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211\211\DOKLAD\Доклад 2024\Июль\"/>
    </mc:Choice>
  </mc:AlternateContent>
  <xr:revisionPtr revIDLastSave="0" documentId="13_ncr:1_{2C01BDB3-CCF4-4707-8B28-5D31F7A72A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нвест в осн капит" sheetId="79" r:id="rId1"/>
    <sheet name="Негизги кап инв.  " sheetId="76" r:id="rId2"/>
  </sheets>
  <definedNames>
    <definedName name="OLE_LINK1" localSheetId="0">'Инвест в осн капит'!#REF!</definedName>
    <definedName name="OLE_LINK1" localSheetId="1">'Негизги кап инв.  '!#REF!</definedName>
    <definedName name="_xlnm.Print_Titles" localSheetId="0">'Инвест в осн капит'!$13:$16</definedName>
    <definedName name="_xlnm.Print_Titles" localSheetId="1">'Негизги кап инв.  '!$13:$16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76" l="1"/>
  <c r="I40" i="76"/>
  <c r="C40" i="76"/>
  <c r="I39" i="76"/>
  <c r="C39" i="76"/>
  <c r="I38" i="76"/>
  <c r="C38" i="76"/>
  <c r="C37" i="76"/>
  <c r="I36" i="76"/>
  <c r="C36" i="76"/>
  <c r="I35" i="76"/>
  <c r="C35" i="76"/>
  <c r="C34" i="76"/>
  <c r="C33" i="76"/>
  <c r="C32" i="76"/>
  <c r="I31" i="76"/>
  <c r="C31" i="76"/>
  <c r="I30" i="76"/>
  <c r="C30" i="76"/>
  <c r="C29" i="76"/>
  <c r="C28" i="76"/>
  <c r="I24" i="76"/>
  <c r="C24" i="76"/>
  <c r="I23" i="76"/>
  <c r="C23" i="76"/>
  <c r="I22" i="76"/>
  <c r="C22" i="76"/>
  <c r="I21" i="76"/>
  <c r="C21" i="76"/>
  <c r="I20" i="76"/>
  <c r="C20" i="76"/>
  <c r="I17" i="76"/>
  <c r="C17" i="76"/>
  <c r="C39" i="79" l="1"/>
  <c r="I37" i="79"/>
  <c r="I36" i="79"/>
  <c r="C35" i="79"/>
  <c r="C32" i="79"/>
  <c r="C31" i="79"/>
  <c r="I31" i="79"/>
  <c r="C26" i="79"/>
  <c r="I24" i="79"/>
  <c r="C23" i="79"/>
  <c r="I22" i="79"/>
  <c r="C20" i="79"/>
  <c r="C40" i="79"/>
  <c r="I38" i="79"/>
  <c r="C37" i="79"/>
  <c r="C36" i="79"/>
  <c r="C34" i="79"/>
  <c r="C17" i="79" l="1"/>
  <c r="I17" i="79"/>
  <c r="I20" i="79"/>
  <c r="C21" i="79"/>
  <c r="I21" i="79"/>
  <c r="C22" i="79"/>
  <c r="I23" i="79"/>
  <c r="C24" i="79"/>
  <c r="C25" i="79"/>
  <c r="C27" i="79"/>
  <c r="I27" i="79"/>
  <c r="C33" i="79"/>
  <c r="I35" i="79"/>
  <c r="C38" i="79"/>
  <c r="I39" i="79"/>
  <c r="I40" i="79"/>
</calcChain>
</file>

<file path=xl/sharedStrings.xml><?xml version="1.0" encoding="utf-8"?>
<sst xmlns="http://schemas.openxmlformats.org/spreadsheetml/2006/main" count="226" uniqueCount="85">
  <si>
    <t xml:space="preserve">                              Национальный статистический комитет Кыргызской Республики</t>
  </si>
  <si>
    <t>Экспресс - информация</t>
  </si>
  <si>
    <t>Освоение инвестиций в основной капитал по источникам финансирования</t>
  </si>
  <si>
    <t>(по застройщикам, млн. сомов)</t>
  </si>
  <si>
    <t>Исполь-зовано - всего</t>
  </si>
  <si>
    <t>в т.ч. финансируемые за счет:</t>
  </si>
  <si>
    <t>Внутренние инвестиции</t>
  </si>
  <si>
    <t>республи-канского бюджета</t>
  </si>
  <si>
    <t>местного бюджета</t>
  </si>
  <si>
    <t>средств предпри-ятий и органи-заций</t>
  </si>
  <si>
    <t xml:space="preserve">средств населения и благотво-рительной помощи резидентов КР </t>
  </si>
  <si>
    <t xml:space="preserve">кредитов банков </t>
  </si>
  <si>
    <t>Внешние инвестиции</t>
  </si>
  <si>
    <t>иностран-ных кредитов</t>
  </si>
  <si>
    <t>прямых иностран-ных инвестиций</t>
  </si>
  <si>
    <t>иностран-ных грантов и гумани-тарной помощи</t>
  </si>
  <si>
    <t>Всего</t>
  </si>
  <si>
    <t>Сельское хозяйство, лесное хозяйство и рыболовство</t>
  </si>
  <si>
    <t>-</t>
  </si>
  <si>
    <t>Добыча полезных ископаемых</t>
  </si>
  <si>
    <t>Обрабатывающие  производства</t>
  </si>
  <si>
    <t xml:space="preserve">Обеспечение (снабжение) электроэнергией, газом, паром  и кондиционированным воздухом </t>
  </si>
  <si>
    <t>Водоснабжение, очистка, обработка  отходов и получение вторичного сырья</t>
  </si>
  <si>
    <t>Оптовая и розничная торговля; ремонт автомобилей и мотоциклов</t>
  </si>
  <si>
    <t>Транспортная деятельность и хранение грузов</t>
  </si>
  <si>
    <t>Информация и связь</t>
  </si>
  <si>
    <t>Операции с недвижимым имуществом</t>
  </si>
  <si>
    <t>Профессиональная, научная и техническая деятельность</t>
  </si>
  <si>
    <t>Образование</t>
  </si>
  <si>
    <t>Здравоохранение и социальное обслуживание населения</t>
  </si>
  <si>
    <t>Искусство, развлечения и отдых</t>
  </si>
  <si>
    <t>Бирюкова</t>
  </si>
  <si>
    <t xml:space="preserve">                         Кыргыз Республикасынын Улуттук статистика комитети</t>
  </si>
  <si>
    <t>Экспресс-маалымат</t>
  </si>
  <si>
    <t>(куруучулар боюнча, млн. сом)</t>
  </si>
  <si>
    <t>Пайдала-нылды - бардыгы</t>
  </si>
  <si>
    <t>Ички инвестиция-лар</t>
  </si>
  <si>
    <t>республика-лык бюджеттен</t>
  </si>
  <si>
    <t>жергилик-түү бюджеттен</t>
  </si>
  <si>
    <t>ишканалар-дын жана уюмдардын каражат-тарынан</t>
  </si>
  <si>
    <t xml:space="preserve">калктын кара-жаттары-нын жана КР резидент-теринин кайрым-дуулук жардамда-рынан </t>
  </si>
  <si>
    <t>банктар-дын
кредит-теринен</t>
  </si>
  <si>
    <t>Тышкы инвести-циялар</t>
  </si>
  <si>
    <t>чет өл-
көлүк 
кредит-тердин</t>
  </si>
  <si>
    <t xml:space="preserve">тике чет
өлкөлүк
инвести-
ция-
лардын
</t>
  </si>
  <si>
    <t xml:space="preserve">чет өлкө-
лүк гранттар-
дын жана
гумани-
тардык
жардамдар-
дын
</t>
  </si>
  <si>
    <t>Бардыгы</t>
  </si>
  <si>
    <t>Айыл чарбасы, токой чарбасы жана балык уулоочулук</t>
  </si>
  <si>
    <t>Пайдалуу кендерди казуу</t>
  </si>
  <si>
    <t>Иштетүү өндүрүшү</t>
  </si>
  <si>
    <t xml:space="preserve">Электр энергия, газ, буу жана кондицияланган аба менен камсыздоо (жабдуу) </t>
  </si>
  <si>
    <t>Суу менен жабдуу, тазалоо, калдыктарды иштетүү жана кайра пайдалануучу чийки затты алуу</t>
  </si>
  <si>
    <t>Эскертүү:  Пайдалануучулар расмий статистиканын маалыматтарын жана  тиешелүү метамаалыматтарды пайдаланууда алардын булагына шилтеме берүүгө  милдеттүү («Расмий статистика жөнүндө»  Кыргыз Республикасынын Мыйзамынын 30-беренеси).</t>
  </si>
  <si>
    <t>Маалымат жана байланыш</t>
  </si>
  <si>
    <t>Кыймылсыз мүлк операциялары</t>
  </si>
  <si>
    <t>Кесиптик, илимий жана техникалык ишмердик</t>
  </si>
  <si>
    <t>Билим берүү</t>
  </si>
  <si>
    <t>Саламаттыкты сактоо жана калкты социалдык жактан тейлөө</t>
  </si>
  <si>
    <t>Искусство, көңүл ачуу жана эс алуу</t>
  </si>
  <si>
    <r>
      <t>1</t>
    </r>
    <r>
      <rPr>
        <sz val="9"/>
        <rFont val="Times New Roman"/>
        <family val="1"/>
        <charset val="204"/>
      </rPr>
      <t>Темпы рассчитаны в сопоставимых ценах.</t>
    </r>
  </si>
  <si>
    <t>Примечание: Пользователи при использовании данных официальной статистики и соответствующих метаданных обязаны ссылаться на их источник (ст. 30 Закона Кыргызской Республики                                                              «Об официальной статистике»).</t>
  </si>
  <si>
    <t>Транспорт ишмердиги жана жүктөрдү сактоо</t>
  </si>
  <si>
    <r>
      <t>1</t>
    </r>
    <r>
      <rPr>
        <sz val="9"/>
        <rFont val="Times New Roman"/>
        <family val="1"/>
        <charset val="204"/>
      </rPr>
      <t>Темптери салыштырма баа менен эсептелген.</t>
    </r>
  </si>
  <si>
    <t>инвестиция өздөштүрүү</t>
  </si>
  <si>
    <t>анын ичинде төмөнкүлөрдүн эсебинен каржыланган:</t>
  </si>
  <si>
    <t>Государственное управление и оборона; обязательное социальное обеспечение</t>
  </si>
  <si>
    <t>Финансовое посредничество и страхование</t>
  </si>
  <si>
    <t>Деятельность гостиниц и ресторанов</t>
  </si>
  <si>
    <t>Мамлекеттик башкаруу жана коргоо; милдеттүү  социалдык камсыздандыруу</t>
  </si>
  <si>
    <t>Финансылык ортомчулук жана камсыздандыруу</t>
  </si>
  <si>
    <t>Мейманканалардын жана ресторандардын ишмердиги</t>
  </si>
  <si>
    <t>Дүң жана чекене соода; автомобилдерди жана мотоциклдерди оңдоо</t>
  </si>
  <si>
    <t>Прочая обслуживающая деятельность</t>
  </si>
  <si>
    <t>Строительство</t>
  </si>
  <si>
    <t>Курулуш</t>
  </si>
  <si>
    <t xml:space="preserve">Башка тейлөө ишмердиги </t>
  </si>
  <si>
    <t>в январе-июле 2024г.</t>
  </si>
  <si>
    <r>
      <t>в %  к январю-июлю 2023г.</t>
    </r>
    <r>
      <rPr>
        <i/>
        <vertAlign val="superscript"/>
        <sz val="9"/>
        <rFont val="Times New Roman"/>
        <family val="1"/>
        <charset val="204"/>
      </rPr>
      <t>1</t>
    </r>
  </si>
  <si>
    <r>
      <t>2023-жылдын январь-июлуна карата % менен</t>
    </r>
    <r>
      <rPr>
        <i/>
        <vertAlign val="superscript"/>
        <sz val="9"/>
        <rFont val="Times New Roman"/>
        <family val="1"/>
        <charset val="204"/>
      </rPr>
      <t>1</t>
    </r>
  </si>
  <si>
    <t xml:space="preserve">2024-жылдын январь-июлундагы каржылоо булактары боюнча негизги капиталга  </t>
  </si>
  <si>
    <t xml:space="preserve"> Председатель</t>
  </si>
  <si>
    <t>Б.Ж. Кудайбергенов</t>
  </si>
  <si>
    <t>Төрага</t>
  </si>
  <si>
    <t>14 августа 2024 года</t>
  </si>
  <si>
    <t>2024-жылдын 14-августу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</si>
</sst>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_р_._-;\-* #,##0.0_р_._-;_-* &quot;-&quot;?_р_._-;_-@_-"/>
    <numFmt numFmtId="165" formatCode="_-* #,##0.0\ _₽_-;\-* #,##0.0\ _₽_-;_-* &quot;-&quot;?\ _₽_-;_-@_-"/>
    <numFmt numFmtId="166" formatCode="_-* #,##0.00\ _р_._-;\-* #,##0.00\ _р_._-;_-* &quot;-&quot;??\ _р_._-;_-@_-"/>
    <numFmt numFmtId="167" formatCode="_-* #,##0\ _р_._-;\-* #,##0\ _р_._-;_-* &quot;-&quot;\ _р_._-;_-@_-"/>
    <numFmt numFmtId="168" formatCode="_-* #,##0.00_р_._-;\-* #,##0.00_р_._-;_-* &quot;-&quot;??_р_._-;_-@_-"/>
    <numFmt numFmtId="169" formatCode="#,##0.0"/>
    <numFmt numFmtId="170" formatCode="0.0"/>
    <numFmt numFmtId="171" formatCode="#,##0.0_ ;\-#,##0.0\ "/>
    <numFmt numFmtId="173" formatCode="_-* #,##0.0\ _с_о_м_-;\-* #,##0.0\ _с_о_м_-;_-* &quot;-&quot;?\ _с_о_м_-;_-@_-"/>
  </numFmts>
  <fonts count="30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3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vertAlign val="superscript"/>
      <sz val="9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i/>
      <sz val="11"/>
      <name val="Times New Roman"/>
      <family val="1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13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</fills>
  <borders count="19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35">
    <xf numFmtId="0" fontId="0" fillId="0" borderId="0"/>
    <xf numFmtId="164" fontId="7" fillId="0" borderId="0" applyFill="0" applyBorder="0" applyProtection="0"/>
    <xf numFmtId="0" fontId="17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/>
    <xf numFmtId="0" fontId="2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</cellStyleXfs>
  <cellXfs count="107">
    <xf numFmtId="0" fontId="0" fillId="0" borderId="0" xfId="0"/>
    <xf numFmtId="0" fontId="7" fillId="0" borderId="0" xfId="0" applyFont="1"/>
    <xf numFmtId="0" fontId="3" fillId="0" borderId="0" xfId="0" applyFont="1"/>
    <xf numFmtId="170" fontId="7" fillId="0" borderId="0" xfId="0" applyNumberFormat="1" applyFont="1"/>
    <xf numFmtId="164" fontId="7" fillId="0" borderId="0" xfId="1" applyFill="1" applyAlignment="1">
      <alignment horizontal="right"/>
    </xf>
    <xf numFmtId="164" fontId="7" fillId="0" borderId="0" xfId="1" applyFill="1"/>
    <xf numFmtId="164" fontId="7" fillId="0" borderId="0" xfId="1" applyFill="1" applyAlignment="1">
      <alignment horizontal="left"/>
    </xf>
    <xf numFmtId="164" fontId="7" fillId="0" borderId="0" xfId="1" applyFill="1" applyBorder="1"/>
    <xf numFmtId="3" fontId="9" fillId="0" borderId="0" xfId="0" applyNumberFormat="1" applyFont="1"/>
    <xf numFmtId="0" fontId="8" fillId="0" borderId="0" xfId="0" applyFont="1"/>
    <xf numFmtId="1" fontId="7" fillId="0" borderId="0" xfId="0" applyNumberFormat="1" applyFont="1"/>
    <xf numFmtId="169" fontId="10" fillId="0" borderId="0" xfId="0" applyNumberFormat="1" applyFont="1"/>
    <xf numFmtId="169" fontId="7" fillId="0" borderId="0" xfId="0" applyNumberFormat="1" applyFont="1"/>
    <xf numFmtId="169" fontId="7" fillId="0" borderId="0" xfId="1" applyNumberFormat="1" applyFill="1" applyBorder="1" applyAlignment="1">
      <alignment horizontal="right"/>
    </xf>
    <xf numFmtId="169" fontId="7" fillId="0" borderId="0" xfId="1" applyNumberFormat="1" applyFill="1" applyAlignment="1">
      <alignment horizontal="right"/>
    </xf>
    <xf numFmtId="169" fontId="10" fillId="0" borderId="0" xfId="1" applyNumberFormat="1" applyFont="1" applyFill="1" applyAlignment="1">
      <alignment horizontal="right"/>
    </xf>
    <xf numFmtId="169" fontId="11" fillId="0" borderId="0" xfId="1" applyNumberFormat="1" applyFont="1" applyFill="1" applyAlignment="1">
      <alignment horizontal="right"/>
    </xf>
    <xf numFmtId="171" fontId="7" fillId="0" borderId="0" xfId="1" applyNumberFormat="1" applyFill="1" applyAlignment="1">
      <alignment horizontal="right"/>
    </xf>
    <xf numFmtId="170" fontId="7" fillId="0" borderId="0" xfId="1" applyNumberFormat="1" applyFill="1" applyBorder="1" applyAlignment="1">
      <alignment horizontal="right"/>
    </xf>
    <xf numFmtId="171" fontId="10" fillId="0" borderId="0" xfId="1" applyNumberFormat="1" applyFont="1" applyFill="1" applyAlignment="1">
      <alignment horizontal="right"/>
    </xf>
    <xf numFmtId="170" fontId="10" fillId="0" borderId="0" xfId="1" applyNumberFormat="1" applyFont="1" applyFill="1" applyBorder="1" applyAlignment="1">
      <alignment horizontal="right"/>
    </xf>
    <xf numFmtId="171" fontId="11" fillId="0" borderId="0" xfId="1" applyNumberFormat="1" applyFont="1" applyFill="1" applyAlignment="1">
      <alignment horizontal="right"/>
    </xf>
    <xf numFmtId="0" fontId="1" fillId="0" borderId="0" xfId="0" applyFont="1"/>
    <xf numFmtId="164" fontId="12" fillId="0" borderId="0" xfId="1" applyFont="1" applyFill="1"/>
    <xf numFmtId="0" fontId="4" fillId="0" borderId="0" xfId="0" applyFont="1"/>
    <xf numFmtId="169" fontId="7" fillId="0" borderId="0" xfId="1" applyNumberFormat="1" applyFill="1"/>
    <xf numFmtId="0" fontId="1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5" fillId="0" borderId="0" xfId="0" applyFont="1"/>
    <xf numFmtId="49" fontId="10" fillId="0" borderId="4" xfId="0" applyNumberFormat="1" applyFont="1" applyBorder="1" applyAlignment="1">
      <alignment horizontal="center" vertical="top" wrapText="1"/>
    </xf>
    <xf numFmtId="1" fontId="10" fillId="0" borderId="0" xfId="0" applyNumberFormat="1" applyFont="1"/>
    <xf numFmtId="1" fontId="13" fillId="0" borderId="0" xfId="0" applyNumberFormat="1" applyFont="1" applyAlignment="1">
      <alignment wrapText="1"/>
    </xf>
    <xf numFmtId="1" fontId="10" fillId="0" borderId="0" xfId="0" applyNumberFormat="1" applyFont="1" applyAlignment="1">
      <alignment wrapText="1"/>
    </xf>
    <xf numFmtId="171" fontId="7" fillId="0" borderId="0" xfId="0" applyNumberFormat="1" applyFont="1"/>
    <xf numFmtId="1" fontId="7" fillId="0" borderId="0" xfId="0" applyNumberFormat="1" applyFont="1" applyAlignment="1">
      <alignment wrapText="1"/>
    </xf>
    <xf numFmtId="0" fontId="7" fillId="0" borderId="17" xfId="0" applyFont="1" applyBorder="1"/>
    <xf numFmtId="1" fontId="16" fillId="0" borderId="0" xfId="0" applyNumberFormat="1" applyFont="1"/>
    <xf numFmtId="0" fontId="26" fillId="0" borderId="0" xfId="0" applyFont="1" applyAlignment="1">
      <alignment horizontal="right"/>
    </xf>
    <xf numFmtId="49" fontId="10" fillId="0" borderId="18" xfId="0" applyNumberFormat="1" applyFont="1" applyBorder="1" applyAlignment="1">
      <alignment horizontal="center" vertical="top"/>
    </xf>
    <xf numFmtId="0" fontId="27" fillId="0" borderId="0" xfId="0" applyFont="1"/>
    <xf numFmtId="169" fontId="28" fillId="0" borderId="0" xfId="0" applyNumberFormat="1" applyFont="1"/>
    <xf numFmtId="0" fontId="28" fillId="0" borderId="0" xfId="0" applyFont="1"/>
    <xf numFmtId="0" fontId="20" fillId="0" borderId="0" xfId="0" applyFont="1"/>
    <xf numFmtId="0" fontId="6" fillId="0" borderId="0" xfId="10" applyFont="1" applyAlignment="1">
      <alignment horizontal="left"/>
    </xf>
    <xf numFmtId="169" fontId="22" fillId="0" borderId="0" xfId="1" applyNumberFormat="1" applyFont="1" applyFill="1" applyBorder="1" applyAlignment="1">
      <alignment horizontal="right"/>
    </xf>
    <xf numFmtId="0" fontId="27" fillId="0" borderId="12" xfId="0" applyFont="1" applyBorder="1"/>
    <xf numFmtId="0" fontId="12" fillId="0" borderId="0" xfId="0" applyFont="1"/>
    <xf numFmtId="0" fontId="5" fillId="0" borderId="0" xfId="0" applyFont="1" applyAlignment="1">
      <alignment horizontal="right"/>
    </xf>
    <xf numFmtId="171" fontId="5" fillId="0" borderId="0" xfId="0" applyNumberFormat="1" applyFont="1" applyAlignment="1">
      <alignment horizontal="right"/>
    </xf>
    <xf numFmtId="165" fontId="12" fillId="0" borderId="0" xfId="0" applyNumberFormat="1" applyFont="1"/>
    <xf numFmtId="0" fontId="29" fillId="0" borderId="0" xfId="0" applyFont="1"/>
    <xf numFmtId="0" fontId="21" fillId="0" borderId="0" xfId="0" applyFont="1" applyAlignment="1">
      <alignment horizontal="right"/>
    </xf>
    <xf numFmtId="0" fontId="7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/>
    </xf>
    <xf numFmtId="49" fontId="10" fillId="0" borderId="18" xfId="0" applyNumberFormat="1" applyFont="1" applyBorder="1" applyAlignment="1">
      <alignment vertical="top"/>
    </xf>
    <xf numFmtId="171" fontId="22" fillId="0" borderId="0" xfId="0" applyNumberFormat="1" applyFont="1"/>
    <xf numFmtId="171" fontId="10" fillId="0" borderId="0" xfId="0" applyNumberFormat="1" applyFont="1"/>
    <xf numFmtId="171" fontId="9" fillId="0" borderId="0" xfId="0" applyNumberFormat="1" applyFont="1"/>
    <xf numFmtId="169" fontId="10" fillId="0" borderId="0" xfId="0" applyNumberFormat="1" applyFont="1" applyAlignment="1">
      <alignment horizontal="right" vertical="center" wrapText="1"/>
    </xf>
    <xf numFmtId="169" fontId="9" fillId="0" borderId="0" xfId="0" applyNumberFormat="1" applyFont="1"/>
    <xf numFmtId="170" fontId="10" fillId="0" borderId="0" xfId="0" applyNumberFormat="1" applyFont="1"/>
    <xf numFmtId="0" fontId="10" fillId="0" borderId="0" xfId="0" applyFont="1"/>
    <xf numFmtId="169" fontId="11" fillId="0" borderId="0" xfId="0" applyNumberFormat="1" applyFont="1"/>
    <xf numFmtId="169" fontId="23" fillId="0" borderId="0" xfId="0" applyNumberFormat="1" applyFont="1"/>
    <xf numFmtId="170" fontId="11" fillId="0" borderId="0" xfId="0" applyNumberFormat="1" applyFont="1"/>
    <xf numFmtId="0" fontId="11" fillId="0" borderId="0" xfId="0" applyFont="1"/>
    <xf numFmtId="169" fontId="7" fillId="0" borderId="0" xfId="0" applyNumberFormat="1" applyFont="1" applyAlignment="1">
      <alignment horizontal="right"/>
    </xf>
    <xf numFmtId="169" fontId="1" fillId="0" borderId="0" xfId="0" applyNumberFormat="1" applyFont="1"/>
    <xf numFmtId="170" fontId="7" fillId="0" borderId="0" xfId="0" applyNumberFormat="1" applyFont="1" applyAlignment="1">
      <alignment wrapText="1"/>
    </xf>
    <xf numFmtId="169" fontId="7" fillId="0" borderId="0" xfId="0" applyNumberFormat="1" applyFont="1" applyAlignment="1">
      <alignment horizontal="right" wrapText="1"/>
    </xf>
    <xf numFmtId="4" fontId="1" fillId="0" borderId="0" xfId="0" applyNumberFormat="1" applyFont="1"/>
    <xf numFmtId="169" fontId="7" fillId="0" borderId="0" xfId="0" applyNumberFormat="1" applyFont="1" applyAlignment="1">
      <alignment horizontal="right" vertical="center" wrapText="1"/>
    </xf>
    <xf numFmtId="1" fontId="7" fillId="0" borderId="12" xfId="0" applyNumberFormat="1" applyFont="1" applyBorder="1"/>
    <xf numFmtId="171" fontId="7" fillId="0" borderId="12" xfId="0" applyNumberFormat="1" applyFont="1" applyBorder="1" applyAlignment="1">
      <alignment horizontal="right"/>
    </xf>
    <xf numFmtId="165" fontId="7" fillId="0" borderId="0" xfId="0" applyNumberFormat="1" applyFont="1"/>
    <xf numFmtId="173" fontId="7" fillId="0" borderId="0" xfId="0" applyNumberFormat="1" applyFont="1"/>
    <xf numFmtId="0" fontId="4" fillId="0" borderId="0" xfId="0" applyFont="1" applyAlignment="1">
      <alignment horizontal="right"/>
    </xf>
    <xf numFmtId="1" fontId="1" fillId="0" borderId="0" xfId="0" applyNumberFormat="1" applyFont="1"/>
    <xf numFmtId="0" fontId="6" fillId="0" borderId="0" xfId="9" applyFont="1" applyAlignment="1">
      <alignment horizontal="left"/>
    </xf>
    <xf numFmtId="169" fontId="7" fillId="0" borderId="12" xfId="1" applyNumberFormat="1" applyFill="1" applyBorder="1" applyAlignment="1">
      <alignment horizontal="right"/>
    </xf>
    <xf numFmtId="170" fontId="4" fillId="0" borderId="0" xfId="0" applyNumberFormat="1" applyFont="1"/>
    <xf numFmtId="164" fontId="4" fillId="0" borderId="0" xfId="1" applyFont="1" applyFill="1" applyAlignment="1">
      <alignment horizontal="right"/>
    </xf>
    <xf numFmtId="0" fontId="7" fillId="0" borderId="0" xfId="0" applyFont="1" applyAlignment="1">
      <alignment horizontal="left" wrapText="1"/>
    </xf>
    <xf numFmtId="0" fontId="10" fillId="0" borderId="16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49" fontId="10" fillId="0" borderId="6" xfId="0" applyNumberFormat="1" applyFont="1" applyBorder="1" applyAlignment="1">
      <alignment horizontal="center" vertical="top" wrapText="1"/>
    </xf>
    <xf numFmtId="49" fontId="10" fillId="0" borderId="10" xfId="0" applyNumberFormat="1" applyFont="1" applyBorder="1" applyAlignment="1">
      <alignment horizontal="center" vertical="top" wrapText="1"/>
    </xf>
    <xf numFmtId="49" fontId="10" fillId="0" borderId="7" xfId="0" applyNumberFormat="1" applyFont="1" applyBorder="1" applyAlignment="1">
      <alignment horizontal="center" vertical="top" wrapText="1"/>
    </xf>
    <xf numFmtId="49" fontId="10" fillId="0" borderId="13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14" fillId="0" borderId="12" xfId="0" applyFont="1" applyBorder="1" applyAlignment="1">
      <alignment horizontal="right"/>
    </xf>
    <xf numFmtId="49" fontId="7" fillId="0" borderId="1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/>
    </xf>
    <xf numFmtId="49" fontId="10" fillId="0" borderId="3" xfId="0" applyNumberFormat="1" applyFont="1" applyBorder="1" applyAlignment="1">
      <alignment horizontal="center" vertical="top"/>
    </xf>
    <xf numFmtId="49" fontId="10" fillId="0" borderId="15" xfId="0" applyNumberFormat="1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10" fillId="0" borderId="14" xfId="0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49" fontId="10" fillId="0" borderId="3" xfId="0" applyNumberFormat="1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</cellXfs>
  <cellStyles count="35">
    <cellStyle name="20% - Акцент1" xfId="17" xr:uid="{00000000-0005-0000-0000-000000000000}"/>
    <cellStyle name="20% - Акцент2" xfId="18" xr:uid="{00000000-0005-0000-0000-000001000000}"/>
    <cellStyle name="20% - Акцент3" xfId="19" xr:uid="{00000000-0005-0000-0000-000002000000}"/>
    <cellStyle name="20% - Акцент4" xfId="20" xr:uid="{00000000-0005-0000-0000-000003000000}"/>
    <cellStyle name="20% - Акцент5" xfId="2" xr:uid="{00000000-0005-0000-0000-000004000000}"/>
    <cellStyle name="20% - Акцент5 2" xfId="21" xr:uid="{00000000-0005-0000-0000-000005000000}"/>
    <cellStyle name="20% - Акцент6" xfId="4" xr:uid="{00000000-0005-0000-0000-000006000000}"/>
    <cellStyle name="20% - Акцент6 2" xfId="22" xr:uid="{00000000-0005-0000-0000-000007000000}"/>
    <cellStyle name="40% - Акцент1" xfId="23" xr:uid="{00000000-0005-0000-0000-000008000000}"/>
    <cellStyle name="40% - Акцент2" xfId="24" xr:uid="{00000000-0005-0000-0000-000009000000}"/>
    <cellStyle name="40% - Акцент3" xfId="25" xr:uid="{00000000-0005-0000-0000-00000A000000}"/>
    <cellStyle name="40% - Акцент4" xfId="26" xr:uid="{00000000-0005-0000-0000-00000B000000}"/>
    <cellStyle name="40% - Акцент5" xfId="27" xr:uid="{00000000-0005-0000-0000-00000C000000}"/>
    <cellStyle name="40% - Акцент6" xfId="28" xr:uid="{00000000-0005-0000-0000-00000D000000}"/>
    <cellStyle name="60% - Акцент1" xfId="3" xr:uid="{00000000-0005-0000-0000-00000E000000}"/>
    <cellStyle name="60% - Акцент1 2" xfId="29" xr:uid="{00000000-0005-0000-0000-00000F000000}"/>
    <cellStyle name="60% - Акцент2" xfId="5" xr:uid="{00000000-0005-0000-0000-000010000000}"/>
    <cellStyle name="60% - Акцент2 2" xfId="30" xr:uid="{00000000-0005-0000-0000-000011000000}"/>
    <cellStyle name="60% - Акцент3" xfId="6" xr:uid="{00000000-0005-0000-0000-000012000000}"/>
    <cellStyle name="60% - Акцент3 2" xfId="31" xr:uid="{00000000-0005-0000-0000-000013000000}"/>
    <cellStyle name="60% - Акцент4" xfId="32" xr:uid="{00000000-0005-0000-0000-000014000000}"/>
    <cellStyle name="60% - Акцент5" xfId="33" xr:uid="{00000000-0005-0000-0000-000015000000}"/>
    <cellStyle name="60% - Акцент6" xfId="34" xr:uid="{00000000-0005-0000-0000-000016000000}"/>
    <cellStyle name="Обычный" xfId="0" builtinId="0"/>
    <cellStyle name="Обычный 2" xfId="7" xr:uid="{00000000-0005-0000-0000-000018000000}"/>
    <cellStyle name="Обычный 2 2" xfId="8" xr:uid="{00000000-0005-0000-0000-000019000000}"/>
    <cellStyle name="Обычный_Экспресс жилье_Экспресс(Инвест) 09m. 2014 КА_Экспресс(Инвест) 01m. 2016-КА" xfId="9" xr:uid="{00000000-0005-0000-0000-00001D000000}"/>
    <cellStyle name="Обычный_Экспресс жилье_Экспресс(Инвест) 09m. 2014 КА_Экспресс(Инвест) 12m. 2014-Кыргызча" xfId="10" xr:uid="{00000000-0005-0000-0000-00001E000000}"/>
    <cellStyle name="Процентный 2" xfId="11" xr:uid="{00000000-0005-0000-0000-000020000000}"/>
    <cellStyle name="Тысячи [0]_1эксК" xfId="12" xr:uid="{00000000-0005-0000-0000-000021000000}"/>
    <cellStyle name="Тысячи_1эксК" xfId="13" xr:uid="{00000000-0005-0000-0000-000022000000}"/>
    <cellStyle name="Финансовый" xfId="1" builtinId="3"/>
    <cellStyle name="Финансовый 2" xfId="14" xr:uid="{00000000-0005-0000-0000-000024000000}"/>
    <cellStyle name="Финансовый 2 2" xfId="15" xr:uid="{00000000-0005-0000-0000-000025000000}"/>
    <cellStyle name="Финансовый 3" xfId="16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114300</xdr:rowOff>
    </xdr:from>
    <xdr:to>
      <xdr:col>0</xdr:col>
      <xdr:colOff>914400</xdr:colOff>
      <xdr:row>4</xdr:row>
      <xdr:rowOff>152400</xdr:rowOff>
    </xdr:to>
    <xdr:pic>
      <xdr:nvPicPr>
        <xdr:cNvPr id="2" name="Picture 1" descr="7fjellbw-03 copy copy">
          <a:extLst>
            <a:ext uri="{FF2B5EF4-FFF2-40B4-BE49-F238E27FC236}">
              <a16:creationId xmlns:a16="http://schemas.microsoft.com/office/drawing/2014/main" id="{75F5A625-FC2E-4726-AE20-79BEC86CE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4300"/>
          <a:ext cx="457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114300</xdr:rowOff>
    </xdr:from>
    <xdr:to>
      <xdr:col>0</xdr:col>
      <xdr:colOff>914400</xdr:colOff>
      <xdr:row>4</xdr:row>
      <xdr:rowOff>152400</xdr:rowOff>
    </xdr:to>
    <xdr:pic>
      <xdr:nvPicPr>
        <xdr:cNvPr id="2" name="Picture 1" descr="7fjellbw-03 copy copy">
          <a:extLst>
            <a:ext uri="{FF2B5EF4-FFF2-40B4-BE49-F238E27FC236}">
              <a16:creationId xmlns:a16="http://schemas.microsoft.com/office/drawing/2014/main" id="{DB7AB932-0044-4F5C-A75D-750065FB8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4300"/>
          <a:ext cx="457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951EA-6046-4343-8193-56E81D3A45A9}">
  <dimension ref="A1:W66"/>
  <sheetViews>
    <sheetView tabSelected="1" zoomScaleNormal="100" zoomScaleSheetLayoutView="90" workbookViewId="0">
      <selection activeCell="A8" sqref="A8"/>
    </sheetView>
  </sheetViews>
  <sheetFormatPr defaultRowHeight="12.75" x14ac:dyDescent="0.2"/>
  <cols>
    <col min="1" max="1" width="31.85546875" style="1" customWidth="1"/>
    <col min="2" max="2" width="10.28515625" style="22" customWidth="1"/>
    <col min="3" max="3" width="11" style="22" customWidth="1"/>
    <col min="4" max="8" width="9.85546875" style="22" customWidth="1"/>
    <col min="9" max="9" width="10.42578125" style="22" customWidth="1"/>
    <col min="10" max="10" width="9.85546875" style="22" customWidth="1"/>
    <col min="11" max="11" width="10" style="22" customWidth="1"/>
    <col min="12" max="12" width="10.28515625" style="22" customWidth="1"/>
    <col min="13" max="13" width="9.5703125" style="22" bestFit="1" customWidth="1"/>
    <col min="14" max="14" width="9.42578125" style="22" bestFit="1" customWidth="1"/>
    <col min="15" max="15" width="11.5703125" style="22" bestFit="1" customWidth="1"/>
    <col min="16" max="16" width="9.42578125" style="22" bestFit="1" customWidth="1"/>
    <col min="17" max="17" width="11.140625" style="22" bestFit="1" customWidth="1"/>
    <col min="18" max="18" width="10.28515625" style="22" bestFit="1" customWidth="1"/>
    <col min="19" max="19" width="9.42578125" style="22" bestFit="1" customWidth="1"/>
    <col min="20" max="16384" width="9.140625" style="22"/>
  </cols>
  <sheetData>
    <row r="1" spans="1:16" ht="17.25" customHeight="1" x14ac:dyDescent="0.35">
      <c r="A1" s="22"/>
      <c r="M1" s="53"/>
      <c r="N1" s="53"/>
      <c r="O1" s="53"/>
      <c r="P1" s="53"/>
    </row>
    <row r="2" spans="1:16" ht="14.25" customHeight="1" x14ac:dyDescent="0.2">
      <c r="A2" s="22"/>
    </row>
    <row r="3" spans="1:16" ht="17.25" customHeight="1" x14ac:dyDescent="0.35">
      <c r="A3" s="92" t="s">
        <v>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1:16" ht="15" customHeight="1" x14ac:dyDescent="0.25">
      <c r="B4" s="26"/>
      <c r="C4" s="26"/>
      <c r="D4" s="26"/>
      <c r="E4" s="26"/>
      <c r="F4" s="26"/>
      <c r="G4" s="26"/>
      <c r="H4" s="26"/>
      <c r="I4" s="26"/>
      <c r="J4" s="26"/>
      <c r="K4" s="26"/>
      <c r="L4" s="54"/>
    </row>
    <row r="5" spans="1:16" ht="15" customHeight="1" x14ac:dyDescent="0.25">
      <c r="B5" s="26"/>
      <c r="C5" s="26"/>
      <c r="D5" s="26"/>
      <c r="E5" s="26"/>
      <c r="F5" s="26"/>
      <c r="G5" s="26"/>
      <c r="H5"/>
      <c r="I5"/>
      <c r="J5"/>
      <c r="K5"/>
      <c r="L5" s="54"/>
    </row>
    <row r="6" spans="1:16" ht="15" customHeight="1" x14ac:dyDescent="0.25">
      <c r="B6" s="26"/>
      <c r="C6" s="26"/>
      <c r="D6" s="26"/>
      <c r="E6" s="26"/>
      <c r="F6" s="26"/>
      <c r="G6" s="26"/>
      <c r="H6"/>
      <c r="I6"/>
      <c r="J6"/>
      <c r="K6"/>
      <c r="L6" s="54"/>
    </row>
    <row r="7" spans="1:16" ht="15" customHeight="1" x14ac:dyDescent="0.25">
      <c r="A7" s="9" t="s">
        <v>1</v>
      </c>
      <c r="B7" s="26"/>
      <c r="C7" s="26"/>
      <c r="D7" s="26"/>
      <c r="E7" s="26"/>
      <c r="F7" s="26"/>
      <c r="G7" s="26"/>
      <c r="H7" s="26"/>
      <c r="L7" s="54"/>
    </row>
    <row r="8" spans="1:16" ht="15" customHeight="1" x14ac:dyDescent="0.25">
      <c r="A8" s="2" t="s">
        <v>83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6" ht="15" customHeight="1" x14ac:dyDescent="0.25">
      <c r="A9" s="2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6" ht="15.75" customHeight="1" x14ac:dyDescent="0.25">
      <c r="A10" s="93" t="s">
        <v>2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28"/>
      <c r="N10" s="28"/>
      <c r="O10" s="28"/>
      <c r="P10" s="28"/>
    </row>
    <row r="11" spans="1:16" ht="15.75" customHeight="1" x14ac:dyDescent="0.25">
      <c r="A11" s="93" t="s">
        <v>76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28"/>
      <c r="N11" s="28"/>
      <c r="O11" s="28"/>
      <c r="P11" s="28"/>
    </row>
    <row r="12" spans="1:16" s="28" customFormat="1" ht="13.5" customHeight="1" thickBot="1" x14ac:dyDescent="0.3">
      <c r="A12" s="94" t="s">
        <v>3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</row>
    <row r="13" spans="1:16" s="1" customFormat="1" ht="15.75" customHeight="1" x14ac:dyDescent="0.2">
      <c r="A13" s="95"/>
      <c r="B13" s="98" t="s">
        <v>4</v>
      </c>
      <c r="C13" s="29"/>
      <c r="D13" s="99" t="s">
        <v>5</v>
      </c>
      <c r="E13" s="100"/>
      <c r="F13" s="100"/>
      <c r="G13" s="100"/>
      <c r="H13" s="101"/>
      <c r="I13" s="55"/>
      <c r="J13" s="99" t="s">
        <v>5</v>
      </c>
      <c r="K13" s="100"/>
      <c r="L13" s="100"/>
    </row>
    <row r="14" spans="1:16" s="1" customFormat="1" ht="12.75" customHeight="1" x14ac:dyDescent="0.2">
      <c r="A14" s="96"/>
      <c r="B14" s="84"/>
      <c r="C14" s="84" t="s">
        <v>6</v>
      </c>
      <c r="D14" s="84" t="s">
        <v>7</v>
      </c>
      <c r="E14" s="84" t="s">
        <v>8</v>
      </c>
      <c r="F14" s="84" t="s">
        <v>9</v>
      </c>
      <c r="G14" s="84" t="s">
        <v>10</v>
      </c>
      <c r="H14" s="86" t="s">
        <v>11</v>
      </c>
      <c r="I14" s="86" t="s">
        <v>12</v>
      </c>
      <c r="J14" s="88" t="s">
        <v>13</v>
      </c>
      <c r="K14" s="88" t="s">
        <v>14</v>
      </c>
      <c r="L14" s="90" t="s">
        <v>15</v>
      </c>
    </row>
    <row r="15" spans="1:16" s="1" customFormat="1" ht="75.75" customHeight="1" thickBot="1" x14ac:dyDescent="0.25">
      <c r="A15" s="97"/>
      <c r="B15" s="85"/>
      <c r="C15" s="102"/>
      <c r="D15" s="85"/>
      <c r="E15" s="85"/>
      <c r="F15" s="85"/>
      <c r="G15" s="85"/>
      <c r="H15" s="87"/>
      <c r="I15" s="87"/>
      <c r="J15" s="89"/>
      <c r="K15" s="89"/>
      <c r="L15" s="91"/>
    </row>
    <row r="16" spans="1:16" s="1" customFormat="1" ht="8.25" customHeight="1" x14ac:dyDescent="0.2">
      <c r="A16" s="10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23" s="62" customFormat="1" ht="13.5" customHeight="1" x14ac:dyDescent="0.2">
      <c r="A17" s="30" t="s">
        <v>16</v>
      </c>
      <c r="B17" s="15">
        <v>98321.9</v>
      </c>
      <c r="C17" s="15">
        <f>D17+E17+F17+G17+H17</f>
        <v>78257.3</v>
      </c>
      <c r="D17" s="15">
        <v>12059.3</v>
      </c>
      <c r="E17" s="15">
        <v>1652.7</v>
      </c>
      <c r="F17" s="15">
        <v>33729.800000000003</v>
      </c>
      <c r="G17" s="15">
        <v>28292.799999999999</v>
      </c>
      <c r="H17" s="15">
        <v>2522.6999999999998</v>
      </c>
      <c r="I17" s="15">
        <f>J17+K17+L17</f>
        <v>20064.599999999999</v>
      </c>
      <c r="J17" s="11">
        <v>11592.4</v>
      </c>
      <c r="K17" s="15">
        <v>3784.3</v>
      </c>
      <c r="L17" s="15">
        <v>4687.8999999999996</v>
      </c>
      <c r="M17" s="56"/>
      <c r="N17" s="57"/>
      <c r="O17" s="58"/>
      <c r="P17" s="59"/>
      <c r="Q17" s="60"/>
      <c r="R17" s="60"/>
      <c r="S17" s="61"/>
    </row>
    <row r="18" spans="1:23" s="66" customFormat="1" ht="13.5" customHeight="1" x14ac:dyDescent="0.25">
      <c r="A18" s="31" t="s">
        <v>77</v>
      </c>
      <c r="B18" s="63">
        <v>154.1</v>
      </c>
      <c r="C18" s="16">
        <v>145.6</v>
      </c>
      <c r="D18" s="16">
        <v>188</v>
      </c>
      <c r="E18" s="16">
        <v>123.4</v>
      </c>
      <c r="F18" s="63">
        <v>140.9</v>
      </c>
      <c r="G18" s="16">
        <v>131.1</v>
      </c>
      <c r="H18" s="16">
        <v>556.20000000000005</v>
      </c>
      <c r="I18" s="16">
        <v>199.4</v>
      </c>
      <c r="J18" s="16">
        <v>224.5</v>
      </c>
      <c r="K18" s="16">
        <v>232.9</v>
      </c>
      <c r="L18" s="16">
        <v>144.5</v>
      </c>
      <c r="M18" s="56"/>
      <c r="N18" s="57"/>
      <c r="O18" s="58"/>
      <c r="P18" s="21"/>
      <c r="Q18" s="64"/>
      <c r="R18" s="64"/>
      <c r="S18" s="65"/>
      <c r="T18" s="65"/>
      <c r="U18" s="65"/>
      <c r="V18" s="65"/>
      <c r="W18" s="65"/>
    </row>
    <row r="19" spans="1:23" s="1" customFormat="1" ht="8.25" customHeight="1" x14ac:dyDescent="0.2">
      <c r="A19" s="32"/>
      <c r="B19" s="15"/>
      <c r="C19" s="15"/>
      <c r="D19" s="15"/>
      <c r="E19" s="15"/>
      <c r="F19" s="15"/>
      <c r="G19" s="15"/>
      <c r="H19" s="16"/>
      <c r="I19" s="11"/>
      <c r="J19" s="15"/>
      <c r="K19" s="16"/>
      <c r="L19" s="15"/>
      <c r="M19" s="56"/>
      <c r="N19" s="57"/>
      <c r="O19" s="58"/>
      <c r="P19" s="60"/>
      <c r="Q19" s="8"/>
      <c r="R19" s="60"/>
      <c r="S19" s="20"/>
      <c r="T19" s="19"/>
      <c r="U19" s="33"/>
    </row>
    <row r="20" spans="1:23" s="1" customFormat="1" ht="24.75" customHeight="1" x14ac:dyDescent="0.2">
      <c r="A20" s="34" t="s">
        <v>17</v>
      </c>
      <c r="B20" s="14">
        <v>3248</v>
      </c>
      <c r="C20" s="14">
        <f>D20+E20+G20+F20</f>
        <v>2763.5</v>
      </c>
      <c r="D20" s="14">
        <v>2007.2</v>
      </c>
      <c r="E20" s="14">
        <v>41.4</v>
      </c>
      <c r="F20" s="14">
        <v>649.9</v>
      </c>
      <c r="G20" s="14">
        <v>65</v>
      </c>
      <c r="H20" s="14" t="s">
        <v>18</v>
      </c>
      <c r="I20" s="12">
        <f>J20+L20</f>
        <v>484.5</v>
      </c>
      <c r="J20" s="67">
        <v>297.2</v>
      </c>
      <c r="K20" s="67" t="s">
        <v>18</v>
      </c>
      <c r="L20" s="67">
        <v>187.3</v>
      </c>
      <c r="M20" s="56"/>
      <c r="N20" s="57"/>
      <c r="O20" s="58"/>
      <c r="P20" s="68"/>
      <c r="Q20" s="68"/>
      <c r="R20" s="68"/>
      <c r="S20" s="18"/>
      <c r="T20" s="17"/>
      <c r="U20" s="33"/>
    </row>
    <row r="21" spans="1:23" s="1" customFormat="1" ht="13.5" customHeight="1" x14ac:dyDescent="0.2">
      <c r="A21" s="10" t="s">
        <v>19</v>
      </c>
      <c r="B21" s="14">
        <v>20993.5</v>
      </c>
      <c r="C21" s="14">
        <f>F21</f>
        <v>17695.099999999999</v>
      </c>
      <c r="D21" s="14" t="s">
        <v>18</v>
      </c>
      <c r="E21" s="14" t="s">
        <v>18</v>
      </c>
      <c r="F21" s="14">
        <v>17695.099999999999</v>
      </c>
      <c r="G21" s="14" t="s">
        <v>18</v>
      </c>
      <c r="H21" s="14" t="s">
        <v>18</v>
      </c>
      <c r="I21" s="14">
        <f>J21+K21</f>
        <v>3298.4</v>
      </c>
      <c r="J21" s="14">
        <v>470.6</v>
      </c>
      <c r="K21" s="67">
        <v>2827.8</v>
      </c>
      <c r="L21" s="14" t="s">
        <v>18</v>
      </c>
      <c r="M21" s="56"/>
      <c r="N21" s="57"/>
      <c r="O21" s="58"/>
      <c r="P21" s="68"/>
      <c r="Q21" s="68"/>
      <c r="R21" s="68"/>
      <c r="S21" s="18"/>
      <c r="T21" s="17"/>
      <c r="U21" s="33"/>
    </row>
    <row r="22" spans="1:23" s="1" customFormat="1" ht="13.5" customHeight="1" x14ac:dyDescent="0.2">
      <c r="A22" s="10" t="s">
        <v>20</v>
      </c>
      <c r="B22" s="14">
        <v>5242.3999999999996</v>
      </c>
      <c r="C22" s="14">
        <f>D22+E22+F22+G22+H22</f>
        <v>4339.2</v>
      </c>
      <c r="D22" s="14">
        <v>310.10000000000002</v>
      </c>
      <c r="E22" s="14">
        <v>10.5</v>
      </c>
      <c r="F22" s="14">
        <v>2115.5</v>
      </c>
      <c r="G22" s="14">
        <v>470.1</v>
      </c>
      <c r="H22" s="14">
        <v>1433</v>
      </c>
      <c r="I22" s="14">
        <f>K22+L22+J22</f>
        <v>903.2</v>
      </c>
      <c r="J22" s="14">
        <v>480.8</v>
      </c>
      <c r="K22" s="14">
        <v>126.4</v>
      </c>
      <c r="L22" s="14">
        <v>296</v>
      </c>
      <c r="M22" s="56"/>
      <c r="N22" s="14"/>
      <c r="O22" s="58"/>
      <c r="P22" s="68"/>
      <c r="Q22" s="68"/>
      <c r="R22" s="68"/>
      <c r="S22" s="18"/>
      <c r="T22" s="17"/>
      <c r="U22" s="33"/>
    </row>
    <row r="23" spans="1:23" s="1" customFormat="1" ht="36" x14ac:dyDescent="0.2">
      <c r="A23" s="69" t="s">
        <v>21</v>
      </c>
      <c r="B23" s="14">
        <v>8845.6</v>
      </c>
      <c r="C23" s="14">
        <f>D23+E23+F23+H23+G23</f>
        <v>4574.8999999999996</v>
      </c>
      <c r="D23" s="14">
        <v>1855</v>
      </c>
      <c r="E23" s="14">
        <v>52.1</v>
      </c>
      <c r="F23" s="14">
        <v>1891.6</v>
      </c>
      <c r="G23" s="14">
        <v>5</v>
      </c>
      <c r="H23" s="14">
        <v>771.2</v>
      </c>
      <c r="I23" s="14">
        <f>J23+K23+L23</f>
        <v>4270.7</v>
      </c>
      <c r="J23" s="14">
        <v>3286.6</v>
      </c>
      <c r="K23" s="14">
        <v>830.1</v>
      </c>
      <c r="L23" s="14">
        <v>154</v>
      </c>
      <c r="M23" s="56"/>
      <c r="N23" s="57"/>
      <c r="O23" s="58"/>
      <c r="P23" s="68"/>
      <c r="Q23" s="68"/>
      <c r="R23" s="68"/>
      <c r="S23" s="18"/>
      <c r="T23" s="17"/>
      <c r="U23" s="33"/>
    </row>
    <row r="24" spans="1:23" s="1" customFormat="1" ht="24.75" customHeight="1" x14ac:dyDescent="0.2">
      <c r="A24" s="69" t="s">
        <v>22</v>
      </c>
      <c r="B24" s="14">
        <v>1884.6</v>
      </c>
      <c r="C24" s="14">
        <f>D24+E24+F24+G24</f>
        <v>1090.5999999999999</v>
      </c>
      <c r="D24" s="14">
        <v>483.4</v>
      </c>
      <c r="E24" s="14">
        <v>167.4</v>
      </c>
      <c r="F24" s="14">
        <v>423.7</v>
      </c>
      <c r="G24" s="14">
        <v>16.100000000000001</v>
      </c>
      <c r="H24" s="14" t="s">
        <v>18</v>
      </c>
      <c r="I24" s="14">
        <f>L24+J24</f>
        <v>794</v>
      </c>
      <c r="J24" s="14">
        <v>6</v>
      </c>
      <c r="K24" s="14" t="s">
        <v>18</v>
      </c>
      <c r="L24" s="14">
        <v>788</v>
      </c>
      <c r="M24" s="56"/>
      <c r="N24" s="57"/>
      <c r="O24" s="58"/>
      <c r="P24" s="68"/>
      <c r="Q24" s="68"/>
      <c r="R24" s="68"/>
      <c r="S24" s="18"/>
      <c r="T24" s="17"/>
      <c r="U24" s="33"/>
    </row>
    <row r="25" spans="1:23" s="1" customFormat="1" ht="13.5" customHeight="1" x14ac:dyDescent="0.2">
      <c r="A25" s="69" t="s">
        <v>73</v>
      </c>
      <c r="B25" s="14">
        <v>241.2</v>
      </c>
      <c r="C25" s="14">
        <f>E25</f>
        <v>241.2</v>
      </c>
      <c r="D25" s="14" t="s">
        <v>18</v>
      </c>
      <c r="E25" s="14">
        <v>241.2</v>
      </c>
      <c r="F25" s="14" t="s">
        <v>18</v>
      </c>
      <c r="G25" s="14" t="s">
        <v>18</v>
      </c>
      <c r="H25" s="14" t="s">
        <v>18</v>
      </c>
      <c r="I25" s="14" t="s">
        <v>18</v>
      </c>
      <c r="J25" s="14" t="s">
        <v>18</v>
      </c>
      <c r="K25" s="14" t="s">
        <v>18</v>
      </c>
      <c r="L25" s="14" t="s">
        <v>18</v>
      </c>
      <c r="M25" s="56"/>
      <c r="N25" s="57"/>
      <c r="O25" s="58"/>
      <c r="P25" s="68"/>
      <c r="Q25" s="68"/>
      <c r="R25" s="68"/>
      <c r="S25" s="18"/>
      <c r="T25" s="17"/>
      <c r="U25" s="33"/>
    </row>
    <row r="26" spans="1:23" s="1" customFormat="1" ht="24.75" customHeight="1" x14ac:dyDescent="0.2">
      <c r="A26" s="69" t="s">
        <v>23</v>
      </c>
      <c r="B26" s="14">
        <v>1467.2</v>
      </c>
      <c r="C26" s="14">
        <f>F26+G26+H26+D26</f>
        <v>1467.2</v>
      </c>
      <c r="D26" s="14">
        <v>19.2</v>
      </c>
      <c r="E26" s="14" t="s">
        <v>18</v>
      </c>
      <c r="F26" s="14">
        <v>542</v>
      </c>
      <c r="G26" s="25">
        <v>903.5</v>
      </c>
      <c r="H26" s="14">
        <v>2.5</v>
      </c>
      <c r="I26" s="14" t="s">
        <v>18</v>
      </c>
      <c r="J26" s="14" t="s">
        <v>18</v>
      </c>
      <c r="K26" s="14" t="s">
        <v>18</v>
      </c>
      <c r="L26" s="14" t="s">
        <v>18</v>
      </c>
      <c r="M26" s="56"/>
      <c r="N26" s="14"/>
      <c r="O26" s="58"/>
      <c r="P26" s="68"/>
      <c r="Q26" s="68"/>
      <c r="R26" s="68"/>
      <c r="S26" s="18"/>
      <c r="T26" s="17"/>
      <c r="U26" s="33"/>
    </row>
    <row r="27" spans="1:23" s="1" customFormat="1" ht="24.75" customHeight="1" x14ac:dyDescent="0.2">
      <c r="A27" s="69" t="s">
        <v>24</v>
      </c>
      <c r="B27" s="70">
        <v>9788.74</v>
      </c>
      <c r="C27" s="14">
        <f>D27+E27+F27+G27</f>
        <v>3004.1</v>
      </c>
      <c r="D27" s="14">
        <v>1159.8</v>
      </c>
      <c r="E27" s="14">
        <v>324.39999999999998</v>
      </c>
      <c r="F27" s="14">
        <v>1186</v>
      </c>
      <c r="G27" s="14">
        <v>333.9</v>
      </c>
      <c r="H27" s="14" t="s">
        <v>18</v>
      </c>
      <c r="I27" s="14">
        <f>J27+L27</f>
        <v>6784.6</v>
      </c>
      <c r="J27" s="14">
        <v>5090</v>
      </c>
      <c r="K27" s="14" t="s">
        <v>18</v>
      </c>
      <c r="L27" s="14">
        <v>1694.6</v>
      </c>
      <c r="M27" s="56"/>
      <c r="N27" s="57"/>
      <c r="O27" s="58"/>
      <c r="P27" s="68"/>
      <c r="Q27" s="68"/>
      <c r="R27" s="71"/>
      <c r="S27" s="18"/>
      <c r="T27" s="17"/>
      <c r="U27" s="33"/>
    </row>
    <row r="28" spans="1:23" s="1" customFormat="1" ht="12.75" customHeight="1" x14ac:dyDescent="0.2">
      <c r="A28" s="35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56"/>
      <c r="N28" s="57"/>
      <c r="O28" s="58"/>
      <c r="P28" s="68"/>
      <c r="Q28" s="33"/>
    </row>
    <row r="29" spans="1:23" s="1" customFormat="1" ht="32.25" customHeight="1" x14ac:dyDescent="0.2">
      <c r="A29" s="83" t="s">
        <v>60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56"/>
      <c r="N29" s="57"/>
      <c r="O29" s="58"/>
      <c r="P29" s="68"/>
      <c r="Q29" s="33"/>
    </row>
    <row r="30" spans="1:23" s="1" customFormat="1" ht="3" customHeight="1" x14ac:dyDescent="0.2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6"/>
      <c r="N30" s="57"/>
      <c r="O30" s="58"/>
      <c r="P30" s="68"/>
      <c r="Q30" s="33"/>
      <c r="T30" s="3"/>
    </row>
    <row r="31" spans="1:23" s="1" customFormat="1" ht="13.5" customHeight="1" x14ac:dyDescent="0.2">
      <c r="A31" s="10" t="s">
        <v>67</v>
      </c>
      <c r="B31" s="72">
        <v>1027.9000000000001</v>
      </c>
      <c r="C31" s="13">
        <f>G31+F31+D31+E31</f>
        <v>627.9</v>
      </c>
      <c r="D31" s="14">
        <v>27.7</v>
      </c>
      <c r="E31" s="14">
        <v>2.4</v>
      </c>
      <c r="F31" s="14">
        <v>68.5</v>
      </c>
      <c r="G31" s="14">
        <v>529.29999999999995</v>
      </c>
      <c r="H31" s="14" t="s">
        <v>18</v>
      </c>
      <c r="I31" s="14">
        <f>J31</f>
        <v>400</v>
      </c>
      <c r="J31" s="14">
        <v>400</v>
      </c>
      <c r="K31" s="14" t="s">
        <v>18</v>
      </c>
      <c r="L31" s="14" t="s">
        <v>18</v>
      </c>
      <c r="M31" s="56"/>
      <c r="N31" s="57"/>
      <c r="O31" s="58"/>
      <c r="P31" s="68"/>
      <c r="Q31" s="33"/>
      <c r="T31" s="3"/>
    </row>
    <row r="32" spans="1:23" s="1" customFormat="1" ht="13.5" customHeight="1" x14ac:dyDescent="0.2">
      <c r="A32" s="10" t="s">
        <v>25</v>
      </c>
      <c r="B32" s="72">
        <v>2560.3000000000002</v>
      </c>
      <c r="C32" s="13">
        <f>F32+D32+G32</f>
        <v>2560.2999999999997</v>
      </c>
      <c r="D32" s="14">
        <v>9.6</v>
      </c>
      <c r="E32" s="14" t="s">
        <v>18</v>
      </c>
      <c r="F32" s="14">
        <v>2544.1</v>
      </c>
      <c r="G32" s="14">
        <v>6.6</v>
      </c>
      <c r="H32" s="14" t="s">
        <v>18</v>
      </c>
      <c r="I32" s="14" t="s">
        <v>18</v>
      </c>
      <c r="J32" s="14" t="s">
        <v>18</v>
      </c>
      <c r="K32" s="14" t="s">
        <v>18</v>
      </c>
      <c r="L32" s="14" t="s">
        <v>18</v>
      </c>
      <c r="M32" s="56"/>
      <c r="N32" s="57"/>
      <c r="O32" s="58"/>
      <c r="P32" s="68"/>
      <c r="Q32" s="33"/>
    </row>
    <row r="33" spans="1:18" s="1" customFormat="1" ht="13.5" customHeight="1" x14ac:dyDescent="0.2">
      <c r="A33" s="10" t="s">
        <v>66</v>
      </c>
      <c r="B33" s="72">
        <v>5.7</v>
      </c>
      <c r="C33" s="13">
        <f>F33</f>
        <v>5.7</v>
      </c>
      <c r="D33" s="14" t="s">
        <v>18</v>
      </c>
      <c r="E33" s="14" t="s">
        <v>18</v>
      </c>
      <c r="F33" s="72">
        <v>5.7</v>
      </c>
      <c r="G33" s="14" t="s">
        <v>18</v>
      </c>
      <c r="H33" s="14" t="s">
        <v>18</v>
      </c>
      <c r="I33" s="14" t="s">
        <v>18</v>
      </c>
      <c r="J33" s="14" t="s">
        <v>18</v>
      </c>
      <c r="K33" s="14" t="s">
        <v>18</v>
      </c>
      <c r="L33" s="14" t="s">
        <v>18</v>
      </c>
      <c r="M33" s="56"/>
      <c r="N33" s="57"/>
      <c r="O33" s="58"/>
      <c r="P33" s="68"/>
      <c r="Q33" s="33"/>
    </row>
    <row r="34" spans="1:18" ht="13.5" customHeight="1" x14ac:dyDescent="0.2">
      <c r="A34" s="10" t="s">
        <v>26</v>
      </c>
      <c r="B34" s="72">
        <v>1248.0999999999999</v>
      </c>
      <c r="C34" s="67">
        <f>F34+G34+E34</f>
        <v>1248.1000000000001</v>
      </c>
      <c r="D34" s="13" t="s">
        <v>18</v>
      </c>
      <c r="E34" s="14">
        <v>2.9</v>
      </c>
      <c r="F34" s="13">
        <v>309.8</v>
      </c>
      <c r="G34" s="13">
        <v>935.4</v>
      </c>
      <c r="H34" s="14" t="s">
        <v>18</v>
      </c>
      <c r="I34" s="13" t="s">
        <v>18</v>
      </c>
      <c r="J34" s="13" t="s">
        <v>18</v>
      </c>
      <c r="K34" s="13" t="s">
        <v>18</v>
      </c>
      <c r="L34" s="13" t="s">
        <v>18</v>
      </c>
      <c r="M34" s="56"/>
      <c r="N34" s="57"/>
      <c r="O34" s="58"/>
      <c r="P34" s="68"/>
      <c r="Q34" s="33"/>
    </row>
    <row r="35" spans="1:18" ht="24.75" customHeight="1" x14ac:dyDescent="0.2">
      <c r="A35" s="34" t="s">
        <v>27</v>
      </c>
      <c r="B35" s="70">
        <v>37.6</v>
      </c>
      <c r="C35" s="14">
        <f>D35+E35+G35</f>
        <v>24.7</v>
      </c>
      <c r="D35" s="13">
        <v>9.1999999999999993</v>
      </c>
      <c r="E35" s="13">
        <v>12.5</v>
      </c>
      <c r="F35" s="13" t="s">
        <v>18</v>
      </c>
      <c r="G35" s="13">
        <v>3</v>
      </c>
      <c r="H35" s="14" t="s">
        <v>18</v>
      </c>
      <c r="I35" s="13">
        <f>J35</f>
        <v>12.9</v>
      </c>
      <c r="J35" s="13">
        <v>12.9</v>
      </c>
      <c r="K35" s="13" t="s">
        <v>18</v>
      </c>
      <c r="L35" s="13" t="s">
        <v>18</v>
      </c>
      <c r="M35" s="56"/>
      <c r="N35" s="57"/>
      <c r="O35" s="58"/>
      <c r="P35" s="68"/>
      <c r="Q35" s="33"/>
    </row>
    <row r="36" spans="1:18" s="1" customFormat="1" ht="24.75" customHeight="1" x14ac:dyDescent="0.2">
      <c r="A36" s="34" t="s">
        <v>65</v>
      </c>
      <c r="B36" s="70">
        <v>2541.8000000000002</v>
      </c>
      <c r="C36" s="14">
        <f>D36+E36+G36</f>
        <v>2493.1000000000004</v>
      </c>
      <c r="D36" s="13">
        <v>2432.3000000000002</v>
      </c>
      <c r="E36" s="13">
        <v>56.9</v>
      </c>
      <c r="F36" s="13" t="s">
        <v>18</v>
      </c>
      <c r="G36" s="13">
        <v>3.9</v>
      </c>
      <c r="H36" s="14" t="s">
        <v>18</v>
      </c>
      <c r="I36" s="14">
        <f>L36</f>
        <v>48.7</v>
      </c>
      <c r="J36" s="14" t="s">
        <v>18</v>
      </c>
      <c r="K36" s="14" t="s">
        <v>18</v>
      </c>
      <c r="L36" s="14">
        <v>48.7</v>
      </c>
      <c r="M36" s="56"/>
      <c r="N36" s="70"/>
      <c r="O36" s="58"/>
      <c r="P36" s="68"/>
      <c r="Q36" s="33"/>
    </row>
    <row r="37" spans="1:18" s="1" customFormat="1" ht="13.5" customHeight="1" x14ac:dyDescent="0.2">
      <c r="A37" s="10" t="s">
        <v>28</v>
      </c>
      <c r="B37" s="72">
        <v>4959</v>
      </c>
      <c r="C37" s="14">
        <f>D37+E37+F37+G37</f>
        <v>3895.2999999999997</v>
      </c>
      <c r="D37" s="14">
        <v>3097.7</v>
      </c>
      <c r="E37" s="13">
        <v>436.5</v>
      </c>
      <c r="F37" s="13">
        <v>276.2</v>
      </c>
      <c r="G37" s="13">
        <v>84.9</v>
      </c>
      <c r="H37" s="13" t="s">
        <v>18</v>
      </c>
      <c r="I37" s="13">
        <f>L37+J37</f>
        <v>1063.7</v>
      </c>
      <c r="J37" s="13">
        <v>420</v>
      </c>
      <c r="K37" s="13" t="s">
        <v>18</v>
      </c>
      <c r="L37" s="13">
        <v>643.70000000000005</v>
      </c>
      <c r="M37" s="56"/>
      <c r="N37" s="72"/>
      <c r="O37" s="58"/>
      <c r="P37" s="68"/>
      <c r="Q37" s="33"/>
    </row>
    <row r="38" spans="1:18" s="1" customFormat="1" ht="24.75" customHeight="1" x14ac:dyDescent="0.2">
      <c r="A38" s="34" t="s">
        <v>29</v>
      </c>
      <c r="B38" s="70">
        <v>445.4</v>
      </c>
      <c r="C38" s="13">
        <f>D38+E38+G38</f>
        <v>367.1</v>
      </c>
      <c r="D38" s="13">
        <v>222</v>
      </c>
      <c r="E38" s="13">
        <v>78.8</v>
      </c>
      <c r="F38" s="13" t="s">
        <v>18</v>
      </c>
      <c r="G38" s="13">
        <v>66.3</v>
      </c>
      <c r="H38" s="13" t="s">
        <v>18</v>
      </c>
      <c r="I38" s="13">
        <f>L38</f>
        <v>78.3</v>
      </c>
      <c r="J38" s="13" t="s">
        <v>18</v>
      </c>
      <c r="K38" s="13" t="s">
        <v>18</v>
      </c>
      <c r="L38" s="13">
        <v>78.3</v>
      </c>
      <c r="M38" s="56"/>
      <c r="N38" s="57"/>
      <c r="O38" s="58"/>
      <c r="P38" s="68"/>
      <c r="Q38" s="33"/>
    </row>
    <row r="39" spans="1:18" s="1" customFormat="1" ht="13.5" customHeight="1" x14ac:dyDescent="0.2">
      <c r="A39" s="10" t="s">
        <v>30</v>
      </c>
      <c r="B39" s="13">
        <v>1641.1</v>
      </c>
      <c r="C39" s="13">
        <f>D39+E39+G39+F39</f>
        <v>963.1</v>
      </c>
      <c r="D39" s="13">
        <v>426.2</v>
      </c>
      <c r="E39" s="13">
        <v>213.2</v>
      </c>
      <c r="F39" s="13">
        <v>5.6</v>
      </c>
      <c r="G39" s="13">
        <v>318.10000000000002</v>
      </c>
      <c r="H39" s="13" t="s">
        <v>18</v>
      </c>
      <c r="I39" s="13">
        <f>L39</f>
        <v>678</v>
      </c>
      <c r="J39" s="13" t="s">
        <v>18</v>
      </c>
      <c r="K39" s="13" t="s">
        <v>18</v>
      </c>
      <c r="L39" s="13">
        <v>678</v>
      </c>
      <c r="M39" s="56"/>
      <c r="N39" s="57"/>
      <c r="O39" s="58"/>
      <c r="P39" s="68"/>
      <c r="Q39" s="33"/>
    </row>
    <row r="40" spans="1:18" s="1" customFormat="1" ht="13.5" customHeight="1" x14ac:dyDescent="0.2">
      <c r="A40" s="10" t="s">
        <v>72</v>
      </c>
      <c r="B40" s="13">
        <v>279.7</v>
      </c>
      <c r="C40" s="13">
        <f>E40+G40</f>
        <v>235.4</v>
      </c>
      <c r="D40" s="13" t="s">
        <v>18</v>
      </c>
      <c r="E40" s="13">
        <v>8.6</v>
      </c>
      <c r="F40" s="13" t="s">
        <v>18</v>
      </c>
      <c r="G40" s="13">
        <v>226.8</v>
      </c>
      <c r="H40" s="13" t="s">
        <v>18</v>
      </c>
      <c r="I40" s="13">
        <f>L40</f>
        <v>44.3</v>
      </c>
      <c r="J40" s="13" t="s">
        <v>18</v>
      </c>
      <c r="K40" s="13" t="s">
        <v>18</v>
      </c>
      <c r="L40" s="13">
        <v>44.3</v>
      </c>
      <c r="M40" s="44"/>
      <c r="N40" s="57"/>
      <c r="O40" s="58"/>
      <c r="P40" s="68"/>
      <c r="Q40" s="33"/>
      <c r="R40" s="33"/>
    </row>
    <row r="41" spans="1:18" s="1" customFormat="1" ht="13.5" customHeight="1" thickBot="1" x14ac:dyDescent="0.25">
      <c r="A41" s="73"/>
      <c r="B41" s="74"/>
      <c r="C41" s="80"/>
      <c r="D41" s="74"/>
      <c r="E41" s="74"/>
      <c r="F41" s="74"/>
      <c r="G41" s="74"/>
      <c r="H41" s="74"/>
      <c r="I41" s="74"/>
      <c r="J41" s="74"/>
      <c r="K41" s="74"/>
      <c r="L41" s="74"/>
      <c r="M41" s="56"/>
      <c r="N41" s="57"/>
      <c r="O41" s="58"/>
      <c r="P41" s="68"/>
      <c r="Q41" s="33"/>
      <c r="R41" s="33"/>
    </row>
    <row r="42" spans="1:18" s="1" customFormat="1" ht="13.5" customHeight="1" x14ac:dyDescent="0.2">
      <c r="A42" s="36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57"/>
      <c r="O42" s="58"/>
      <c r="P42" s="68"/>
      <c r="Q42" s="33"/>
      <c r="R42" s="33"/>
    </row>
    <row r="43" spans="1:18" s="1" customFormat="1" ht="13.5" customHeight="1" x14ac:dyDescent="0.2">
      <c r="A43" s="36" t="s">
        <v>59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56"/>
      <c r="N43" s="57"/>
      <c r="O43" s="58"/>
      <c r="P43" s="68"/>
      <c r="Q43" s="33"/>
    </row>
    <row r="44" spans="1:18" s="1" customFormat="1" ht="13.5" customHeight="1" x14ac:dyDescent="0.2">
      <c r="A44" s="36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</row>
    <row r="45" spans="1:18" s="1" customFormat="1" ht="12" x14ac:dyDescent="0.2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75"/>
      <c r="O45" s="33"/>
      <c r="P45" s="75"/>
      <c r="Q45" s="76"/>
    </row>
    <row r="46" spans="1:18" ht="15.75" x14ac:dyDescent="0.25">
      <c r="A46" s="77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7" spans="1:18" x14ac:dyDescent="0.2">
      <c r="A47" s="22"/>
      <c r="B47" s="5"/>
      <c r="C47" s="5"/>
      <c r="D47" s="5"/>
      <c r="E47" s="5"/>
      <c r="F47" s="6"/>
      <c r="G47" s="6"/>
      <c r="H47" s="5"/>
      <c r="I47" s="5"/>
      <c r="J47" s="5"/>
      <c r="K47" s="5"/>
      <c r="L47" s="5"/>
    </row>
    <row r="48" spans="1:18" s="46" customFormat="1" ht="16.5" x14ac:dyDescent="0.25">
      <c r="B48" s="47" t="s">
        <v>80</v>
      </c>
      <c r="D48" s="48"/>
      <c r="F48" s="49"/>
      <c r="G48" s="23"/>
      <c r="H48" s="23"/>
      <c r="I48" s="23"/>
      <c r="J48" s="47" t="s">
        <v>81</v>
      </c>
      <c r="L48" s="23"/>
    </row>
    <row r="49" spans="1:12" x14ac:dyDescent="0.2">
      <c r="A49" s="78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x14ac:dyDescent="0.2">
      <c r="A50" s="78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x14ac:dyDescent="0.2">
      <c r="A51" s="78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x14ac:dyDescent="0.2">
      <c r="A52" s="78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x14ac:dyDescent="0.2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x14ac:dyDescent="0.2">
      <c r="A54" s="22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x14ac:dyDescent="0.2">
      <c r="A55" s="22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x14ac:dyDescent="0.2">
      <c r="A56" s="22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x14ac:dyDescent="0.2">
      <c r="A57" s="22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x14ac:dyDescent="0.2">
      <c r="A58" s="22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x14ac:dyDescent="0.2">
      <c r="A59" s="79" t="s">
        <v>31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 x14ac:dyDescent="0.2">
      <c r="A60" s="79">
        <v>324642</v>
      </c>
    </row>
    <row r="61" spans="1:12" x14ac:dyDescent="0.2">
      <c r="A61" s="22"/>
    </row>
    <row r="62" spans="1:12" x14ac:dyDescent="0.2">
      <c r="A62" s="22"/>
    </row>
    <row r="64" spans="1:12" x14ac:dyDescent="0.2">
      <c r="A64" s="79"/>
    </row>
    <row r="65" s="22" customFormat="1" x14ac:dyDescent="0.2"/>
    <row r="66" s="22" customFormat="1" x14ac:dyDescent="0.2"/>
  </sheetData>
  <mergeCells count="19">
    <mergeCell ref="A3:L3"/>
    <mergeCell ref="A10:L10"/>
    <mergeCell ref="A11:L11"/>
    <mergeCell ref="A12:L12"/>
    <mergeCell ref="A13:A15"/>
    <mergeCell ref="B13:B15"/>
    <mergeCell ref="D13:H13"/>
    <mergeCell ref="J13:L13"/>
    <mergeCell ref="C14:C15"/>
    <mergeCell ref="D14:D15"/>
    <mergeCell ref="A29:L29"/>
    <mergeCell ref="E14:E15"/>
    <mergeCell ref="F14:F15"/>
    <mergeCell ref="G14:G15"/>
    <mergeCell ref="H14:H15"/>
    <mergeCell ref="I14:I15"/>
    <mergeCell ref="J14:J15"/>
    <mergeCell ref="K14:K15"/>
    <mergeCell ref="L14:L15"/>
  </mergeCells>
  <pageMargins left="0.59055118110236227" right="0.59055118110236227" top="0.59055118110236227" bottom="0.59055118110236227" header="0.51181102362204722" footer="0.51181102362204722"/>
  <pageSetup paperSize="9" scale="9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1E8B2-6389-4991-9B2A-C9E2D6F76F82}">
  <dimension ref="A1:O53"/>
  <sheetViews>
    <sheetView zoomScaleNormal="100" zoomScaleSheetLayoutView="100" workbookViewId="0">
      <selection activeCell="D24" sqref="D24"/>
    </sheetView>
  </sheetViews>
  <sheetFormatPr defaultRowHeight="12.75" x14ac:dyDescent="0.2"/>
  <cols>
    <col min="1" max="1" width="34" style="1" customWidth="1"/>
    <col min="2" max="2" width="9.42578125" style="42" customWidth="1"/>
    <col min="3" max="3" width="10.42578125" style="42" customWidth="1"/>
    <col min="4" max="6" width="9.85546875" style="42" customWidth="1"/>
    <col min="7" max="7" width="9.7109375" style="42" customWidth="1"/>
    <col min="8" max="10" width="9.85546875" style="42" customWidth="1"/>
    <col min="11" max="12" width="10" style="42" customWidth="1"/>
    <col min="13" max="16384" width="9.140625" style="42"/>
  </cols>
  <sheetData>
    <row r="1" spans="1:12" s="22" customFormat="1" ht="16.5" customHeight="1" x14ac:dyDescent="0.2"/>
    <row r="2" spans="1:12" s="22" customFormat="1" ht="14.25" customHeight="1" x14ac:dyDescent="0.2"/>
    <row r="3" spans="1:12" s="22" customFormat="1" ht="17.25" customHeight="1" x14ac:dyDescent="0.35">
      <c r="A3" s="92" t="s">
        <v>32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1:12" s="22" customFormat="1" ht="14.25" customHeight="1" x14ac:dyDescent="0.25">
      <c r="A4" s="1"/>
      <c r="B4" s="26"/>
      <c r="C4" s="26"/>
      <c r="D4" s="26"/>
      <c r="E4" s="26"/>
      <c r="F4" s="26"/>
      <c r="G4" s="26"/>
      <c r="H4" s="26"/>
      <c r="I4" s="26"/>
      <c r="J4" s="26"/>
      <c r="K4" s="26"/>
      <c r="L4" s="37"/>
    </row>
    <row r="5" spans="1:12" s="22" customFormat="1" ht="15" customHeight="1" x14ac:dyDescent="0.25">
      <c r="A5" s="1"/>
      <c r="B5" s="26"/>
      <c r="C5" s="26"/>
      <c r="D5" s="26"/>
      <c r="E5" s="26"/>
      <c r="F5" s="26"/>
      <c r="G5" s="26"/>
      <c r="H5" s="26"/>
      <c r="I5" s="26"/>
      <c r="J5" s="26"/>
      <c r="K5" s="26"/>
      <c r="L5" s="37"/>
    </row>
    <row r="6" spans="1:12" s="22" customFormat="1" ht="15" customHeight="1" x14ac:dyDescent="0.25">
      <c r="A6" s="1"/>
      <c r="B6" s="26"/>
      <c r="C6" s="26"/>
      <c r="D6" s="26"/>
      <c r="E6" s="26"/>
      <c r="F6" s="26"/>
      <c r="G6" s="26"/>
      <c r="H6" s="26"/>
      <c r="I6" s="26"/>
      <c r="J6" s="26"/>
      <c r="K6" s="26"/>
      <c r="L6" s="37"/>
    </row>
    <row r="7" spans="1:12" s="22" customFormat="1" ht="15" customHeight="1" x14ac:dyDescent="0.25">
      <c r="A7" s="9" t="s">
        <v>33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37"/>
    </row>
    <row r="8" spans="1:12" s="22" customFormat="1" ht="15" customHeight="1" x14ac:dyDescent="0.25">
      <c r="A8" s="2" t="s">
        <v>84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2" s="22" customFormat="1" ht="15" customHeight="1" x14ac:dyDescent="0.25">
      <c r="A9" s="2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2" s="22" customFormat="1" ht="15.75" customHeight="1" x14ac:dyDescent="0.25">
      <c r="A10" s="93" t="s">
        <v>79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</row>
    <row r="11" spans="1:12" s="22" customFormat="1" ht="15.75" customHeight="1" x14ac:dyDescent="0.25">
      <c r="A11" s="93" t="s">
        <v>63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</row>
    <row r="12" spans="1:12" s="28" customFormat="1" ht="13.5" customHeight="1" thickBot="1" x14ac:dyDescent="0.3">
      <c r="A12" s="94" t="s">
        <v>34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</row>
    <row r="13" spans="1:12" s="39" customFormat="1" ht="24" customHeight="1" x14ac:dyDescent="0.2">
      <c r="A13" s="95"/>
      <c r="B13" s="103" t="s">
        <v>35</v>
      </c>
      <c r="C13" s="29"/>
      <c r="D13" s="99" t="s">
        <v>64</v>
      </c>
      <c r="E13" s="100"/>
      <c r="F13" s="100"/>
      <c r="G13" s="100"/>
      <c r="H13" s="101"/>
      <c r="I13" s="38"/>
      <c r="J13" s="104" t="s">
        <v>64</v>
      </c>
      <c r="K13" s="105"/>
      <c r="L13" s="105"/>
    </row>
    <row r="14" spans="1:12" s="39" customFormat="1" ht="12.75" customHeight="1" x14ac:dyDescent="0.2">
      <c r="A14" s="96"/>
      <c r="B14" s="84"/>
      <c r="C14" s="84" t="s">
        <v>36</v>
      </c>
      <c r="D14" s="84" t="s">
        <v>37</v>
      </c>
      <c r="E14" s="84" t="s">
        <v>38</v>
      </c>
      <c r="F14" s="84" t="s">
        <v>39</v>
      </c>
      <c r="G14" s="84" t="s">
        <v>40</v>
      </c>
      <c r="H14" s="106" t="s">
        <v>41</v>
      </c>
      <c r="I14" s="86" t="s">
        <v>42</v>
      </c>
      <c r="J14" s="88" t="s">
        <v>43</v>
      </c>
      <c r="K14" s="88" t="s">
        <v>44</v>
      </c>
      <c r="L14" s="90" t="s">
        <v>45</v>
      </c>
    </row>
    <row r="15" spans="1:12" s="39" customFormat="1" ht="126" customHeight="1" thickBot="1" x14ac:dyDescent="0.25">
      <c r="A15" s="97"/>
      <c r="B15" s="85"/>
      <c r="C15" s="102"/>
      <c r="D15" s="85"/>
      <c r="E15" s="85"/>
      <c r="F15" s="85"/>
      <c r="G15" s="85"/>
      <c r="H15" s="85"/>
      <c r="I15" s="87"/>
      <c r="J15" s="89"/>
      <c r="K15" s="89"/>
      <c r="L15" s="91"/>
    </row>
    <row r="16" spans="1:12" s="39" customFormat="1" ht="5.25" customHeight="1" x14ac:dyDescent="0.2">
      <c r="A16" s="10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5" s="41" customFormat="1" ht="13.5" customHeight="1" x14ac:dyDescent="0.2">
      <c r="A17" s="30" t="s">
        <v>46</v>
      </c>
      <c r="B17" s="15">
        <v>98321.9</v>
      </c>
      <c r="C17" s="15">
        <f>D17+E17+F17+G17+H17</f>
        <v>78257.3</v>
      </c>
      <c r="D17" s="15">
        <v>12059.3</v>
      </c>
      <c r="E17" s="15">
        <v>1652.7</v>
      </c>
      <c r="F17" s="15">
        <v>33729.800000000003</v>
      </c>
      <c r="G17" s="15">
        <v>28292.799999999999</v>
      </c>
      <c r="H17" s="15">
        <v>2522.6999999999998</v>
      </c>
      <c r="I17" s="15">
        <f>J17+K17+L17</f>
        <v>20064.599999999999</v>
      </c>
      <c r="J17" s="11">
        <v>11592.4</v>
      </c>
      <c r="K17" s="15">
        <v>3784.3</v>
      </c>
      <c r="L17" s="15">
        <v>4687.8999999999996</v>
      </c>
      <c r="M17" s="40"/>
      <c r="N17" s="40"/>
      <c r="O17" s="40"/>
    </row>
    <row r="18" spans="1:15" s="39" customFormat="1" ht="24.75" customHeight="1" x14ac:dyDescent="0.2">
      <c r="A18" s="31" t="s">
        <v>78</v>
      </c>
      <c r="B18" s="63">
        <v>154.1</v>
      </c>
      <c r="C18" s="16">
        <v>145.6</v>
      </c>
      <c r="D18" s="16">
        <v>188</v>
      </c>
      <c r="E18" s="16">
        <v>123.4</v>
      </c>
      <c r="F18" s="63">
        <v>140.9</v>
      </c>
      <c r="G18" s="16">
        <v>131.1</v>
      </c>
      <c r="H18" s="16">
        <v>556.20000000000005</v>
      </c>
      <c r="I18" s="16">
        <v>199.4</v>
      </c>
      <c r="J18" s="16">
        <v>224.5</v>
      </c>
      <c r="K18" s="16">
        <v>232.9</v>
      </c>
      <c r="L18" s="16">
        <v>144.5</v>
      </c>
      <c r="M18" s="40"/>
    </row>
    <row r="19" spans="1:15" s="39" customFormat="1" ht="6" customHeight="1" x14ac:dyDescent="0.2">
      <c r="A19" s="32"/>
      <c r="B19" s="15"/>
      <c r="C19" s="15"/>
      <c r="D19" s="15"/>
      <c r="E19" s="15"/>
      <c r="F19" s="15"/>
      <c r="G19" s="15"/>
      <c r="H19" s="16"/>
      <c r="I19" s="11"/>
      <c r="J19" s="15"/>
      <c r="K19" s="16"/>
      <c r="L19" s="15"/>
      <c r="M19" s="40"/>
    </row>
    <row r="20" spans="1:15" s="39" customFormat="1" ht="24.75" customHeight="1" x14ac:dyDescent="0.2">
      <c r="A20" s="34" t="s">
        <v>47</v>
      </c>
      <c r="B20" s="14">
        <v>3248</v>
      </c>
      <c r="C20" s="14">
        <f>D20+E20+G20+F20</f>
        <v>2763.5</v>
      </c>
      <c r="D20" s="14">
        <v>2007.2</v>
      </c>
      <c r="E20" s="14">
        <v>41.4</v>
      </c>
      <c r="F20" s="14">
        <v>649.9</v>
      </c>
      <c r="G20" s="14">
        <v>65</v>
      </c>
      <c r="H20" s="14" t="s">
        <v>18</v>
      </c>
      <c r="I20" s="12">
        <f>J20+L20</f>
        <v>484.5</v>
      </c>
      <c r="J20" s="67">
        <v>297.2</v>
      </c>
      <c r="K20" s="67" t="s">
        <v>18</v>
      </c>
      <c r="L20" s="67">
        <v>187.3</v>
      </c>
      <c r="M20" s="40"/>
    </row>
    <row r="21" spans="1:15" s="39" customFormat="1" ht="13.5" customHeight="1" x14ac:dyDescent="0.2">
      <c r="A21" s="34" t="s">
        <v>48</v>
      </c>
      <c r="B21" s="14">
        <v>20993.5</v>
      </c>
      <c r="C21" s="14">
        <f>F21</f>
        <v>17695.099999999999</v>
      </c>
      <c r="D21" s="14" t="s">
        <v>18</v>
      </c>
      <c r="E21" s="14" t="s">
        <v>18</v>
      </c>
      <c r="F21" s="14">
        <v>17695.099999999999</v>
      </c>
      <c r="G21" s="14" t="s">
        <v>18</v>
      </c>
      <c r="H21" s="14" t="s">
        <v>18</v>
      </c>
      <c r="I21" s="14">
        <f>J21+K21</f>
        <v>3298.4</v>
      </c>
      <c r="J21" s="14">
        <v>470.6</v>
      </c>
      <c r="K21" s="67">
        <v>2827.8</v>
      </c>
      <c r="L21" s="14" t="s">
        <v>18</v>
      </c>
      <c r="M21" s="40"/>
    </row>
    <row r="22" spans="1:15" s="39" customFormat="1" ht="13.5" customHeight="1" x14ac:dyDescent="0.2">
      <c r="A22" s="34" t="s">
        <v>49</v>
      </c>
      <c r="B22" s="14">
        <v>5242.3999999999996</v>
      </c>
      <c r="C22" s="14">
        <f>D22+E22+F22+G22+H22</f>
        <v>4339.2</v>
      </c>
      <c r="D22" s="14">
        <v>310.10000000000002</v>
      </c>
      <c r="E22" s="14">
        <v>10.5</v>
      </c>
      <c r="F22" s="14">
        <v>2115.5</v>
      </c>
      <c r="G22" s="14">
        <v>470.1</v>
      </c>
      <c r="H22" s="14">
        <v>1433</v>
      </c>
      <c r="I22" s="14">
        <f>K22+L22+J22</f>
        <v>903.2</v>
      </c>
      <c r="J22" s="14">
        <v>480.8</v>
      </c>
      <c r="K22" s="14">
        <v>126.4</v>
      </c>
      <c r="L22" s="14">
        <v>296</v>
      </c>
      <c r="M22" s="40"/>
    </row>
    <row r="23" spans="1:15" s="39" customFormat="1" ht="24" customHeight="1" x14ac:dyDescent="0.2">
      <c r="A23" s="34" t="s">
        <v>50</v>
      </c>
      <c r="B23" s="14">
        <v>8845.6</v>
      </c>
      <c r="C23" s="14">
        <f>D23+E23+F23+H23+G23</f>
        <v>4574.8999999999996</v>
      </c>
      <c r="D23" s="14">
        <v>1855</v>
      </c>
      <c r="E23" s="14">
        <v>52.1</v>
      </c>
      <c r="F23" s="14">
        <v>1891.6</v>
      </c>
      <c r="G23" s="14">
        <v>5</v>
      </c>
      <c r="H23" s="14">
        <v>771.2</v>
      </c>
      <c r="I23" s="14">
        <f>J23+K23+L23</f>
        <v>4270.7</v>
      </c>
      <c r="J23" s="14">
        <v>3286.6</v>
      </c>
      <c r="K23" s="14">
        <v>830.1</v>
      </c>
      <c r="L23" s="14">
        <v>154</v>
      </c>
      <c r="M23" s="40"/>
    </row>
    <row r="24" spans="1:15" s="39" customFormat="1" ht="36.75" customHeight="1" x14ac:dyDescent="0.2">
      <c r="A24" s="34" t="s">
        <v>51</v>
      </c>
      <c r="B24" s="14">
        <v>1884.6</v>
      </c>
      <c r="C24" s="14">
        <f>D24+E24+F24+G24</f>
        <v>1090.5999999999999</v>
      </c>
      <c r="D24" s="14">
        <v>483.4</v>
      </c>
      <c r="E24" s="14">
        <v>167.4</v>
      </c>
      <c r="F24" s="14">
        <v>423.7</v>
      </c>
      <c r="G24" s="14">
        <v>16.100000000000001</v>
      </c>
      <c r="H24" s="14" t="s">
        <v>18</v>
      </c>
      <c r="I24" s="14">
        <f>L24+J24</f>
        <v>794</v>
      </c>
      <c r="J24" s="14">
        <v>6</v>
      </c>
      <c r="K24" s="14" t="s">
        <v>18</v>
      </c>
      <c r="L24" s="14">
        <v>788</v>
      </c>
      <c r="M24" s="40"/>
    </row>
    <row r="25" spans="1:15" s="39" customFormat="1" ht="12" customHeight="1" x14ac:dyDescent="0.2">
      <c r="A25" s="35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40"/>
    </row>
    <row r="26" spans="1:15" s="39" customFormat="1" ht="30" customHeight="1" x14ac:dyDescent="0.2">
      <c r="A26" s="83" t="s">
        <v>52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40"/>
    </row>
    <row r="27" spans="1:15" s="39" customFormat="1" ht="9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40"/>
    </row>
    <row r="28" spans="1:15" s="39" customFormat="1" ht="13.5" customHeight="1" x14ac:dyDescent="0.2">
      <c r="A28" s="1" t="s">
        <v>74</v>
      </c>
      <c r="B28" s="14">
        <v>241.2</v>
      </c>
      <c r="C28" s="14">
        <f>E28</f>
        <v>241.2</v>
      </c>
      <c r="D28" s="14" t="s">
        <v>18</v>
      </c>
      <c r="E28" s="14">
        <v>241.2</v>
      </c>
      <c r="F28" s="14" t="s">
        <v>18</v>
      </c>
      <c r="G28" s="14" t="s">
        <v>18</v>
      </c>
      <c r="H28" s="14" t="s">
        <v>18</v>
      </c>
      <c r="I28" s="14" t="s">
        <v>18</v>
      </c>
      <c r="J28" s="14" t="s">
        <v>18</v>
      </c>
      <c r="K28" s="14" t="s">
        <v>18</v>
      </c>
      <c r="L28" s="14" t="s">
        <v>18</v>
      </c>
      <c r="M28" s="40"/>
    </row>
    <row r="29" spans="1:15" s="39" customFormat="1" ht="24.75" customHeight="1" x14ac:dyDescent="0.2">
      <c r="A29" s="34" t="s">
        <v>71</v>
      </c>
      <c r="B29" s="14">
        <v>1467.2</v>
      </c>
      <c r="C29" s="14">
        <f>F29+G29+H29+D29</f>
        <v>1467.2</v>
      </c>
      <c r="D29" s="14">
        <v>19.2</v>
      </c>
      <c r="E29" s="14" t="s">
        <v>18</v>
      </c>
      <c r="F29" s="14">
        <v>542</v>
      </c>
      <c r="G29" s="25">
        <v>903.5</v>
      </c>
      <c r="H29" s="14">
        <v>2.5</v>
      </c>
      <c r="I29" s="14" t="s">
        <v>18</v>
      </c>
      <c r="J29" s="14" t="s">
        <v>18</v>
      </c>
      <c r="K29" s="14" t="s">
        <v>18</v>
      </c>
      <c r="L29" s="14" t="s">
        <v>18</v>
      </c>
      <c r="M29" s="40"/>
    </row>
    <row r="30" spans="1:15" s="39" customFormat="1" ht="13.5" customHeight="1" x14ac:dyDescent="0.2">
      <c r="A30" s="34" t="s">
        <v>61</v>
      </c>
      <c r="B30" s="70">
        <v>9788.74</v>
      </c>
      <c r="C30" s="14">
        <f>D30+E30+F30+G30</f>
        <v>3004.1</v>
      </c>
      <c r="D30" s="14">
        <v>1159.8</v>
      </c>
      <c r="E30" s="14">
        <v>324.39999999999998</v>
      </c>
      <c r="F30" s="14">
        <v>1186</v>
      </c>
      <c r="G30" s="14">
        <v>333.9</v>
      </c>
      <c r="H30" s="14" t="s">
        <v>18</v>
      </c>
      <c r="I30" s="14">
        <f>J30+L30</f>
        <v>6784.6</v>
      </c>
      <c r="J30" s="14">
        <v>5090</v>
      </c>
      <c r="K30" s="14" t="s">
        <v>18</v>
      </c>
      <c r="L30" s="14">
        <v>1694.6</v>
      </c>
      <c r="M30" s="40"/>
    </row>
    <row r="31" spans="1:15" s="39" customFormat="1" ht="24.75" customHeight="1" x14ac:dyDescent="0.2">
      <c r="A31" s="34" t="s">
        <v>70</v>
      </c>
      <c r="B31" s="72">
        <v>1027.9000000000001</v>
      </c>
      <c r="C31" s="13">
        <f>G31+F31+D31+E31</f>
        <v>627.9</v>
      </c>
      <c r="D31" s="14">
        <v>27.7</v>
      </c>
      <c r="E31" s="14">
        <v>2.4</v>
      </c>
      <c r="F31" s="14">
        <v>68.5</v>
      </c>
      <c r="G31" s="14">
        <v>529.29999999999995</v>
      </c>
      <c r="H31" s="14" t="s">
        <v>18</v>
      </c>
      <c r="I31" s="14">
        <f>J31</f>
        <v>400</v>
      </c>
      <c r="J31" s="14">
        <v>400</v>
      </c>
      <c r="K31" s="14" t="s">
        <v>18</v>
      </c>
      <c r="L31" s="14" t="s">
        <v>18</v>
      </c>
      <c r="M31" s="40"/>
    </row>
    <row r="32" spans="1:15" s="39" customFormat="1" ht="14.25" customHeight="1" x14ac:dyDescent="0.2">
      <c r="A32" s="34" t="s">
        <v>53</v>
      </c>
      <c r="B32" s="72">
        <v>2560.3000000000002</v>
      </c>
      <c r="C32" s="13">
        <f>F32+D32+G32</f>
        <v>2560.2999999999997</v>
      </c>
      <c r="D32" s="14">
        <v>9.6</v>
      </c>
      <c r="E32" s="14" t="s">
        <v>18</v>
      </c>
      <c r="F32" s="14">
        <v>2544.1</v>
      </c>
      <c r="G32" s="14">
        <v>6.6</v>
      </c>
      <c r="H32" s="14" t="s">
        <v>18</v>
      </c>
      <c r="I32" s="14" t="s">
        <v>18</v>
      </c>
      <c r="J32" s="14" t="s">
        <v>18</v>
      </c>
      <c r="K32" s="14" t="s">
        <v>18</v>
      </c>
      <c r="L32" s="14" t="s">
        <v>18</v>
      </c>
      <c r="M32" s="40"/>
    </row>
    <row r="33" spans="1:15" s="39" customFormat="1" ht="22.5" customHeight="1" x14ac:dyDescent="0.2">
      <c r="A33" s="34" t="s">
        <v>69</v>
      </c>
      <c r="B33" s="72">
        <v>5.7</v>
      </c>
      <c r="C33" s="13">
        <f>F33</f>
        <v>5.7</v>
      </c>
      <c r="D33" s="14" t="s">
        <v>18</v>
      </c>
      <c r="E33" s="14" t="s">
        <v>18</v>
      </c>
      <c r="F33" s="72">
        <v>5.7</v>
      </c>
      <c r="G33" s="14" t="s">
        <v>18</v>
      </c>
      <c r="H33" s="14" t="s">
        <v>18</v>
      </c>
      <c r="I33" s="14" t="s">
        <v>18</v>
      </c>
      <c r="J33" s="14" t="s">
        <v>18</v>
      </c>
      <c r="K33" s="14" t="s">
        <v>18</v>
      </c>
      <c r="L33" s="14" t="s">
        <v>18</v>
      </c>
      <c r="M33" s="40"/>
    </row>
    <row r="34" spans="1:15" s="39" customFormat="1" ht="14.25" customHeight="1" x14ac:dyDescent="0.2">
      <c r="A34" s="34" t="s">
        <v>54</v>
      </c>
      <c r="B34" s="72">
        <v>1248.0999999999999</v>
      </c>
      <c r="C34" s="67">
        <f>F34+G34+E34</f>
        <v>1248.1000000000001</v>
      </c>
      <c r="D34" s="13" t="s">
        <v>18</v>
      </c>
      <c r="E34" s="14">
        <v>2.9</v>
      </c>
      <c r="F34" s="13">
        <v>309.8</v>
      </c>
      <c r="G34" s="13">
        <v>935.4</v>
      </c>
      <c r="H34" s="14" t="s">
        <v>18</v>
      </c>
      <c r="I34" s="13" t="s">
        <v>18</v>
      </c>
      <c r="J34" s="13" t="s">
        <v>18</v>
      </c>
      <c r="K34" s="13" t="s">
        <v>18</v>
      </c>
      <c r="L34" s="13" t="s">
        <v>18</v>
      </c>
      <c r="M34" s="40"/>
    </row>
    <row r="35" spans="1:15" s="39" customFormat="1" ht="13.5" customHeight="1" x14ac:dyDescent="0.2">
      <c r="A35" s="34" t="s">
        <v>55</v>
      </c>
      <c r="B35" s="70">
        <v>37.6</v>
      </c>
      <c r="C35" s="14">
        <f>D35+E35+G35</f>
        <v>24.7</v>
      </c>
      <c r="D35" s="13">
        <v>9.1999999999999993</v>
      </c>
      <c r="E35" s="13">
        <v>12.5</v>
      </c>
      <c r="F35" s="13" t="s">
        <v>18</v>
      </c>
      <c r="G35" s="13">
        <v>3</v>
      </c>
      <c r="H35" s="14" t="s">
        <v>18</v>
      </c>
      <c r="I35" s="13">
        <f>J35</f>
        <v>12.9</v>
      </c>
      <c r="J35" s="13">
        <v>12.9</v>
      </c>
      <c r="K35" s="13" t="s">
        <v>18</v>
      </c>
      <c r="L35" s="13" t="s">
        <v>18</v>
      </c>
      <c r="M35" s="40"/>
    </row>
    <row r="36" spans="1:15" s="39" customFormat="1" ht="24.75" customHeight="1" x14ac:dyDescent="0.2">
      <c r="A36" s="34" t="s">
        <v>68</v>
      </c>
      <c r="B36" s="70">
        <v>2541.8000000000002</v>
      </c>
      <c r="C36" s="14">
        <f>D36+E36+G36</f>
        <v>2493.1000000000004</v>
      </c>
      <c r="D36" s="13">
        <v>2432.3000000000002</v>
      </c>
      <c r="E36" s="13">
        <v>56.9</v>
      </c>
      <c r="F36" s="13" t="s">
        <v>18</v>
      </c>
      <c r="G36" s="13">
        <v>3.9</v>
      </c>
      <c r="H36" s="14" t="s">
        <v>18</v>
      </c>
      <c r="I36" s="14">
        <f>L36</f>
        <v>48.7</v>
      </c>
      <c r="J36" s="14" t="s">
        <v>18</v>
      </c>
      <c r="K36" s="14" t="s">
        <v>18</v>
      </c>
      <c r="L36" s="14">
        <v>48.7</v>
      </c>
      <c r="M36" s="40"/>
    </row>
    <row r="37" spans="1:15" s="39" customFormat="1" ht="13.5" customHeight="1" x14ac:dyDescent="0.2">
      <c r="A37" s="34" t="s">
        <v>56</v>
      </c>
      <c r="B37" s="72">
        <v>4959</v>
      </c>
      <c r="C37" s="14">
        <f>D37+E37+F37+G37</f>
        <v>3895.2999999999997</v>
      </c>
      <c r="D37" s="14">
        <v>3097.7</v>
      </c>
      <c r="E37" s="13">
        <v>436.5</v>
      </c>
      <c r="F37" s="13">
        <v>276.2</v>
      </c>
      <c r="G37" s="13">
        <v>84.9</v>
      </c>
      <c r="H37" s="13" t="s">
        <v>18</v>
      </c>
      <c r="I37" s="13">
        <f>L37+J37</f>
        <v>1063.7</v>
      </c>
      <c r="J37" s="13">
        <v>420</v>
      </c>
      <c r="K37" s="13" t="s">
        <v>18</v>
      </c>
      <c r="L37" s="13">
        <v>643.70000000000005</v>
      </c>
      <c r="M37" s="40"/>
    </row>
    <row r="38" spans="1:15" s="39" customFormat="1" ht="24.75" customHeight="1" x14ac:dyDescent="0.2">
      <c r="A38" s="34" t="s">
        <v>57</v>
      </c>
      <c r="B38" s="70">
        <v>445.4</v>
      </c>
      <c r="C38" s="13">
        <f>D38+E38+G38</f>
        <v>367.1</v>
      </c>
      <c r="D38" s="13">
        <v>222</v>
      </c>
      <c r="E38" s="13">
        <v>78.8</v>
      </c>
      <c r="F38" s="13" t="s">
        <v>18</v>
      </c>
      <c r="G38" s="13">
        <v>66.3</v>
      </c>
      <c r="H38" s="13" t="s">
        <v>18</v>
      </c>
      <c r="I38" s="13">
        <f>L38</f>
        <v>78.3</v>
      </c>
      <c r="J38" s="13" t="s">
        <v>18</v>
      </c>
      <c r="K38" s="13" t="s">
        <v>18</v>
      </c>
      <c r="L38" s="13">
        <v>78.3</v>
      </c>
      <c r="M38" s="40"/>
    </row>
    <row r="39" spans="1:15" s="39" customFormat="1" ht="13.5" customHeight="1" x14ac:dyDescent="0.2">
      <c r="A39" s="34" t="s">
        <v>58</v>
      </c>
      <c r="B39" s="13">
        <v>1641.1</v>
      </c>
      <c r="C39" s="13">
        <f>D39+E39+G39+F39</f>
        <v>963.1</v>
      </c>
      <c r="D39" s="13">
        <v>426.2</v>
      </c>
      <c r="E39" s="13">
        <v>213.2</v>
      </c>
      <c r="F39" s="13">
        <v>5.6</v>
      </c>
      <c r="G39" s="13">
        <v>318.10000000000002</v>
      </c>
      <c r="H39" s="13" t="s">
        <v>18</v>
      </c>
      <c r="I39" s="13">
        <f>L39</f>
        <v>678</v>
      </c>
      <c r="J39" s="13" t="s">
        <v>18</v>
      </c>
      <c r="K39" s="13" t="s">
        <v>18</v>
      </c>
      <c r="L39" s="13">
        <v>678</v>
      </c>
      <c r="M39" s="40"/>
    </row>
    <row r="40" spans="1:15" s="39" customFormat="1" ht="13.5" customHeight="1" x14ac:dyDescent="0.2">
      <c r="A40" s="34" t="s">
        <v>75</v>
      </c>
      <c r="B40" s="13">
        <v>279.7</v>
      </c>
      <c r="C40" s="13">
        <f>E40+G40</f>
        <v>235.4</v>
      </c>
      <c r="D40" s="13" t="s">
        <v>18</v>
      </c>
      <c r="E40" s="13">
        <v>8.6</v>
      </c>
      <c r="F40" s="13" t="s">
        <v>18</v>
      </c>
      <c r="G40" s="13">
        <v>226.8</v>
      </c>
      <c r="H40" s="13" t="s">
        <v>18</v>
      </c>
      <c r="I40" s="13">
        <f>L40</f>
        <v>44.3</v>
      </c>
      <c r="J40" s="13" t="s">
        <v>18</v>
      </c>
      <c r="K40" s="13" t="s">
        <v>18</v>
      </c>
      <c r="L40" s="13">
        <v>44.3</v>
      </c>
      <c r="M40" s="40"/>
    </row>
    <row r="41" spans="1:15" s="39" customFormat="1" ht="13.5" customHeight="1" thickBot="1" x14ac:dyDescent="0.25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13"/>
    </row>
    <row r="42" spans="1:15" s="39" customFormat="1" ht="13.5" customHeight="1" x14ac:dyDescent="0.2"/>
    <row r="43" spans="1:15" s="1" customFormat="1" ht="13.5" customHeight="1" x14ac:dyDescent="0.2">
      <c r="A43" s="36" t="s">
        <v>62</v>
      </c>
      <c r="B43" s="33"/>
      <c r="C43" s="33"/>
      <c r="F43" s="33"/>
      <c r="G43" s="33"/>
      <c r="H43" s="33"/>
      <c r="I43" s="33"/>
      <c r="J43" s="4"/>
      <c r="K43" s="4"/>
      <c r="L43" s="4"/>
    </row>
    <row r="44" spans="1:15" s="1" customFormat="1" ht="13.5" customHeight="1" x14ac:dyDescent="0.2">
      <c r="A44" s="36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</row>
    <row r="45" spans="1:15" s="1" customFormat="1" ht="13.5" customHeight="1" x14ac:dyDescent="0.2">
      <c r="A45" s="36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</row>
    <row r="46" spans="1:15" s="1" customFormat="1" ht="13.5" customHeight="1" x14ac:dyDescent="0.2">
      <c r="A46" s="36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</row>
    <row r="47" spans="1:15" s="50" customFormat="1" ht="16.5" x14ac:dyDescent="0.25">
      <c r="B47" s="51" t="s">
        <v>82</v>
      </c>
      <c r="C47" s="81"/>
      <c r="D47" s="24"/>
      <c r="E47" s="24"/>
      <c r="F47" s="24"/>
      <c r="G47" s="82"/>
      <c r="H47" s="82"/>
      <c r="J47" s="51" t="s">
        <v>81</v>
      </c>
      <c r="K47" s="47"/>
      <c r="L47" s="23"/>
    </row>
    <row r="48" spans="1:15" x14ac:dyDescent="0.2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x14ac:dyDescent="0.2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</row>
    <row r="50" spans="1:12" x14ac:dyDescent="0.2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</row>
    <row r="51" spans="1:12" x14ac:dyDescent="0.2">
      <c r="A51" s="43" t="s">
        <v>31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</row>
    <row r="52" spans="1:12" x14ac:dyDescent="0.2">
      <c r="A52" s="43">
        <v>324642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</row>
    <row r="53" spans="1:12" x14ac:dyDescent="0.2">
      <c r="A53" s="42"/>
    </row>
  </sheetData>
  <mergeCells count="19">
    <mergeCell ref="H14:H15"/>
    <mergeCell ref="I14:I15"/>
    <mergeCell ref="J14:J15"/>
    <mergeCell ref="K14:K15"/>
    <mergeCell ref="L14:L15"/>
    <mergeCell ref="A26:L26"/>
    <mergeCell ref="A3:L3"/>
    <mergeCell ref="A10:L10"/>
    <mergeCell ref="A11:L11"/>
    <mergeCell ref="A12:L12"/>
    <mergeCell ref="A13:A15"/>
    <mergeCell ref="B13:B15"/>
    <mergeCell ref="D13:H13"/>
    <mergeCell ref="J13:L13"/>
    <mergeCell ref="C14:C15"/>
    <mergeCell ref="D14:D15"/>
    <mergeCell ref="E14:E15"/>
    <mergeCell ref="F14:F15"/>
    <mergeCell ref="G14:G15"/>
  </mergeCells>
  <pageMargins left="0.59055118110236227" right="0.59055118110236227" top="0.59055118110236227" bottom="0.47244094488188981" header="0.51181102362204722" footer="0.51181102362204722"/>
  <pageSetup paperSize="9" scale="95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Инвест в осн капит</vt:lpstr>
      <vt:lpstr>Негизги кап инв.  </vt:lpstr>
      <vt:lpstr>'Инвест в осн капит'!Заголовки_для_печати</vt:lpstr>
      <vt:lpstr>'Негизги кап инв.  '!Заголовки_для_печати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majikova</dc:creator>
  <cp:lastModifiedBy>Виктория Бирюкова</cp:lastModifiedBy>
  <cp:lastPrinted>2024-08-08T08:41:31Z</cp:lastPrinted>
  <dcterms:created xsi:type="dcterms:W3CDTF">2010-06-14T05:23:00Z</dcterms:created>
  <dcterms:modified xsi:type="dcterms:W3CDTF">2024-08-13T07:21:57Z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1049-11.2.0.9984</vt:lpwstr>
  </property>
</Properties>
</file>