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D:\5летка МСУ\5летка МСУ 2019-2023\5летка 2019-2023\Ошская обл 2019-2023\"/>
    </mc:Choice>
  </mc:AlternateContent>
  <bookViews>
    <workbookView xWindow="0" yWindow="0" windowWidth="28800" windowHeight="12135" tabRatio="714" activeTab="16"/>
  </bookViews>
  <sheets>
    <sheet name="свод" sheetId="93" r:id="rId1"/>
    <sheet name="ЕГРСЕ (3)" sheetId="360" r:id="rId2"/>
    <sheet name="ВРП И СНС" sheetId="393" r:id="rId3"/>
    <sheet name="пром1" sheetId="376" r:id="rId4"/>
    <sheet name="пром2" sheetId="377" r:id="rId5"/>
    <sheet name="пром3" sheetId="378" r:id="rId6"/>
    <sheet name="сх1" sheetId="379" r:id="rId7"/>
    <sheet name="Строит2" sheetId="350" r:id="rId8"/>
    <sheet name="Груз" sheetId="351" r:id="rId9"/>
    <sheet name="Пассаж" sheetId="352" r:id="rId10"/>
    <sheet name=" связ" sheetId="353" r:id="rId11"/>
    <sheet name="труд" sheetId="368" r:id="rId12"/>
    <sheet name="труд1" sheetId="369" r:id="rId13"/>
    <sheet name="труд2" sheetId="370" r:id="rId14"/>
    <sheet name="труд3" sheetId="371" r:id="rId15"/>
    <sheet name="труд4" sheetId="372" r:id="rId16"/>
    <sheet name="торг" sheetId="388" r:id="rId17"/>
    <sheet name="торг1" sheetId="389" r:id="rId18"/>
    <sheet name="услуги" sheetId="391" r:id="rId19"/>
    <sheet name="инд" sheetId="392" r:id="rId20"/>
    <sheet name="Госсектор" sheetId="347" r:id="rId21"/>
    <sheet name="фин1" sheetId="354" r:id="rId22"/>
    <sheet name="фин2" sheetId="355" r:id="rId23"/>
    <sheet name="фин3" sheetId="356" r:id="rId24"/>
    <sheet name="фин4" sheetId="357" r:id="rId25"/>
    <sheet name="фин5" sheetId="358" r:id="rId26"/>
    <sheet name="инвест" sheetId="349" r:id="rId27"/>
    <sheet name="внеш1" sheetId="373" r:id="rId28"/>
    <sheet name="внеш2" sheetId="374" r:id="rId29"/>
    <sheet name="внеш3" sheetId="375" r:id="rId30"/>
    <sheet name="демогр1" sheetId="361" r:id="rId31"/>
    <sheet name="демогр2" sheetId="362" r:id="rId32"/>
    <sheet name="демогр3" sheetId="363" r:id="rId33"/>
    <sheet name="демогр4" sheetId="364" r:id="rId34"/>
    <sheet name="демогр5" sheetId="365" r:id="rId35"/>
    <sheet name="демогр6" sheetId="366" r:id="rId36"/>
    <sheet name="демогр7" sheetId="367" r:id="rId37"/>
    <sheet name="здрав" sheetId="380" r:id="rId38"/>
    <sheet name="здрав.1 инвалид" sheetId="381" r:id="rId39"/>
    <sheet name="образ.культ." sheetId="382" r:id="rId40"/>
    <sheet name="жилфонд" sheetId="383" r:id="rId41"/>
    <sheet name="прест" sheetId="384" r:id="rId42"/>
    <sheet name="благ" sheetId="385" r:id="rId43"/>
    <sheet name="экол" sheetId="386" r:id="rId44"/>
    <sheet name="туризм" sheetId="387" r:id="rId45"/>
    <sheet name="уровень" sheetId="394" r:id="rId46"/>
    <sheet name="Лист1" sheetId="395" r:id="rId47"/>
  </sheets>
  <externalReferences>
    <externalReference r:id="rId48"/>
    <externalReference r:id="rId49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KP" localSheetId="0">#REF!</definedName>
    <definedName name="KP">#REF!</definedName>
    <definedName name="_xlnm.Database" localSheetId="0">#REF!</definedName>
    <definedName name="_xlnm.Database">#REF!</definedName>
    <definedName name="г.Ош">#REF!</definedName>
    <definedName name="ГР">#REF!</definedName>
    <definedName name="демогр7">#REF!</definedName>
    <definedName name="ЕГР">#REF!</definedName>
    <definedName name="ЕГРСЕ1">#REF!</definedName>
    <definedName name="ЕГРСЕ2">#REF!</definedName>
    <definedName name="й12312">#REF!</definedName>
    <definedName name="КРыз" localSheetId="0">#REF!</definedName>
    <definedName name="КРыз">#REF!</definedName>
    <definedName name="_xlnm.Print_Area" localSheetId="10">' связ'!$A$1:$F$56</definedName>
    <definedName name="_xlnm.Print_Area" localSheetId="2">'ВРП И СНС'!$A$1:$F$137</definedName>
    <definedName name="_xlnm.Print_Area" localSheetId="20">Госсектор!$A$1:$F$89</definedName>
    <definedName name="_xlnm.Print_Area" localSheetId="8">Груз!$A$1:$G$49</definedName>
    <definedName name="_xlnm.Print_Area" localSheetId="1">'ЕГРСЕ (3)'!$A$1:$F$75</definedName>
    <definedName name="_xlnm.Print_Area" localSheetId="3">пром1!$A$1:$F$47</definedName>
    <definedName name="_xlnm.Print_Area" localSheetId="0">свод!$A$1:$G$48</definedName>
    <definedName name="_xlnm.Print_Area" localSheetId="7">Строит2!$A$1:$F$163</definedName>
    <definedName name="_xlnm.Print_Area" localSheetId="6">сх1!$A$1:$F$760</definedName>
    <definedName name="т123">#REF!</definedName>
    <definedName name="тр">#REF!</definedName>
    <definedName name="тур">#REF!</definedName>
  </definedNames>
  <calcPr calcId="152511"/>
</workbook>
</file>

<file path=xl/calcChain.xml><?xml version="1.0" encoding="utf-8"?>
<calcChain xmlns="http://schemas.openxmlformats.org/spreadsheetml/2006/main">
  <c r="F75" i="388" l="1"/>
  <c r="F67" i="388"/>
  <c r="E67" i="388"/>
  <c r="E55" i="388"/>
  <c r="F55" i="388"/>
  <c r="D55" i="388"/>
  <c r="E47" i="388"/>
  <c r="F47" i="388"/>
  <c r="D47" i="388"/>
  <c r="E30" i="388"/>
  <c r="F30" i="388"/>
  <c r="D30" i="388"/>
  <c r="E6" i="388"/>
  <c r="F6" i="388"/>
  <c r="D6" i="388"/>
  <c r="F4" i="391" l="1"/>
  <c r="F84" i="389"/>
  <c r="F60" i="389"/>
  <c r="F22" i="389"/>
  <c r="F7" i="389"/>
  <c r="F159" i="388"/>
  <c r="F127" i="388"/>
  <c r="F73" i="367" l="1"/>
  <c r="F74" i="367"/>
  <c r="F75" i="367"/>
  <c r="F76" i="367"/>
  <c r="F77" i="367"/>
  <c r="F78" i="367"/>
  <c r="F79" i="367"/>
  <c r="F80" i="367"/>
  <c r="F81" i="367"/>
  <c r="F82" i="367"/>
  <c r="F83" i="367"/>
  <c r="F84" i="367"/>
  <c r="F85" i="367"/>
  <c r="F86" i="367"/>
  <c r="F87" i="367"/>
  <c r="F88" i="367"/>
  <c r="F89" i="367"/>
  <c r="F54" i="367"/>
  <c r="F26" i="367"/>
  <c r="F25" i="367"/>
  <c r="F24" i="367"/>
  <c r="F23" i="367"/>
  <c r="F22" i="367"/>
  <c r="F21" i="367"/>
  <c r="F20" i="367"/>
  <c r="F19" i="367"/>
  <c r="F18" i="367"/>
  <c r="F17" i="367"/>
  <c r="F16" i="367"/>
  <c r="F15" i="367"/>
  <c r="F14" i="367"/>
  <c r="F13" i="367"/>
  <c r="F12" i="367"/>
  <c r="F11" i="367"/>
  <c r="F10" i="367"/>
  <c r="F9" i="367"/>
  <c r="F15" i="365" l="1"/>
  <c r="E168" i="364"/>
  <c r="F169" i="364"/>
  <c r="F170" i="364"/>
  <c r="F171" i="364"/>
  <c r="F172" i="364"/>
  <c r="F173" i="364"/>
  <c r="F174" i="364"/>
  <c r="F34" i="367" l="1"/>
  <c r="F72" i="367" s="1"/>
  <c r="F92" i="366"/>
  <c r="F74" i="366"/>
  <c r="F42" i="366"/>
  <c r="F33" i="366"/>
  <c r="F22" i="366"/>
  <c r="F20" i="366"/>
  <c r="F19" i="366"/>
  <c r="F16" i="366"/>
  <c r="F13" i="366"/>
  <c r="F12" i="366"/>
  <c r="F10" i="366"/>
  <c r="F81" i="365"/>
  <c r="F80" i="365"/>
  <c r="F79" i="365"/>
  <c r="F78" i="365"/>
  <c r="F77" i="365"/>
  <c r="F57" i="365"/>
  <c r="F7" i="365"/>
  <c r="F160" i="364"/>
  <c r="F152" i="364"/>
  <c r="F168" i="364" s="1"/>
  <c r="F149" i="364"/>
  <c r="F148" i="364"/>
  <c r="F147" i="364"/>
  <c r="F146" i="364"/>
  <c r="F145" i="364"/>
  <c r="F135" i="364"/>
  <c r="F124" i="364"/>
  <c r="F143" i="364" s="1"/>
  <c r="F107" i="364"/>
  <c r="F100" i="364"/>
  <c r="E28" i="375" l="1"/>
  <c r="F28" i="375"/>
  <c r="G28" i="375"/>
  <c r="G52" i="375" l="1"/>
  <c r="F52" i="375"/>
  <c r="CN52" i="375"/>
  <c r="CM52" i="375"/>
  <c r="F6" i="375"/>
  <c r="G6" i="375"/>
  <c r="F5" i="375" l="1"/>
  <c r="F27" i="374" l="1"/>
  <c r="F6" i="374"/>
  <c r="E4" i="391" l="1"/>
  <c r="E84" i="389"/>
  <c r="D60" i="389"/>
  <c r="E22" i="389"/>
  <c r="D22" i="389"/>
  <c r="E7" i="389"/>
  <c r="D7" i="389"/>
  <c r="E159" i="388"/>
  <c r="D159" i="388"/>
  <c r="E127" i="388"/>
  <c r="D127" i="388"/>
  <c r="B33" i="381" l="1"/>
  <c r="B32" i="381"/>
  <c r="B31" i="381"/>
  <c r="B30" i="381"/>
  <c r="B29" i="381"/>
  <c r="B27" i="381"/>
  <c r="E27" i="374" l="1"/>
  <c r="E6" i="374"/>
  <c r="E5" i="374" s="1"/>
  <c r="C6" i="374"/>
  <c r="C5" i="371" l="1"/>
  <c r="C38" i="370"/>
  <c r="C33" i="370"/>
  <c r="C32" i="370"/>
  <c r="C14" i="370"/>
  <c r="C5" i="370"/>
  <c r="E5" i="369"/>
  <c r="E5" i="368"/>
  <c r="F75" i="365"/>
  <c r="C39" i="364"/>
</calcChain>
</file>

<file path=xl/sharedStrings.xml><?xml version="1.0" encoding="utf-8"?>
<sst xmlns="http://schemas.openxmlformats.org/spreadsheetml/2006/main" count="4850" uniqueCount="1601">
  <si>
    <t xml:space="preserve"> 1. Административно-территориальное деление </t>
  </si>
  <si>
    <t>Ошской области</t>
  </si>
  <si>
    <t>(на конец года, единиц)</t>
  </si>
  <si>
    <t>Число районов</t>
  </si>
  <si>
    <t>Число городов</t>
  </si>
  <si>
    <t>Число сельских населенных пунктов</t>
  </si>
  <si>
    <t xml:space="preserve">1.2 Основные социально-экономические характеристики   </t>
  </si>
  <si>
    <t xml:space="preserve">Объем производства промышленной </t>
  </si>
  <si>
    <t xml:space="preserve">Производство основных видов </t>
  </si>
  <si>
    <t xml:space="preserve"> Зерно (в весе после доработки) </t>
  </si>
  <si>
    <t xml:space="preserve"> Картофель</t>
  </si>
  <si>
    <t xml:space="preserve"> Овощи</t>
  </si>
  <si>
    <t xml:space="preserve"> Мясо (в живой массе)</t>
  </si>
  <si>
    <t xml:space="preserve"> Мясо (в убойной массе)</t>
  </si>
  <si>
    <t xml:space="preserve"> Молоко сырое</t>
  </si>
  <si>
    <t xml:space="preserve"> Шерсть (в физическом весе)</t>
  </si>
  <si>
    <t xml:space="preserve">Инвестиции в основной капитал </t>
  </si>
  <si>
    <t xml:space="preserve">Перевозки грузов автомобильным  </t>
  </si>
  <si>
    <t>Оборот розничной торговли,  включая</t>
  </si>
  <si>
    <t xml:space="preserve">Выручка (валовой доход) от реализации </t>
  </si>
  <si>
    <t xml:space="preserve">  </t>
  </si>
  <si>
    <t>Деятельность гостиниц и ресторанов</t>
  </si>
  <si>
    <t>млн.сомов</t>
  </si>
  <si>
    <t>тыс.тонн (т)</t>
  </si>
  <si>
    <t xml:space="preserve">Уголь каменный и лигнит </t>
  </si>
  <si>
    <t>т</t>
  </si>
  <si>
    <t>тыс. т</t>
  </si>
  <si>
    <t>Мука из зерновых культур</t>
  </si>
  <si>
    <t>Табак промышленно изготовленный</t>
  </si>
  <si>
    <t>Масло растительное</t>
  </si>
  <si>
    <t>Мясо и пищевые субпродукты</t>
  </si>
  <si>
    <t>тыс.шт</t>
  </si>
  <si>
    <t xml:space="preserve"> Яйца</t>
  </si>
  <si>
    <t>тыс. человек</t>
  </si>
  <si>
    <t>Ед. 
изм.</t>
  </si>
  <si>
    <t>4. ПРОМЫШЛЕННОСТЬ</t>
  </si>
  <si>
    <t>по видам экономической деятельности</t>
  </si>
  <si>
    <t>(миллион сомов)</t>
  </si>
  <si>
    <t>Всего</t>
  </si>
  <si>
    <t>Добыча полезных ископаемых</t>
  </si>
  <si>
    <t>Обрабатывающие производства</t>
  </si>
  <si>
    <t>4.2.  Объем производства промышленной продукции по территории</t>
  </si>
  <si>
    <t>Ошская область</t>
  </si>
  <si>
    <t>районы:</t>
  </si>
  <si>
    <t xml:space="preserve">Алайский </t>
  </si>
  <si>
    <t xml:space="preserve">Кара-Кулжинский </t>
  </si>
  <si>
    <t>Кара-Сууский</t>
  </si>
  <si>
    <t>Ноокатский</t>
  </si>
  <si>
    <t>Узгенский</t>
  </si>
  <si>
    <t xml:space="preserve">Чон-Алайский </t>
  </si>
  <si>
    <t xml:space="preserve">4.3.  Индексы физического объема  промышленной продукции </t>
  </si>
  <si>
    <t>(в процентах к предыдущему году)</t>
  </si>
  <si>
    <t>4.4.  Индексы физического объема  промышленной продукции по территории</t>
  </si>
  <si>
    <t>Араванский</t>
  </si>
  <si>
    <t xml:space="preserve">Кара-Сууский </t>
  </si>
  <si>
    <t xml:space="preserve">4.5.  Производство основных видов промышленной продукции </t>
  </si>
  <si>
    <t>Ед.
изм.</t>
  </si>
  <si>
    <t>Уголь каменный и лигнит</t>
  </si>
  <si>
    <t>тыс.т</t>
  </si>
  <si>
    <t>Колбасные изделия</t>
  </si>
  <si>
    <t>-</t>
  </si>
  <si>
    <t>Молоко и сливки в твердых формах</t>
  </si>
  <si>
    <t>Рис очищенный</t>
  </si>
  <si>
    <t xml:space="preserve">Масло растительное </t>
  </si>
  <si>
    <t>Хлеб свежий</t>
  </si>
  <si>
    <t>Пиво</t>
  </si>
  <si>
    <t>тыс.л.</t>
  </si>
  <si>
    <t>Безалкогольные напитки</t>
  </si>
  <si>
    <t>Волокно хлопковое кардо и гребнечесанное</t>
  </si>
  <si>
    <t xml:space="preserve">Обувь  </t>
  </si>
  <si>
    <t>пар</t>
  </si>
  <si>
    <t>Цемент</t>
  </si>
  <si>
    <t>Мебель</t>
  </si>
  <si>
    <t>млн.сом</t>
  </si>
  <si>
    <t>Вода природная</t>
  </si>
  <si>
    <t>т.куб.м</t>
  </si>
  <si>
    <t xml:space="preserve"> малые предприятия</t>
  </si>
  <si>
    <t xml:space="preserve"> средние предприятия</t>
  </si>
  <si>
    <t xml:space="preserve"> крупные предприятия</t>
  </si>
  <si>
    <t xml:space="preserve">    *) Объемы  по индивидуальным предприятиям  приведены  с учетом скрытого производства муки и хлеба</t>
  </si>
  <si>
    <t>Картофель</t>
  </si>
  <si>
    <t>Всего по области</t>
  </si>
  <si>
    <t>Алайский</t>
  </si>
  <si>
    <t>Кара-Кулжинский</t>
  </si>
  <si>
    <t>Чон-Алайский</t>
  </si>
  <si>
    <t>Продолжение</t>
  </si>
  <si>
    <t xml:space="preserve"> -</t>
  </si>
  <si>
    <t xml:space="preserve"> Производство основных видов  </t>
  </si>
  <si>
    <t xml:space="preserve">Араванский </t>
  </si>
  <si>
    <t xml:space="preserve">Ноокатский  </t>
  </si>
  <si>
    <t xml:space="preserve">Узгенский  </t>
  </si>
  <si>
    <t xml:space="preserve">Чон-Алайский  </t>
  </si>
  <si>
    <t>Государственная</t>
  </si>
  <si>
    <t xml:space="preserve">Алайский  </t>
  </si>
  <si>
    <t xml:space="preserve">Араванский  </t>
  </si>
  <si>
    <t xml:space="preserve">Узгенский </t>
  </si>
  <si>
    <t>Частная</t>
  </si>
  <si>
    <t xml:space="preserve">Кара-Кулжинский  </t>
  </si>
  <si>
    <t xml:space="preserve">Ноокатский </t>
  </si>
  <si>
    <t>7. ТРАНСПОРТ</t>
  </si>
  <si>
    <t>7.1. Перевозки грузов автомобильным транспортом</t>
  </si>
  <si>
    <t xml:space="preserve"> (тысяч тонн)</t>
  </si>
  <si>
    <t xml:space="preserve">  (тысяч тонн)</t>
  </si>
  <si>
    <t>в т.ч. г. Кара-Суу</t>
  </si>
  <si>
    <t>в т.ч. г.Ноокат</t>
  </si>
  <si>
    <t xml:space="preserve">  (млн. тонно-километров)</t>
  </si>
  <si>
    <t xml:space="preserve">  (тысяч человек)</t>
  </si>
  <si>
    <t>в т.ч. г. Узген</t>
  </si>
  <si>
    <t>8. СВЯЗЬ</t>
  </si>
  <si>
    <t>Отправлено:</t>
  </si>
  <si>
    <t>9. ТРУД,  ЗАРАБОТНАЯ ПЛАТА И СОЦИАЛЬНОЕ ОБЕСПЕЧЕНИЕ</t>
  </si>
  <si>
    <t>Тысяч человек</t>
  </si>
  <si>
    <t>В процентах к итогу</t>
  </si>
  <si>
    <t>Строительство</t>
  </si>
  <si>
    <t>Государственное управление</t>
  </si>
  <si>
    <t>Образование</t>
  </si>
  <si>
    <t>в % к итогу</t>
  </si>
  <si>
    <t>в том числе:</t>
  </si>
  <si>
    <t xml:space="preserve">Водоснабжение, очистка, обработка отходов </t>
  </si>
  <si>
    <t>Транспортная деятельность и хранение грузов</t>
  </si>
  <si>
    <t>Информация и связь</t>
  </si>
  <si>
    <t>Финансовое посредничество и страхование</t>
  </si>
  <si>
    <t>Операции с недвижимым имуществом</t>
  </si>
  <si>
    <t>Административная и впомогательная деятельность</t>
  </si>
  <si>
    <t>Искусство, развлечение и отдых</t>
  </si>
  <si>
    <t>Прочая обслуживающая деятельность</t>
  </si>
  <si>
    <t xml:space="preserve">Деятельность частных домашних хозяйств </t>
  </si>
  <si>
    <t>Деятельность экстерриториальных организаций</t>
  </si>
  <si>
    <t>9.1.2  Занятое население Ошской  области в возрасте 15 лет и старше *</t>
  </si>
  <si>
    <t xml:space="preserve"> (тысяч человек)</t>
  </si>
  <si>
    <t>Занятое  население</t>
  </si>
  <si>
    <t>Промышленность и строительство</t>
  </si>
  <si>
    <t>Сектор услуг</t>
  </si>
  <si>
    <t>9.2. Распределение предприятий и организаций сферы туризма
по формам собственности</t>
  </si>
  <si>
    <t xml:space="preserve">     (человек)</t>
  </si>
  <si>
    <t>Предприятия и организации сферы туризма - всего</t>
  </si>
  <si>
    <t xml:space="preserve">Санаторно-курортные, оздоровительные учреждения </t>
  </si>
  <si>
    <t>Санаторно-курортные учреждения</t>
  </si>
  <si>
    <t>Деятельность туристических агентств
(туристические агентства)</t>
  </si>
  <si>
    <t xml:space="preserve"> </t>
  </si>
  <si>
    <t>Предприятия отдыха и туризма</t>
  </si>
  <si>
    <t>Природные парки и заповедники</t>
  </si>
  <si>
    <t>(человек)</t>
  </si>
  <si>
    <t>Мужчин</t>
  </si>
  <si>
    <t>Женщин</t>
  </si>
  <si>
    <t>Всего в возрасте от 16 лет и старше</t>
  </si>
  <si>
    <t xml:space="preserve">от 16 до 17 лет            </t>
  </si>
  <si>
    <t xml:space="preserve">от 18 до 21 лет            </t>
  </si>
  <si>
    <t xml:space="preserve">от 22 до 24 лет           </t>
  </si>
  <si>
    <t xml:space="preserve">от 25 до 29 лет             </t>
  </si>
  <si>
    <t xml:space="preserve">от 30 до 34 лет            </t>
  </si>
  <si>
    <t xml:space="preserve">от 35 до 39 лет            </t>
  </si>
  <si>
    <t xml:space="preserve">от 40 до 44 лет           </t>
  </si>
  <si>
    <t xml:space="preserve">от 45 до 49 лет            </t>
  </si>
  <si>
    <t xml:space="preserve">от 50 до 54 лет           </t>
  </si>
  <si>
    <t xml:space="preserve">от 55 до 59 лет            </t>
  </si>
  <si>
    <t>от 60 лет и старше</t>
  </si>
  <si>
    <t>9.5. Официально зарегистрированные безработные по образованию</t>
  </si>
  <si>
    <t xml:space="preserve"> Мужчины</t>
  </si>
  <si>
    <t xml:space="preserve">  Неполное среднее</t>
  </si>
  <si>
    <t xml:space="preserve">  Среднее общее</t>
  </si>
  <si>
    <t xml:space="preserve">  Среднее специальное</t>
  </si>
  <si>
    <t xml:space="preserve">  Высшее</t>
  </si>
  <si>
    <t xml:space="preserve"> Женщины</t>
  </si>
  <si>
    <t>(сомов)</t>
  </si>
  <si>
    <t>9.8.  Среднемесячная заработная плата работников предприятий и учреждений  сферы туризма по формам собственности</t>
  </si>
  <si>
    <t>Предприятия и организации сферы туризма  - всего</t>
  </si>
  <si>
    <t>9.9. Среднемесячная заработная плата работников предприятий, учреждений и организаций по территории</t>
  </si>
  <si>
    <t xml:space="preserve">10. ТОРГОВЛЯ И РЫНОЧНЫЕ УСЛУГИ </t>
  </si>
  <si>
    <t xml:space="preserve">Всего </t>
  </si>
  <si>
    <t>Техническое обслуживание и ремонт автомобилей</t>
  </si>
  <si>
    <t>Оптовая торговля и торговля через агентов</t>
  </si>
  <si>
    <t xml:space="preserve">Розничная торговля моторным топливом </t>
  </si>
  <si>
    <t>(в процентах к итогу)</t>
  </si>
  <si>
    <t>Миллион сомов</t>
  </si>
  <si>
    <t xml:space="preserve">  Всего </t>
  </si>
  <si>
    <t>В процентах к  итогу</t>
  </si>
  <si>
    <t>ремонт автомобилей и мотоциклов</t>
  </si>
  <si>
    <t xml:space="preserve">    Араванский</t>
  </si>
  <si>
    <t xml:space="preserve">    Кара-Кулжинский</t>
  </si>
  <si>
    <t xml:space="preserve">    Кара-Сууский</t>
  </si>
  <si>
    <t xml:space="preserve">    Ноокатский</t>
  </si>
  <si>
    <t xml:space="preserve">    Узгенский </t>
  </si>
  <si>
    <t xml:space="preserve">    Чон-Алайский</t>
  </si>
  <si>
    <t xml:space="preserve">    Кара-Сууский   </t>
  </si>
  <si>
    <t xml:space="preserve">    Узгенский</t>
  </si>
  <si>
    <t xml:space="preserve">    Ошская область</t>
  </si>
  <si>
    <t xml:space="preserve"> включая предприятия питания, по каналам реализации</t>
  </si>
  <si>
    <t xml:space="preserve">  Все каналы реализации </t>
  </si>
  <si>
    <t>по территории</t>
  </si>
  <si>
    <t xml:space="preserve">    Алайский</t>
  </si>
  <si>
    <t xml:space="preserve"> включая предприятия питания по территории</t>
  </si>
  <si>
    <t xml:space="preserve">     (в процентах к предыдущему году)</t>
  </si>
  <si>
    <t xml:space="preserve">    Средние предприятия</t>
  </si>
  <si>
    <t xml:space="preserve">    Малые предприятия</t>
  </si>
  <si>
    <t xml:space="preserve">    Индивидуальные предприниматели</t>
  </si>
  <si>
    <t xml:space="preserve">   по формам собственности</t>
  </si>
  <si>
    <t xml:space="preserve"> (тысяч сомов)</t>
  </si>
  <si>
    <t>Профессиональная, научная и техническая деятельность</t>
  </si>
  <si>
    <t>Административная и вспомогательная деятельность</t>
  </si>
  <si>
    <t>Здравоохранение и социальное обслуживание населения</t>
  </si>
  <si>
    <t>Искусство, развлечения и отдых</t>
  </si>
  <si>
    <t>11. ЦЕНЫ И ТАРИФЫ</t>
  </si>
  <si>
    <t xml:space="preserve">     (в процентах к декабрю предыдущего года) </t>
  </si>
  <si>
    <t>Все товары и платные услуги</t>
  </si>
  <si>
    <t>Продовольственные</t>
  </si>
  <si>
    <t>Непродовольственные</t>
  </si>
  <si>
    <t xml:space="preserve"> Платные услуги </t>
  </si>
  <si>
    <t>Хлеб, хлебобулочные изделия и крупы</t>
  </si>
  <si>
    <t>Мясо</t>
  </si>
  <si>
    <t>Рыба</t>
  </si>
  <si>
    <t>Молочные изделия, сыр и яйца</t>
  </si>
  <si>
    <t>Масла и жиры</t>
  </si>
  <si>
    <t>Фрукты и овощи</t>
  </si>
  <si>
    <t>Сахар, джем, мед, шоколад и конфеты</t>
  </si>
  <si>
    <t>Алкогольные напитки</t>
  </si>
  <si>
    <t>Табачные изделия</t>
  </si>
  <si>
    <t>Одежда и обувь</t>
  </si>
  <si>
    <t>Предметы домашнего обихода, бытовая техника</t>
  </si>
  <si>
    <t xml:space="preserve">Здравоохранение </t>
  </si>
  <si>
    <t>Транспорт</t>
  </si>
  <si>
    <t>Связь</t>
  </si>
  <si>
    <t>Рестораны и гостиницы</t>
  </si>
  <si>
    <t xml:space="preserve">     (в сомах за килограмм, штуку, пару, услугу) </t>
  </si>
  <si>
    <t>Хлеб из муки 1 сорта</t>
  </si>
  <si>
    <t>Мука пшеничная 1 сорта</t>
  </si>
  <si>
    <t>Говядина</t>
  </si>
  <si>
    <t>Баранина</t>
  </si>
  <si>
    <t>Яблоки</t>
  </si>
  <si>
    <t>Сигареты с фильтром, 20 шт</t>
  </si>
  <si>
    <t>Шампунь, 150 мл</t>
  </si>
  <si>
    <t xml:space="preserve">Пылесос </t>
  </si>
  <si>
    <t xml:space="preserve">Холодильник </t>
  </si>
  <si>
    <t>Телевизор цветной</t>
  </si>
  <si>
    <t xml:space="preserve">Химическая чистка мужского костюма </t>
  </si>
  <si>
    <t>Стрижка модельная (женская)</t>
  </si>
  <si>
    <t>Абонентская плата за телефон, за месяц</t>
  </si>
  <si>
    <t>Плата за электричество (за кВт/ч)</t>
  </si>
  <si>
    <t xml:space="preserve">     (в сомах) </t>
  </si>
  <si>
    <t>Такси (на расстояние 5 км в городе)</t>
  </si>
  <si>
    <t>Обед в ресторане (на 1 человека)</t>
  </si>
  <si>
    <t>12. ФИНАНСОВАЯ ДЕЯТЕЛЬНОСТЬ ПРЕДПРИЯТИЙ И ОРГАНИЗАЦИЙ</t>
  </si>
  <si>
    <t>продукции (работ, услуг) по видам деятельности</t>
  </si>
  <si>
    <t>(тысяч сомов)</t>
  </si>
  <si>
    <t xml:space="preserve">      предприятий по видам деятельности</t>
  </si>
  <si>
    <t xml:space="preserve">12.3.  Выручка (валовой доход) от реализации </t>
  </si>
  <si>
    <t xml:space="preserve"> продукции (работ, услуг) по территории</t>
  </si>
  <si>
    <t>Ошская  область</t>
  </si>
  <si>
    <t xml:space="preserve">  предприятий экономики по территории</t>
  </si>
  <si>
    <t>по видам деятельности</t>
  </si>
  <si>
    <t xml:space="preserve">  (тысяч  сомов)</t>
  </si>
  <si>
    <t xml:space="preserve">      по видам деятельности   </t>
  </si>
  <si>
    <t xml:space="preserve">  (тысяч сомов)</t>
  </si>
  <si>
    <t xml:space="preserve">Кара-Суйский  </t>
  </si>
  <si>
    <t xml:space="preserve">       по видам деятельности</t>
  </si>
  <si>
    <t>(единиц)</t>
  </si>
  <si>
    <t>Сельское хозяйство, лесное хозяйство и рыболовство</t>
  </si>
  <si>
    <t>Производство кокса и очищенных нефтепродуктов</t>
  </si>
  <si>
    <t>Производство химической продукции</t>
  </si>
  <si>
    <t>Производство фармацевтической продукции</t>
  </si>
  <si>
    <t xml:space="preserve"> по видам деятельности</t>
  </si>
  <si>
    <t xml:space="preserve"> (единиц)</t>
  </si>
  <si>
    <t xml:space="preserve">    по видам деятельности</t>
  </si>
  <si>
    <t>(на конец года, тысяч сомов)</t>
  </si>
  <si>
    <t>13. ИНВЕСТИЦИОННАЯ ДЕЯТЕЛЬНОСТЬ</t>
  </si>
  <si>
    <t xml:space="preserve"> Инвестиции в основной капитал</t>
  </si>
  <si>
    <t xml:space="preserve"> Капитальный ремонт основных фондов (средств)</t>
  </si>
  <si>
    <t xml:space="preserve"> Инвестиции в нематериальные активы</t>
  </si>
  <si>
    <t xml:space="preserve"> Государственная</t>
  </si>
  <si>
    <t xml:space="preserve"> Муниципальная</t>
  </si>
  <si>
    <t xml:space="preserve"> Частная</t>
  </si>
  <si>
    <t>Внутренние инвестиции</t>
  </si>
  <si>
    <t xml:space="preserve">   местного бюджета</t>
  </si>
  <si>
    <t xml:space="preserve">   собственных средств предприятий</t>
  </si>
  <si>
    <t xml:space="preserve">   средств населения  и других</t>
  </si>
  <si>
    <t xml:space="preserve">   кредита банка</t>
  </si>
  <si>
    <t>Внешние инвестиции</t>
  </si>
  <si>
    <t xml:space="preserve">   иностранного кредита</t>
  </si>
  <si>
    <t xml:space="preserve">   иностранных грантов и гуманитарной помощи</t>
  </si>
  <si>
    <t xml:space="preserve">13.4. Инвестиции в основной капитал (капитальные вложения) </t>
  </si>
  <si>
    <t>по области</t>
  </si>
  <si>
    <t>Муниципальная</t>
  </si>
  <si>
    <t xml:space="preserve"> по области</t>
  </si>
  <si>
    <t xml:space="preserve">13.5. Инвестиции в основной капитал (капитальные вложения)  </t>
  </si>
  <si>
    <t>по источникам финансирования и территории</t>
  </si>
  <si>
    <t xml:space="preserve"> районы:</t>
  </si>
  <si>
    <t>Местного бюджета</t>
  </si>
  <si>
    <t xml:space="preserve">Ноокатский    </t>
  </si>
  <si>
    <t>Средств предприятий, организаций</t>
  </si>
  <si>
    <t>Иностранного  кредита</t>
  </si>
  <si>
    <t>Иностранных грантов и гуманитарной</t>
  </si>
  <si>
    <t>помощи</t>
  </si>
  <si>
    <t xml:space="preserve">Средств населения и других средств </t>
  </si>
  <si>
    <t>Обеспечение (снабжение) электроэнергией, газом,</t>
  </si>
  <si>
    <t>Водоснабжение, очистка, обработка отходов</t>
  </si>
  <si>
    <t>Жилищное строительство</t>
  </si>
  <si>
    <t>(тыс. долларов США)</t>
  </si>
  <si>
    <t>акционерный капитал</t>
  </si>
  <si>
    <t>реинвестированная прибыль</t>
  </si>
  <si>
    <t>прочий капитал</t>
  </si>
  <si>
    <t xml:space="preserve">13.9. Поступление прямых иностранных инвестиций  по видам </t>
  </si>
  <si>
    <t xml:space="preserve">* без учета оттока (погашения) </t>
  </si>
  <si>
    <t>13.10. Поступление прямых иностранных инвестиций  по странам*</t>
  </si>
  <si>
    <t xml:space="preserve">  из стран вне СНГ</t>
  </si>
  <si>
    <t xml:space="preserve">  Австралия</t>
  </si>
  <si>
    <t xml:space="preserve">  Китай</t>
  </si>
  <si>
    <t xml:space="preserve">  Корея</t>
  </si>
  <si>
    <t xml:space="preserve">  Турция</t>
  </si>
  <si>
    <t xml:space="preserve">  Виргинские острова (Британия)</t>
  </si>
  <si>
    <t xml:space="preserve">  США</t>
  </si>
  <si>
    <t xml:space="preserve">  из стран СНГ</t>
  </si>
  <si>
    <t xml:space="preserve">  Российская Федерация</t>
  </si>
  <si>
    <t>Ед.изм.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</si>
  <si>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</si>
  <si>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</si>
  <si>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</si>
  <si>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</si>
  <si>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</si>
  <si>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</si>
  <si>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</si>
  <si>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из них:</t>
  </si>
  <si>
    <t>Инфекционные и паразитарные болезни</t>
  </si>
  <si>
    <t>Новообразования</t>
  </si>
  <si>
    <t>Болезни системы кровообращения</t>
  </si>
  <si>
    <t>Болезни органов дыхания</t>
  </si>
  <si>
    <t>Болезни органов пищеварения</t>
  </si>
  <si>
    <t>Мужчины</t>
  </si>
  <si>
    <t>Женщины</t>
  </si>
  <si>
    <t>16.  ЗДРАВООХРАНЕНИЕ</t>
  </si>
  <si>
    <t xml:space="preserve">16.1. Число медицинских учреждений </t>
  </si>
  <si>
    <t>Больничные учреждения</t>
  </si>
  <si>
    <t>Фельдшерско-акушерские пункты</t>
  </si>
  <si>
    <t>Центры семейных медицин</t>
  </si>
  <si>
    <t>16.2. Численность медицинского персонала</t>
  </si>
  <si>
    <t xml:space="preserve">                     (человек)</t>
  </si>
  <si>
    <t>Терапевты</t>
  </si>
  <si>
    <t>Хирурги</t>
  </si>
  <si>
    <t>Офтальмологи</t>
  </si>
  <si>
    <t>Отоларингологи</t>
  </si>
  <si>
    <t>Невропатологи</t>
  </si>
  <si>
    <t>Психиатры и наркологи</t>
  </si>
  <si>
    <t>Фтизиатры</t>
  </si>
  <si>
    <t>Дермато-венерологи</t>
  </si>
  <si>
    <t>Педиатры</t>
  </si>
  <si>
    <t>Стоматологи</t>
  </si>
  <si>
    <t>Врачи санитарно-противоэпидемической группы</t>
  </si>
  <si>
    <t>Лаборанты</t>
  </si>
  <si>
    <t>Прочие</t>
  </si>
  <si>
    <t>Средний медицинский персонал</t>
  </si>
  <si>
    <t>Акушеры</t>
  </si>
  <si>
    <t>Фельдшеры</t>
  </si>
  <si>
    <t>Медицинские сестры</t>
  </si>
  <si>
    <t>Фельдшеры - лаборанты</t>
  </si>
  <si>
    <t>Зубные врачи</t>
  </si>
  <si>
    <t>Рентгенолаборанты и рентгенотехники</t>
  </si>
  <si>
    <t>16.3. Число больничных коек</t>
  </si>
  <si>
    <t>Терапевтических</t>
  </si>
  <si>
    <t>Педиатрические (соматические)</t>
  </si>
  <si>
    <t>Хирургических</t>
  </si>
  <si>
    <t>Онкологических</t>
  </si>
  <si>
    <t>Туберкулезных</t>
  </si>
  <si>
    <t>Инфекционных</t>
  </si>
  <si>
    <t>Офтальмологических</t>
  </si>
  <si>
    <t>Отоларингологических</t>
  </si>
  <si>
    <t>Дермато-венерологических</t>
  </si>
  <si>
    <t>Наркологических</t>
  </si>
  <si>
    <t>Неврологических</t>
  </si>
  <si>
    <t>Беременных и рожениц</t>
  </si>
  <si>
    <t>Общих коек</t>
  </si>
  <si>
    <t>Гинекологических</t>
  </si>
  <si>
    <t>16.4. Число заболеваний по основным группам болезней</t>
  </si>
  <si>
    <t>(случаев)</t>
  </si>
  <si>
    <t>Болезни крови и кроветворных органов</t>
  </si>
  <si>
    <t>Болезни нервной системы</t>
  </si>
  <si>
    <t>Болезни глаза и его придатков</t>
  </si>
  <si>
    <t>Болезни уха и сосцевидного отростка</t>
  </si>
  <si>
    <t xml:space="preserve">Болезни органов пищеварения </t>
  </si>
  <si>
    <t>Болезни кожи и подкожной клетчатки</t>
  </si>
  <si>
    <t>Болезни мочеполовой системы</t>
  </si>
  <si>
    <t>Врожденные аномалии (пороки развития)</t>
  </si>
  <si>
    <t>Травмы и отравления</t>
  </si>
  <si>
    <t>16.5. Заболеваемость по отдельным группам болезней</t>
  </si>
  <si>
    <t xml:space="preserve">Болезни эндокринной системы, </t>
  </si>
  <si>
    <t>Болезни эндокринной системы</t>
  </si>
  <si>
    <t xml:space="preserve"> (человек)</t>
  </si>
  <si>
    <t>17. ОБРАЗОВАНИЕ</t>
  </si>
  <si>
    <t>Дошкольные учреждения</t>
  </si>
  <si>
    <t>Общеобразовательные школы</t>
  </si>
  <si>
    <t>Средние специальные учебные заведения</t>
  </si>
  <si>
    <t>Высшие учебные заведения</t>
  </si>
  <si>
    <t>Число детских музыкальных школ, ед.</t>
  </si>
  <si>
    <t>Число детских школ искусств, ед.</t>
  </si>
  <si>
    <t>17.6. Число культурных учреждений по видам</t>
  </si>
  <si>
    <t>Массовые библиотеки</t>
  </si>
  <si>
    <t>Клубные учреждения</t>
  </si>
  <si>
    <t>Театры</t>
  </si>
  <si>
    <t>Киноустановки</t>
  </si>
  <si>
    <t>Музеи</t>
  </si>
  <si>
    <t>18. ЖИЛИЩНЫЙ  ФОНД</t>
  </si>
  <si>
    <t>18.1. Жилищный фонд по формам собственности</t>
  </si>
  <si>
    <t xml:space="preserve"> (квадратных метров)</t>
  </si>
  <si>
    <t>Государственный</t>
  </si>
  <si>
    <t>18.2. Оборудование жилищного фонда по видам</t>
  </si>
  <si>
    <t>(квадратных метров)</t>
  </si>
  <si>
    <t>Всего жилая площадь</t>
  </si>
  <si>
    <t>водопроводом</t>
  </si>
  <si>
    <t>канализацией</t>
  </si>
  <si>
    <t>центральным отоплением</t>
  </si>
  <si>
    <t>ваннами (душем)</t>
  </si>
  <si>
    <t>газом</t>
  </si>
  <si>
    <t>телефоном</t>
  </si>
  <si>
    <t xml:space="preserve">18.3. Обеспеченность жильем в расчете на одного человека </t>
  </si>
  <si>
    <t>(квадратных метров на 1 человека)</t>
  </si>
  <si>
    <t>Общая площадь на одного человека - всего</t>
  </si>
  <si>
    <t>Городская месность</t>
  </si>
  <si>
    <t>18.4.  Обеспеченность жильем в расчете 
на одного человека по территории</t>
  </si>
  <si>
    <t xml:space="preserve"> (квадратных метров общей площади на 1 человека)</t>
  </si>
  <si>
    <t>г.Кара-Суу</t>
  </si>
  <si>
    <t>г. Ноокат</t>
  </si>
  <si>
    <t>19. ПРАВОНАРУШЕНИЯ</t>
  </si>
  <si>
    <t>19.1. Число зарегистрированных преступлений по видам</t>
  </si>
  <si>
    <t xml:space="preserve">Всего    </t>
  </si>
  <si>
    <t>Убийство и покушения на убийство</t>
  </si>
  <si>
    <t>Умышленное причинение тяжкого вреда здоровью</t>
  </si>
  <si>
    <t>Изнасилование и покушение на изнасилование</t>
  </si>
  <si>
    <t>Грабеж</t>
  </si>
  <si>
    <t>Разбой</t>
  </si>
  <si>
    <t>Кража</t>
  </si>
  <si>
    <t>Преступления в сфере экономики</t>
  </si>
  <si>
    <t xml:space="preserve">Хулиганство  </t>
  </si>
  <si>
    <t>(зарегистрированных случаев на 10 тыс. населения)</t>
  </si>
  <si>
    <t>22. УРОВЕНЬ ЖИЗНИ НАСЕЛЕНИЯ</t>
  </si>
  <si>
    <t>22.1. Уровень жизни населения</t>
  </si>
  <si>
    <t>Уровень бедности  (%)</t>
  </si>
  <si>
    <t>Уровень крайней бедности (%)</t>
  </si>
  <si>
    <t>Острота бедности %</t>
  </si>
  <si>
    <t>Глубина бедности (%)</t>
  </si>
  <si>
    <t>Коэффициент Джини (%)</t>
  </si>
  <si>
    <t>Доступ к чистой питьевой воде (%)</t>
  </si>
  <si>
    <t>Энергетическая ценность (ккал)</t>
  </si>
  <si>
    <t>белки (г)</t>
  </si>
  <si>
    <t>жиры (г)</t>
  </si>
  <si>
    <t>Минимальный потребительский бюджет (сомов):</t>
  </si>
  <si>
    <t xml:space="preserve">Все население </t>
  </si>
  <si>
    <t>Трудоспособное</t>
  </si>
  <si>
    <t>Пенсионеры</t>
  </si>
  <si>
    <t>Дети</t>
  </si>
  <si>
    <t>Соотношение уровня среднедушевых</t>
  </si>
  <si>
    <t>доходов в регионах к среднереспубликанскому</t>
  </si>
  <si>
    <t>уровню, (%)</t>
  </si>
  <si>
    <t>Валовой региональный продукт</t>
  </si>
  <si>
    <t>(миллион  сомов)</t>
  </si>
  <si>
    <t>Частная собственность</t>
  </si>
  <si>
    <t>Косвенно измеряемые услуги финансового посредничества</t>
  </si>
  <si>
    <t>Деятельность туристических агентств (туристические агентства)</t>
  </si>
  <si>
    <t>9.4.  Численность официально зарегистрированных 
безработных по возрасту</t>
  </si>
  <si>
    <t>Число айыльных аймаков</t>
  </si>
  <si>
    <t>человек</t>
  </si>
  <si>
    <t xml:space="preserve">Оптовая и розничная торговля; ремонт автомобилей   </t>
  </si>
  <si>
    <t xml:space="preserve">Обрабатывающие производства(обрабатывающая </t>
  </si>
  <si>
    <t>промышленность)</t>
  </si>
  <si>
    <t xml:space="preserve">Оптовая и розничная торговля; ремонт автомобилей </t>
  </si>
  <si>
    <t>Профессиональная,научная и техническая деятельность</t>
  </si>
  <si>
    <t>Грузовые перевозки</t>
  </si>
  <si>
    <t xml:space="preserve">7.2. Перевозки грузов автомобильным транспортом по территории </t>
  </si>
  <si>
    <t>7.3. Грузооборот автомобильного транспорта</t>
  </si>
  <si>
    <t>7.4. Доходы от перевозок грузов автомобильным транспортом</t>
  </si>
  <si>
    <t>(миллионов сомов)</t>
  </si>
  <si>
    <t>Пассажирские перевозки</t>
  </si>
  <si>
    <t>7.6. Перевозки пассажиров автомобильным транспортом по территории</t>
  </si>
  <si>
    <t>7.7. Пассажирооборот автомобильного транспорта</t>
  </si>
  <si>
    <t xml:space="preserve">  (миллионов пассажиро-километров)</t>
  </si>
  <si>
    <t>7.8. Доходы от перевозок пассажиров автомобильным транспортом</t>
  </si>
  <si>
    <t xml:space="preserve">  (миллионов сомов)</t>
  </si>
  <si>
    <t>Аварийность на транспорте</t>
  </si>
  <si>
    <t>7.9. Дорожно-транспортные происшествия с подвижным составом и численность пострадавших в них</t>
  </si>
  <si>
    <t xml:space="preserve">8.1.Основные показатели связи общего пользования  </t>
  </si>
  <si>
    <t xml:space="preserve">  (тысяч)</t>
  </si>
  <si>
    <t xml:space="preserve">  письменной корреспонденции</t>
  </si>
  <si>
    <t xml:space="preserve">  посылок</t>
  </si>
  <si>
    <r>
      <t xml:space="preserve">  почтовых переводов денежных средств</t>
    </r>
    <r>
      <rPr>
        <vertAlign val="superscript"/>
        <sz val="9"/>
        <rFont val="Times New Roman CYR"/>
        <charset val="204"/>
      </rPr>
      <t>1</t>
    </r>
  </si>
  <si>
    <t xml:space="preserve">  телеграмм</t>
  </si>
  <si>
    <t xml:space="preserve">  (в фактически  действовавших ценах; миллионов сомов)</t>
  </si>
  <si>
    <t>Почтовая и куррьерская деятельность</t>
  </si>
  <si>
    <t xml:space="preserve">телеграфная </t>
  </si>
  <si>
    <t>международная телефонная</t>
  </si>
  <si>
    <t>междугородная телефонная</t>
  </si>
  <si>
    <t>городская и сельская телефонная</t>
  </si>
  <si>
    <t>8.3. Основные показатели развития телефонной связи 
общего пользования</t>
  </si>
  <si>
    <t xml:space="preserve">  (на конец года)</t>
  </si>
  <si>
    <t xml:space="preserve">Число телефонных станций местной </t>
  </si>
  <si>
    <t>телефонной сети, единиц</t>
  </si>
  <si>
    <t>в городских поселениях</t>
  </si>
  <si>
    <t>в сельской местности</t>
  </si>
  <si>
    <t>Общая монтированная емкость</t>
  </si>
  <si>
    <t xml:space="preserve"> телефонных станций, тыс. номеров</t>
  </si>
  <si>
    <t xml:space="preserve">Число телефонных аппаратов (без таксофонов) </t>
  </si>
  <si>
    <t xml:space="preserve">Из общего числа телефонных аппаратов </t>
  </si>
  <si>
    <t>телефонной сети общего пользования:</t>
  </si>
  <si>
    <t xml:space="preserve">число квартирных телефонных </t>
  </si>
  <si>
    <t xml:space="preserve"> аппаратов - всего, тыс.шт.</t>
  </si>
  <si>
    <t>телефонной сети общего пользования на 1000</t>
  </si>
  <si>
    <t>человек населения - всего, шт.</t>
  </si>
  <si>
    <t>15. НАСЕЛЕНИЕ</t>
  </si>
  <si>
    <t xml:space="preserve">15.1. Численность постоянного населения по полу, возрастным </t>
  </si>
  <si>
    <t xml:space="preserve"> (оценка на конец года, человек соответствующей возрастной группы)</t>
  </si>
  <si>
    <t>Все население</t>
  </si>
  <si>
    <t xml:space="preserve">  в том числе в возрасте, лет:</t>
  </si>
  <si>
    <t xml:space="preserve">   менее 1 </t>
  </si>
  <si>
    <t xml:space="preserve">   1 - 6</t>
  </si>
  <si>
    <t xml:space="preserve">   7 - 17</t>
  </si>
  <si>
    <t xml:space="preserve">  мужчины и женщины 0-15 </t>
  </si>
  <si>
    <t xml:space="preserve">  мужчины 16-62 </t>
  </si>
  <si>
    <t xml:space="preserve">  женщины 16-57 </t>
  </si>
  <si>
    <t xml:space="preserve">  мужчины 63 и более</t>
  </si>
  <si>
    <t xml:space="preserve">  женщины 58 и более </t>
  </si>
  <si>
    <t>Городское население</t>
  </si>
  <si>
    <t>Сельское население</t>
  </si>
  <si>
    <t xml:space="preserve">                               (оценка, тыс.человек)</t>
  </si>
  <si>
    <t xml:space="preserve">  Все население</t>
  </si>
  <si>
    <t xml:space="preserve">  Городское население</t>
  </si>
  <si>
    <t xml:space="preserve">  Сельское население</t>
  </si>
  <si>
    <t xml:space="preserve">   в том числе:</t>
  </si>
  <si>
    <t xml:space="preserve"> кыргызы</t>
  </si>
  <si>
    <t xml:space="preserve"> азербайджанцы</t>
  </si>
  <si>
    <t xml:space="preserve"> армяне</t>
  </si>
  <si>
    <t xml:space="preserve"> белорусы</t>
  </si>
  <si>
    <t xml:space="preserve"> грузины</t>
  </si>
  <si>
    <t xml:space="preserve"> дунгане</t>
  </si>
  <si>
    <t xml:space="preserve"> евреи</t>
  </si>
  <si>
    <t xml:space="preserve"> казахи</t>
  </si>
  <si>
    <t xml:space="preserve"> корейцы</t>
  </si>
  <si>
    <t xml:space="preserve"> латыши</t>
  </si>
  <si>
    <t xml:space="preserve"> литовцы</t>
  </si>
  <si>
    <t xml:space="preserve"> молдаване</t>
  </si>
  <si>
    <t xml:space="preserve"> немцы</t>
  </si>
  <si>
    <t xml:space="preserve"> русские</t>
  </si>
  <si>
    <t xml:space="preserve"> таджики</t>
  </si>
  <si>
    <t xml:space="preserve"> татары</t>
  </si>
  <si>
    <t xml:space="preserve"> турки</t>
  </si>
  <si>
    <t xml:space="preserve"> туркмены</t>
  </si>
  <si>
    <t xml:space="preserve"> узбеки</t>
  </si>
  <si>
    <t xml:space="preserve"> уйгуры</t>
  </si>
  <si>
    <t xml:space="preserve"> украинцы</t>
  </si>
  <si>
    <t xml:space="preserve"> чеченцы</t>
  </si>
  <si>
    <t xml:space="preserve">15.4. Ожидаемая продолжительность жизни при рождении </t>
  </si>
  <si>
    <t>(лет)</t>
  </si>
  <si>
    <t xml:space="preserve">  Оба пола </t>
  </si>
  <si>
    <t xml:space="preserve">  Мужчины</t>
  </si>
  <si>
    <t xml:space="preserve">  Женщины</t>
  </si>
  <si>
    <t xml:space="preserve">15.5. Число родившихся и общий коэффициент рождаемости </t>
  </si>
  <si>
    <t xml:space="preserve"> по территории</t>
  </si>
  <si>
    <t>Число родившихся, человек</t>
  </si>
  <si>
    <t>Число родившихся, на 1000 населения</t>
  </si>
  <si>
    <t xml:space="preserve">15.6. Число умерших и общие коэффициенты смертности </t>
  </si>
  <si>
    <t>Число умерших, человек</t>
  </si>
  <si>
    <t xml:space="preserve">15.7. Число умерших детей в возрасте до 1 года и коэффициент </t>
  </si>
  <si>
    <t xml:space="preserve">младенческой  смертности по территории </t>
  </si>
  <si>
    <t>Число умерших детей в возрасте до 1 года, на 1000 родившихся</t>
  </si>
  <si>
    <t xml:space="preserve">15.8. Число браков и общие коэффициенты брачности </t>
  </si>
  <si>
    <t>Число браков, единиц</t>
  </si>
  <si>
    <t xml:space="preserve">15.9. Число разводов и общие коэффициенты разводимости  </t>
  </si>
  <si>
    <t>Число разводов, единиц</t>
  </si>
  <si>
    <t>15.10. Число умерших и коэффициенты смертности</t>
  </si>
  <si>
    <t xml:space="preserve"> по основным классам причин смерти</t>
  </si>
  <si>
    <t>Всего умерших, человек</t>
  </si>
  <si>
    <t xml:space="preserve">Травмы, отравления и некоторые другие </t>
  </si>
  <si>
    <t>Всего умерших на 100 000 населения</t>
  </si>
  <si>
    <t xml:space="preserve">Травмы, отравления и некоторые </t>
  </si>
  <si>
    <t>15.11. Число умерших по основным классам причин смерти по полу</t>
  </si>
  <si>
    <t xml:space="preserve">из них: </t>
  </si>
  <si>
    <t xml:space="preserve">15.12. Число умерших по основным классам причин смерти, </t>
  </si>
  <si>
    <t xml:space="preserve"> по основным возрастным  группам</t>
  </si>
  <si>
    <t xml:space="preserve">из них от: </t>
  </si>
  <si>
    <t>Моложе трудоспособного возраста</t>
  </si>
  <si>
    <t>В трудоспособном возрасте</t>
  </si>
  <si>
    <t>Старше трудоспособного возраста</t>
  </si>
  <si>
    <t>Новообразований</t>
  </si>
  <si>
    <t>Болезней системы кровообращения</t>
  </si>
  <si>
    <t>Болезней органов дыхания</t>
  </si>
  <si>
    <t>Болезней органов пищеварения</t>
  </si>
  <si>
    <t xml:space="preserve">Травм, отравлений и некоторых других  </t>
  </si>
  <si>
    <t>15.13. Число умерших детей в возрасте до 1 года и коэффициент</t>
  </si>
  <si>
    <t xml:space="preserve">   младенческой смертности по основным классам причин смерти </t>
  </si>
  <si>
    <t>Всего умерших детей в возрасте 
до 1 года, человек</t>
  </si>
  <si>
    <t>Всего умерших детей в возрасте до 1 года, на 10000 родившихся</t>
  </si>
  <si>
    <t xml:space="preserve">15.14. Внешняя миграция  населения по возрастным группам, </t>
  </si>
  <si>
    <t xml:space="preserve"> городскому и сельскому населению </t>
  </si>
  <si>
    <t>Число прибывших - всего</t>
  </si>
  <si>
    <t>в том числе в возрасте, лет:</t>
  </si>
  <si>
    <t>Мужчины и женщины 0-15</t>
  </si>
  <si>
    <t>Мужчины 16-62</t>
  </si>
  <si>
    <t>Женщины 16-57</t>
  </si>
  <si>
    <t>Мужчины 63 и более</t>
  </si>
  <si>
    <t>Женщины 58 и более</t>
  </si>
  <si>
    <t>Число выбывших - всего</t>
  </si>
  <si>
    <t>Женщины 16-58</t>
  </si>
  <si>
    <t>Миграционный прирост, отток  (-)</t>
  </si>
  <si>
    <t xml:space="preserve">15.15. Внутренняя (межобластная) миграция  населения по </t>
  </si>
  <si>
    <t xml:space="preserve">возрастным группам,  городскому и сельскому населению </t>
  </si>
  <si>
    <t>Число прибывших-всего</t>
  </si>
  <si>
    <t>кыргызы</t>
  </si>
  <si>
    <t>русские</t>
  </si>
  <si>
    <t>украинцы</t>
  </si>
  <si>
    <t>узбеки</t>
  </si>
  <si>
    <t>азербайджанцы</t>
  </si>
  <si>
    <t>таджики</t>
  </si>
  <si>
    <t>татары</t>
  </si>
  <si>
    <t>уйгуры</t>
  </si>
  <si>
    <t>турки</t>
  </si>
  <si>
    <t>Число выбывших-всего</t>
  </si>
  <si>
    <t>казахи</t>
  </si>
  <si>
    <t>армяне</t>
  </si>
  <si>
    <t>дунгане</t>
  </si>
  <si>
    <t>корейцы</t>
  </si>
  <si>
    <t>чеченцы</t>
  </si>
  <si>
    <t>Миграционный прирост, отток (-)</t>
  </si>
  <si>
    <t>15.17.  Миграционные связи с другими государствами</t>
  </si>
  <si>
    <t>15.18. Внешняя миграция населения по территории</t>
  </si>
  <si>
    <t>сельское население</t>
  </si>
  <si>
    <t>городское население</t>
  </si>
  <si>
    <t>15.19. Внутренняя (межобластная) миграция населения по территории</t>
  </si>
  <si>
    <t>(млн. сомов)</t>
  </si>
  <si>
    <t>Оптовая торговля</t>
  </si>
  <si>
    <t xml:space="preserve">Оптовая торговля </t>
  </si>
  <si>
    <t>Негосударственная</t>
  </si>
  <si>
    <t>по формам собственности</t>
  </si>
  <si>
    <t xml:space="preserve">  млн. сомов)</t>
  </si>
  <si>
    <t xml:space="preserve">   (млн. сомов)</t>
  </si>
  <si>
    <t>Всего рыночные услуги</t>
  </si>
  <si>
    <t>Услуги гостиниц и ресторанов</t>
  </si>
  <si>
    <t>Профессиональная, научная и техническая    деятельность</t>
  </si>
  <si>
    <t>10.21.  Индексы физического объема рыночных услуг
по видам экономической деятельности</t>
  </si>
  <si>
    <t>в процентах к предыдущему году</t>
  </si>
  <si>
    <t>11.1.  Индекс потребительских цен и тарифов на товары и услуги</t>
  </si>
  <si>
    <t>11.2. Средние потребительские цены (тарифы) на отдельные виды товаров (услуг) на потребительском рынке</t>
  </si>
  <si>
    <t>Рис среднезерный</t>
  </si>
  <si>
    <t>Молоко цельное разливное, л</t>
  </si>
  <si>
    <t>Яйца куриные,  10 шт.</t>
  </si>
  <si>
    <t>Масло сливочное</t>
  </si>
  <si>
    <t>Масло подсолнечное, кг</t>
  </si>
  <si>
    <t>Лук репчатый</t>
  </si>
  <si>
    <t>Сахар-песок</t>
  </si>
  <si>
    <t>Водка крепостью 40 градусов, 0,5 л</t>
  </si>
  <si>
    <t xml:space="preserve">Электроутюг </t>
  </si>
  <si>
    <t>Бензин автомобильный марки, А-80, л</t>
  </si>
  <si>
    <t>Постановка  набоек, пара</t>
  </si>
  <si>
    <t>11.3. Средние потребительские тарифы на отдельные виды услуг, оказываемых населению, в сфере туризма</t>
  </si>
  <si>
    <t xml:space="preserve">   в том числе  по районам:</t>
  </si>
  <si>
    <t>Производство основных металлов и готовых металлических изделий, кроме машин и оборудования</t>
  </si>
  <si>
    <t xml:space="preserve">Производство пищевых продуктов
 (влючая напитки) и табачных изделий </t>
  </si>
  <si>
    <t xml:space="preserve">Текстильное производство, производство 
  одежды и обуви, кожи  и  кожаных изделий </t>
  </si>
  <si>
    <t xml:space="preserve">Текстильное производство, производство 
  одежды и обуви, кожи  и кожаных изделий </t>
  </si>
  <si>
    <t xml:space="preserve"> (млн. сомов)</t>
  </si>
  <si>
    <t>10.19. Объем рыночных услуг по территории</t>
  </si>
  <si>
    <t>10.20.  Объем рыночных услуг
по видам экономической деятельности</t>
  </si>
  <si>
    <t>Акушеры и гинекологи</t>
  </si>
  <si>
    <t xml:space="preserve">Рентгенологи </t>
  </si>
  <si>
    <t>Мошенничество</t>
  </si>
  <si>
    <t>19.2. Уровень преступности</t>
  </si>
  <si>
    <t>Промышленность - всего</t>
  </si>
  <si>
    <t xml:space="preserve">3.1.   Валовой региональный продукт (ВРП) </t>
  </si>
  <si>
    <t>Чистые налоги на продукты</t>
  </si>
  <si>
    <t xml:space="preserve">3.2.   Валовой региональный продукт (ВРП) </t>
  </si>
  <si>
    <t>3.3.  Основные фонды по полной стоимости</t>
  </si>
  <si>
    <t>(на конец года; миллионов сомов)</t>
  </si>
  <si>
    <t xml:space="preserve">  Всего</t>
  </si>
  <si>
    <t>Обрабатывающая производства</t>
  </si>
  <si>
    <t>Транспортная деательность и хранение грузов</t>
  </si>
  <si>
    <t>Деательность гостиниц и ресторанов</t>
  </si>
  <si>
    <t>Финансовое  посредничество и страхование</t>
  </si>
  <si>
    <t xml:space="preserve">Здравоохранение и социальные услуги </t>
  </si>
  <si>
    <t>Искусство, развлечение и отдыха</t>
  </si>
  <si>
    <t>Прочая обсуживающая деятельность</t>
  </si>
  <si>
    <t>3.4.  Основные фонды по остаточной стоимости</t>
  </si>
  <si>
    <t>3.5.  Износ основных фондов</t>
  </si>
  <si>
    <t>4.6. Объем производства промышленной продукции 
по типам предприятий</t>
  </si>
  <si>
    <t xml:space="preserve">услуги по предоставлению Интернет каналов </t>
  </si>
  <si>
    <t xml:space="preserve"> 4.1. Объем производства промышленной продукции по видам экономической</t>
  </si>
  <si>
    <t xml:space="preserve"> деятельности (без  учета стоимости давальческого сырья)</t>
  </si>
  <si>
    <r>
      <t xml:space="preserve">13.1. Структура инвестиций в нефинансовые активы 
</t>
    </r>
    <r>
      <rPr>
        <i/>
        <sz val="10"/>
        <rFont val="Times New Roman Cyr"/>
        <charset val="204"/>
      </rPr>
      <t>(миллион сомов)</t>
    </r>
  </si>
  <si>
    <r>
      <t xml:space="preserve">13.2. Инвестиции в нефинансовые активы по формам собственности  
</t>
    </r>
    <r>
      <rPr>
        <sz val="10"/>
        <rFont val="Times New Roman CYR"/>
        <charset val="204"/>
      </rPr>
      <t>(</t>
    </r>
    <r>
      <rPr>
        <i/>
        <sz val="10"/>
        <rFont val="Times New Roman Cyr"/>
        <charset val="204"/>
      </rPr>
      <t>миллион сомов)</t>
    </r>
  </si>
  <si>
    <r>
      <t xml:space="preserve">13.3. Инвестиции в нефинансовые активы по источникам финансирования 
</t>
    </r>
    <r>
      <rPr>
        <i/>
        <sz val="10"/>
        <rFont val="Times New Roman Cyr"/>
        <charset val="204"/>
      </rPr>
      <t>(миллион сомов)</t>
    </r>
  </si>
  <si>
    <r>
      <t xml:space="preserve">по формам собственности и территории </t>
    </r>
    <r>
      <rPr>
        <i/>
        <sz val="10"/>
        <rFont val="Times New Roman Cyr"/>
        <charset val="204"/>
      </rPr>
      <t>(миллион сомов)</t>
    </r>
  </si>
  <si>
    <r>
      <t xml:space="preserve">экономической деятельности* </t>
    </r>
    <r>
      <rPr>
        <i/>
        <sz val="12"/>
        <rFont val="Times New Roman Cyr"/>
        <charset val="204"/>
      </rPr>
      <t xml:space="preserve"> 
</t>
    </r>
    <r>
      <rPr>
        <i/>
        <sz val="10"/>
        <rFont val="Times New Roman Cyr"/>
        <charset val="204"/>
      </rPr>
      <t>(тыс. долларов США)</t>
    </r>
  </si>
  <si>
    <t>9.3.  Численность официально зарегистрированных 
безработных по полу</t>
  </si>
  <si>
    <t xml:space="preserve"> (оценка на конец года, человек)</t>
  </si>
  <si>
    <t>8.2. Объем  услуг почтовой и курьерской деятельности, услуги связи</t>
  </si>
  <si>
    <t xml:space="preserve">     13.6.  Инвестиции в основной   капитал (капитальные  вложения)  </t>
  </si>
  <si>
    <t>по  видам экономической деятельности</t>
  </si>
  <si>
    <r>
      <t xml:space="preserve">13.7.Объем незавершенного строительства по формам собственности  
и территории  </t>
    </r>
    <r>
      <rPr>
        <b/>
        <sz val="10"/>
        <rFont val="Times New Roman Cyr"/>
        <charset val="204"/>
      </rPr>
      <t xml:space="preserve"> 
</t>
    </r>
    <r>
      <rPr>
        <i/>
        <sz val="10"/>
        <rFont val="Times New Roman Cyr"/>
        <charset val="204"/>
      </rPr>
      <t>(на конец года, миллион сомов)</t>
    </r>
  </si>
  <si>
    <t>14. ВНЕШНЕЭКОНОМИЧЕСКАЯ ДЕЯТЕЛЬНОСТЬ</t>
  </si>
  <si>
    <t>14.1.  Внешняя и взаимная торговля</t>
  </si>
  <si>
    <t>Внешнеторговый оборот</t>
  </si>
  <si>
    <t xml:space="preserve">   млн. сомов</t>
  </si>
  <si>
    <t xml:space="preserve">   млн. долларов США</t>
  </si>
  <si>
    <t xml:space="preserve">   млн. долларов</t>
  </si>
  <si>
    <t>Экспорт</t>
  </si>
  <si>
    <t xml:space="preserve">   млн. долларов </t>
  </si>
  <si>
    <t>Импорт</t>
  </si>
  <si>
    <t>Сальдо</t>
  </si>
  <si>
    <t xml:space="preserve">    (тысяч долларов США)</t>
  </si>
  <si>
    <t>Живые животные и продукты животного</t>
  </si>
  <si>
    <t>Продукты растительного происхождения</t>
  </si>
  <si>
    <t xml:space="preserve">Жиры и масла животного или растительного </t>
  </si>
  <si>
    <t>Готовые пищевые продукты, алкогольные</t>
  </si>
  <si>
    <t>Минеральные продукты</t>
  </si>
  <si>
    <r>
      <t xml:space="preserve">1 </t>
    </r>
    <r>
      <rPr>
        <i/>
        <sz val="9"/>
        <rFont val="Times New Roman CYR"/>
        <charset val="204"/>
      </rPr>
      <t>Товарная номенклатура внешнеэкономической деятельности СНГ, начиная с 2015г. - ТНВЭД ЕАЭС.</t>
    </r>
  </si>
  <si>
    <t>Продукция химической и связанных с ней</t>
  </si>
  <si>
    <t>Пластмассы и изделия из них, каучук</t>
  </si>
  <si>
    <t>Кожевенное сырье, кожа, натуральный мех и</t>
  </si>
  <si>
    <t>Древесина и изделия из древесины;</t>
  </si>
  <si>
    <t>Бумажная масса из древесины или из других</t>
  </si>
  <si>
    <t>Текстиль и текстильные изделия</t>
  </si>
  <si>
    <t>Обувь, головные уборы, зонты, трости</t>
  </si>
  <si>
    <t>Изделия из камня, гипса, цемента, асбеста,</t>
  </si>
  <si>
    <t>Недрагоценные металлы и изделия из них</t>
  </si>
  <si>
    <t>Машины, оборудование и механизмы,</t>
  </si>
  <si>
    <t>Средства наземного</t>
  </si>
  <si>
    <t>Разные промышленные товары</t>
  </si>
  <si>
    <t xml:space="preserve"> (тысяч долларов США)</t>
  </si>
  <si>
    <t>Древесина и изделия из древесины,</t>
  </si>
  <si>
    <t>Жемчуг природный или культивированный,</t>
  </si>
  <si>
    <t>Приборы и аппараты оптические,</t>
  </si>
  <si>
    <t xml:space="preserve"> Европа</t>
  </si>
  <si>
    <t xml:space="preserve">  Молдова</t>
  </si>
  <si>
    <t xml:space="preserve">   Германия</t>
  </si>
  <si>
    <t xml:space="preserve">   Беларусь</t>
  </si>
  <si>
    <t xml:space="preserve">   Нидерланды</t>
  </si>
  <si>
    <t xml:space="preserve">   Россия</t>
  </si>
  <si>
    <t xml:space="preserve">   Украина</t>
  </si>
  <si>
    <t xml:space="preserve">   Франция</t>
  </si>
  <si>
    <t xml:space="preserve">Азия   </t>
  </si>
  <si>
    <t xml:space="preserve">   Иран</t>
  </si>
  <si>
    <t xml:space="preserve">   Казахстан</t>
  </si>
  <si>
    <t xml:space="preserve">   Китай</t>
  </si>
  <si>
    <t xml:space="preserve">   Таджикистан</t>
  </si>
  <si>
    <t xml:space="preserve">   Турция</t>
  </si>
  <si>
    <t xml:space="preserve">   Узбекистан</t>
  </si>
  <si>
    <t xml:space="preserve">   Индия</t>
  </si>
  <si>
    <t xml:space="preserve">   Объединенные Арабские Эмираты</t>
  </si>
  <si>
    <t>Америка (США)</t>
  </si>
  <si>
    <t xml:space="preserve">   США</t>
  </si>
  <si>
    <t>14.7. Импорт товаров по странам</t>
  </si>
  <si>
    <t xml:space="preserve">   Венгрия</t>
  </si>
  <si>
    <t xml:space="preserve">   Италия</t>
  </si>
  <si>
    <t xml:space="preserve">   Бельгия</t>
  </si>
  <si>
    <t xml:space="preserve">  Латвия</t>
  </si>
  <si>
    <t xml:space="preserve">   Литва</t>
  </si>
  <si>
    <t xml:space="preserve">   Молдова</t>
  </si>
  <si>
    <t xml:space="preserve">  Словения</t>
  </si>
  <si>
    <t xml:space="preserve">   Польша</t>
  </si>
  <si>
    <t xml:space="preserve">   Соединённое Королевство (Великобритания)</t>
  </si>
  <si>
    <t xml:space="preserve">   Швеция</t>
  </si>
  <si>
    <t xml:space="preserve">   Эстония</t>
  </si>
  <si>
    <t xml:space="preserve"> Азия   </t>
  </si>
  <si>
    <t xml:space="preserve">   в том числе:      </t>
  </si>
  <si>
    <t xml:space="preserve">   Азербайджан</t>
  </si>
  <si>
    <t xml:space="preserve">   Малайзия</t>
  </si>
  <si>
    <t xml:space="preserve">   Туркменистан</t>
  </si>
  <si>
    <t xml:space="preserve">   Япония</t>
  </si>
  <si>
    <t xml:space="preserve">   Вьетнам</t>
  </si>
  <si>
    <t xml:space="preserve">   Монголия</t>
  </si>
  <si>
    <t xml:space="preserve">   Пакистан</t>
  </si>
  <si>
    <t>Америка</t>
  </si>
  <si>
    <t xml:space="preserve">   Канада</t>
  </si>
  <si>
    <t xml:space="preserve">   Эквадор</t>
  </si>
  <si>
    <t>Африка</t>
  </si>
  <si>
    <t xml:space="preserve">   Египет</t>
  </si>
  <si>
    <t>14.8. Экспорт важнейших видов товаров в натуральном выражении</t>
  </si>
  <si>
    <t>кв.метр</t>
  </si>
  <si>
    <t>тонн</t>
  </si>
  <si>
    <t>Овощи и фрукты</t>
  </si>
  <si>
    <t>Рис</t>
  </si>
  <si>
    <t xml:space="preserve">Табак </t>
  </si>
  <si>
    <t>Уголь</t>
  </si>
  <si>
    <t>шт</t>
  </si>
  <si>
    <t>Волокно хлопковое</t>
  </si>
  <si>
    <t>Живые животные</t>
  </si>
  <si>
    <t>14.9. Импорт важнейших видов товаров в натуральном выражении</t>
  </si>
  <si>
    <t>Пшеница</t>
  </si>
  <si>
    <t>Мука пшеничная</t>
  </si>
  <si>
    <t>Удобрения</t>
  </si>
  <si>
    <t>Соль</t>
  </si>
  <si>
    <t xml:space="preserve">Ковры и прочие текстильные </t>
  </si>
  <si>
    <t>Обувь</t>
  </si>
  <si>
    <t>тыс.пар</t>
  </si>
  <si>
    <t>куб.м</t>
  </si>
  <si>
    <t>Число умерших детей в возрасте до 1 года,  человек</t>
  </si>
  <si>
    <t xml:space="preserve">   республиканского бюджета</t>
  </si>
  <si>
    <t>Республиканского бюджета</t>
  </si>
  <si>
    <t>10.2.  Индексы физического объема оборота  оптовой и розничной</t>
  </si>
  <si>
    <t xml:space="preserve">торговли, ремонта автомобилей и мотоциклов </t>
  </si>
  <si>
    <t>10.8.  Услуги гостиниц по формам собственности</t>
  </si>
  <si>
    <t>10.8. Услуги ресторанов по формам собственности</t>
  </si>
  <si>
    <t xml:space="preserve">10.10.  Оптовая и розничная торговля, </t>
  </si>
  <si>
    <t>10.11.  Индексы физического объема оптовой и розничной</t>
  </si>
  <si>
    <t xml:space="preserve">   торговли, ремонта автомобилей и мотоциклов по территории   </t>
  </si>
  <si>
    <t xml:space="preserve">10.14.  Объем оборота розничной торговли, </t>
  </si>
  <si>
    <t xml:space="preserve">10.15.  Розничная торговля, включая оборот предприятий </t>
  </si>
  <si>
    <t>питания по территории</t>
  </si>
  <si>
    <t xml:space="preserve">10.16. Индексы физического объема оборота розничной торговли, </t>
  </si>
  <si>
    <t>10.17. Розничная торговля по типам предприятий</t>
  </si>
  <si>
    <t>10.18. Розничная торговля, включая предприятия питания,</t>
  </si>
  <si>
    <t>Производство основных металлов и готовых металлических изделий</t>
  </si>
  <si>
    <t xml:space="preserve">   Кения</t>
  </si>
  <si>
    <t>в том числе проживали на территории стран СНГ:</t>
  </si>
  <si>
    <t>Стран Бальтии и вне СНГ</t>
  </si>
  <si>
    <t>Кредита банка (резидента КР)</t>
  </si>
  <si>
    <t xml:space="preserve">   Грузия</t>
  </si>
  <si>
    <t xml:space="preserve">   Республика Корея</t>
  </si>
  <si>
    <t xml:space="preserve">   Гватемала</t>
  </si>
  <si>
    <t>Австралия и океания</t>
  </si>
  <si>
    <t xml:space="preserve">    Крупные предприятия</t>
  </si>
  <si>
    <t xml:space="preserve">  Австрия</t>
  </si>
  <si>
    <t>Сельское хозяйство,  лесное хозяйство и рыболовство</t>
  </si>
  <si>
    <t>Розничная торговля, кроме торговли
 автомобилями и моторным топливом</t>
  </si>
  <si>
    <t>Розничная торговля, кроме торговли
автомобилями и моторным топливом</t>
  </si>
  <si>
    <t>Оптовая и розничная торговля автомобилями и мотоциклами, их деталями, узлами и принадлежностями</t>
  </si>
  <si>
    <t>Здравоохранение и социальное 
обслуживание населения</t>
  </si>
  <si>
    <t>Мыло хозяйственое, 250 г</t>
  </si>
  <si>
    <t>Производство электрического оборудования</t>
  </si>
  <si>
    <t>6. СТРОИТЕЛЬСТВО</t>
  </si>
  <si>
    <t xml:space="preserve">6.1. Объем подрядных работ, выполненных строительными </t>
  </si>
  <si>
    <t xml:space="preserve">6.2. Капитальный и текущий ремонт, выполненный строительными  </t>
  </si>
  <si>
    <t>организациями, по формам собственности и территории</t>
  </si>
  <si>
    <t xml:space="preserve"> (миллион сомов)</t>
  </si>
  <si>
    <t>6.3. Объем подрядных работ, выполненных собственными силами</t>
  </si>
  <si>
    <t>строительных организаций по типам предприятий</t>
  </si>
  <si>
    <t>(квадратных метров общей площади)</t>
  </si>
  <si>
    <t xml:space="preserve">Частная </t>
  </si>
  <si>
    <t>Общеобразовательных школ,</t>
  </si>
  <si>
    <t>Больниц,  коек</t>
  </si>
  <si>
    <t>в том числе выбыли на территорию стран СНГ:</t>
  </si>
  <si>
    <t>13.8. Структура поступления прямых иностранных инвестиций</t>
  </si>
  <si>
    <t xml:space="preserve">  Узбекистан</t>
  </si>
  <si>
    <t>648,,0</t>
  </si>
  <si>
    <t xml:space="preserve">  Кипр</t>
  </si>
  <si>
    <t>2019</t>
  </si>
  <si>
    <t>в том числе со странами СНГ:</t>
  </si>
  <si>
    <t xml:space="preserve">Обеспечение (снабжение) электроэнергией, 
газом, паром и кондиционированным воздухом </t>
  </si>
  <si>
    <t xml:space="preserve">12.4.  Сальдированный финансовый результат (прибль минус убыток) </t>
  </si>
  <si>
    <t>Приозводство электрического оборудования</t>
  </si>
  <si>
    <t xml:space="preserve">  Италия</t>
  </si>
  <si>
    <t xml:space="preserve">  Нидерланды</t>
  </si>
  <si>
    <t xml:space="preserve">   Республика Корея </t>
  </si>
  <si>
    <t xml:space="preserve">   Чешская Республика</t>
  </si>
  <si>
    <t xml:space="preserve">   Армения</t>
  </si>
  <si>
    <t>Алкогольные и безалкогольные напитки и уксус</t>
  </si>
  <si>
    <t>л</t>
  </si>
  <si>
    <t>Портландцемент</t>
  </si>
  <si>
    <t>Хлеб, мучные кондитерские изделия</t>
  </si>
  <si>
    <t>Краски и лаки (включая эмали иполитуры)</t>
  </si>
  <si>
    <t xml:space="preserve">Шины и  покрышки пневматические резиновые новые </t>
  </si>
  <si>
    <t>Лесоматериалы</t>
  </si>
  <si>
    <t xml:space="preserve">напольные покрытия </t>
  </si>
  <si>
    <t>Болезни костно-мышечной системы и соединительной ткани</t>
  </si>
  <si>
    <t xml:space="preserve">  Болезни органов пищеварения</t>
  </si>
  <si>
    <t xml:space="preserve">17.1. Число образовательных организаций по видам </t>
  </si>
  <si>
    <t>Образовательные организации среднего профессионального образования</t>
  </si>
  <si>
    <t>Образовательные организации высшего профессионального образования</t>
  </si>
  <si>
    <t xml:space="preserve">17.2. Численность детей, учащихся и студентов по видам организаций        </t>
  </si>
  <si>
    <t>17.3.Выпуск учащихся и студентов образовательных организаций по видам</t>
  </si>
  <si>
    <t xml:space="preserve">   Частный</t>
  </si>
  <si>
    <t>19.4. Численность выявленных лиц, совершивших преступления по занятию на момент совершения преступления</t>
  </si>
  <si>
    <t>10.3. Деятельность гостиниц и ресторанов</t>
  </si>
  <si>
    <t>10.4.  Индексы физического объема деятельности гостиниц и ресторанов</t>
  </si>
  <si>
    <t>10.12.Деятельность гостиниц и ресторанов по территории</t>
  </si>
  <si>
    <t>Доходы, всего</t>
  </si>
  <si>
    <t>Доходы от операционной деятельности</t>
  </si>
  <si>
    <t>подоходный налог с физических лиц-резидентов Кыргызской Республики</t>
  </si>
  <si>
    <t>налог на доходы лиц-нерезидентов Кыргызской Республики</t>
  </si>
  <si>
    <t>налоги на  прибыль</t>
  </si>
  <si>
    <t>налог на добавленную стоимость</t>
  </si>
  <si>
    <t>налог с продаж</t>
  </si>
  <si>
    <t>акцизный налог</t>
  </si>
  <si>
    <t>налоги за использование недр</t>
  </si>
  <si>
    <t>Доходы от продажи нефинансовых активов</t>
  </si>
  <si>
    <t xml:space="preserve">Расходы, всего </t>
  </si>
  <si>
    <t>12.2.  Местный бюджет</t>
  </si>
  <si>
    <t>поступления по единому налогу</t>
  </si>
  <si>
    <t>налог на основе патента</t>
  </si>
  <si>
    <t>налог на имущество</t>
  </si>
  <si>
    <t>земельный налог</t>
  </si>
  <si>
    <t>налоги за пользование недрами</t>
  </si>
  <si>
    <t>Сухари и печенье;  кондитерские изделия и пирожные длительного хранения</t>
  </si>
  <si>
    <t>радиосвязь, радиовещание и телевидение</t>
  </si>
  <si>
    <r>
      <t xml:space="preserve"> 9.1.1  Численность  занятого  населения  по видам экономической деятельности </t>
    </r>
    <r>
      <rPr>
        <b/>
        <vertAlign val="superscript"/>
        <sz val="12"/>
        <rFont val="Times New Roman Cyr"/>
        <charset val="204"/>
      </rPr>
      <t>*</t>
    </r>
    <r>
      <rPr>
        <b/>
        <sz val="12"/>
        <rFont val="Times New Roman CYR"/>
        <charset val="204"/>
      </rPr>
      <t xml:space="preserve">
</t>
    </r>
  </si>
  <si>
    <t>2020</t>
  </si>
  <si>
    <r>
      <t>*</t>
    </r>
    <r>
      <rPr>
        <i/>
        <sz val="9"/>
        <color rgb="FFFF0000"/>
        <rFont val="Times New Roman Cyr"/>
        <charset val="204"/>
      </rPr>
      <t xml:space="preserve">По  данным интегрированного выборочного обследования бюджетов домашних хозяйств и рабочей силы
   </t>
    </r>
  </si>
  <si>
    <t>403  975,2</t>
  </si>
  <si>
    <t>1156, 0</t>
  </si>
  <si>
    <t>COVID-19</t>
  </si>
  <si>
    <t xml:space="preserve">   Психиатрических</t>
  </si>
  <si>
    <t>Болезни крови и кроветворных органов                                     питания, нарушения обмена веществ</t>
  </si>
  <si>
    <t xml:space="preserve">   Новообразования</t>
  </si>
  <si>
    <t>Число учащихся в музыкальных школах          на начало учебного года, чел.</t>
  </si>
  <si>
    <t>Численность педагогических работников       музыкальных школ, чел.</t>
  </si>
  <si>
    <t>Число учащихся в школах искуств                   на начало учебного года, чел.</t>
  </si>
  <si>
    <t>Численность педагогических работников                       в школах искуств, чел.</t>
  </si>
  <si>
    <t>Насилие в семье</t>
  </si>
  <si>
    <t>Преступления, связанные с незаконным    оборотом наркотиков</t>
  </si>
  <si>
    <t xml:space="preserve">12.1.  Выручка (валовой доход) от реализации </t>
  </si>
  <si>
    <t xml:space="preserve">12.2.  Сальдированный финансовый результат (прибль минус убыток) </t>
  </si>
  <si>
    <t>12.5.  Прибыль рентабельных предприятий экономики</t>
  </si>
  <si>
    <t>12.6.  Прибыль рентабельных предприятий экономики по территории</t>
  </si>
  <si>
    <t>12.7.  Убытки нерентабельных  предприятий экономики</t>
  </si>
  <si>
    <t>12.8.  Убытки нерентабельных  предприятий экономики по территории</t>
  </si>
  <si>
    <t xml:space="preserve">12.9.  Количество отчитавшихся  предприятий экономики </t>
  </si>
  <si>
    <t>12.10.  Количество отчитавшихся  предприятий экономики</t>
  </si>
  <si>
    <t>по территории (единиц)</t>
  </si>
  <si>
    <t>12.11.  Количество нерентабельных предприятий экономики</t>
  </si>
  <si>
    <t xml:space="preserve">12.12.  Количество нерентабельных предприятий экономики </t>
  </si>
  <si>
    <t>12.13.  Дебиторская задолженность предприятий экономики</t>
  </si>
  <si>
    <t>12.14.  Дебиторская задолженность предприятий экономики</t>
  </si>
  <si>
    <t>по территории  (на конец года, тысяч сомов)</t>
  </si>
  <si>
    <t>12.15.  Кредиторская задолженность предприятий экономики</t>
  </si>
  <si>
    <t>12.16.  Кредиторская задолженность предприятий экономики</t>
  </si>
  <si>
    <t>по территории (на конец года, тысяч сомов)</t>
  </si>
  <si>
    <t xml:space="preserve">  (на 1 января)  </t>
  </si>
  <si>
    <t xml:space="preserve">  Всего  </t>
  </si>
  <si>
    <t>Сельское хозяйство, лесное хозяйство и рыболовство.</t>
  </si>
  <si>
    <t>Обеспечение (снабжение) электроэнергией, газом, паром и кондициронированным воздухом.</t>
  </si>
  <si>
    <t>Водоснабжение, очистка, обработка отходов и получение вторичного сырья.</t>
  </si>
  <si>
    <t xml:space="preserve">Оптовая и розничная торговля, ремонт автомобилейи мотоциклов. </t>
  </si>
  <si>
    <t>Транспортная деятельность и хранение грузов.</t>
  </si>
  <si>
    <t>Деятельность гостиниц и ресторанов.</t>
  </si>
  <si>
    <t xml:space="preserve">Профессиональная, научная и техническая деятельность </t>
  </si>
  <si>
    <t>Администативная и вспомагательная деятельность.</t>
  </si>
  <si>
    <t>Государственное управление и оборона; обязательное социальное обеспечение.</t>
  </si>
  <si>
    <t>Здравоохранение и социальное обслуживание населения.</t>
  </si>
  <si>
    <t>Искусство, развлечение и отдых.</t>
  </si>
  <si>
    <t>Прочая обслуживающая деятельность.</t>
  </si>
  <si>
    <t>Иные формы собственности</t>
  </si>
  <si>
    <t>Действующие «1»</t>
  </si>
  <si>
    <t>Спящие менее года «2»</t>
  </si>
  <si>
    <t>В стадии ликвидации «3»</t>
  </si>
  <si>
    <t>Вновь созданные «4»</t>
  </si>
  <si>
    <t>Не действующие более одного года "5"</t>
  </si>
  <si>
    <t>Не действующие более десяти лет "6"</t>
  </si>
  <si>
    <t>Признак «0» ("призрак") заполняется фактически 
не существующему субъекту</t>
  </si>
  <si>
    <t>Неправительственные организации</t>
  </si>
  <si>
    <t>Средства массовой информации</t>
  </si>
  <si>
    <t>2.5. Количество неправительственных организаций, средств массовой информации, политических  партий1</t>
  </si>
  <si>
    <t xml:space="preserve">                                                                                            (на 1 января)</t>
  </si>
  <si>
    <t xml:space="preserve">                                                                   (на 1 января)</t>
  </si>
  <si>
    <t>18.5. Показатели деятельности предприятий, предоставляющих    коммунальные услуги</t>
  </si>
  <si>
    <t>Городская местность</t>
  </si>
  <si>
    <t>Количество отпущено воды всем потребителям по месту жительства</t>
  </si>
  <si>
    <t>Среднесуточное использование   водопроводной воды в расчете на   одного человека по месту жительства</t>
  </si>
  <si>
    <t>литров</t>
  </si>
  <si>
    <t>Одиночное протяжение уличной  водопроводной сети по месту  расположения</t>
  </si>
  <si>
    <t>км</t>
  </si>
  <si>
    <t>Число бань общественного пользования</t>
  </si>
  <si>
    <t>ед.</t>
  </si>
  <si>
    <t>Общая площадь всех зеленных    насаждений</t>
  </si>
  <si>
    <t>га</t>
  </si>
  <si>
    <t>Протяжение освещаемых частей улиц, проездов и улиц-набережных</t>
  </si>
  <si>
    <t>Сельская местность</t>
  </si>
  <si>
    <t xml:space="preserve">   км</t>
  </si>
  <si>
    <t>20. ОКРУЖАЮЩАЯ  СРЕДА</t>
  </si>
  <si>
    <t>20.1. Выбросы загрязняющих веществ в атмосферный воздух</t>
  </si>
  <si>
    <t>летучие органические соединения (ЛОС)</t>
  </si>
  <si>
    <t>Число природных национальных парков, ед.</t>
  </si>
  <si>
    <t>Их площадь, га</t>
  </si>
  <si>
    <t>Число заповедников</t>
  </si>
  <si>
    <t>Их  площадь</t>
  </si>
  <si>
    <t>20.3. Лесное хозяйство</t>
  </si>
  <si>
    <t>Лесовосстановление, га</t>
  </si>
  <si>
    <t>Вырублено древесины,плотных куб.м</t>
  </si>
  <si>
    <t>21.1. Число гостиниц по формам собственности</t>
  </si>
  <si>
    <t>Негосударственная собственность</t>
  </si>
  <si>
    <t xml:space="preserve"> Всего гостиниц, ед.</t>
  </si>
  <si>
    <t xml:space="preserve"> Численность посетителей, чел.</t>
  </si>
  <si>
    <t>21.2. Число санаторно-курортных учреждений</t>
  </si>
  <si>
    <t>Всего санаторно-курортных учреждений, ед.</t>
  </si>
  <si>
    <t xml:space="preserve">  в том числе санатории-профилактории</t>
  </si>
  <si>
    <t>21.3. Единовременная вместимость санаторно-курортных учреждений</t>
  </si>
  <si>
    <t>Всего мест</t>
  </si>
  <si>
    <t xml:space="preserve">   в том чесле санатории-профилактории</t>
  </si>
  <si>
    <t>21.4. Численность лечившихся и отдохнувших  в санаторно-курортных учреждениях</t>
  </si>
  <si>
    <t xml:space="preserve">(человек)              </t>
  </si>
  <si>
    <t>Численность лечившихся 
и отдохнувших - всего</t>
  </si>
  <si>
    <t xml:space="preserve">   из них в санаториях-профилакториях</t>
  </si>
  <si>
    <t xml:space="preserve">21.5. Численность  внутренних туристов </t>
  </si>
  <si>
    <t xml:space="preserve"> (человек)                 </t>
  </si>
  <si>
    <t>21.6. Число организаций отдыха и туризма</t>
  </si>
  <si>
    <t xml:space="preserve">  (единиц)                  </t>
  </si>
  <si>
    <t>Организации отдыха и туризма, всего</t>
  </si>
  <si>
    <t>природные парки и заповедники</t>
  </si>
  <si>
    <t>21.7. Численность обслуженных в организациях отдыха и туризма</t>
  </si>
  <si>
    <t xml:space="preserve">(человек)                 </t>
  </si>
  <si>
    <t xml:space="preserve">Число обслуженных организациями </t>
  </si>
  <si>
    <t xml:space="preserve">Кара-Суйский </t>
  </si>
  <si>
    <t>Кара-Суйский</t>
  </si>
  <si>
    <t>Дошкольных учреждений, мест</t>
  </si>
  <si>
    <t>( миллион сомов)</t>
  </si>
  <si>
    <t xml:space="preserve">Обрабатывающие производства (обрабатывающая </t>
  </si>
  <si>
    <t>Финансовое посредничество</t>
  </si>
  <si>
    <t>Государственное управление и оборона</t>
  </si>
  <si>
    <t>448,,5</t>
  </si>
  <si>
    <t xml:space="preserve">  Чешская Республика</t>
  </si>
  <si>
    <t>2021</t>
  </si>
  <si>
    <t>5. СЕЛЬСКОЕ ХОЗЯЙСТВО</t>
  </si>
  <si>
    <t>5.1.  Количество субъектов сельского хозяйства</t>
  </si>
  <si>
    <t xml:space="preserve"> ( единиц)</t>
  </si>
  <si>
    <t>Государственные хозяйства</t>
  </si>
  <si>
    <t>Коллективные хозяйства</t>
  </si>
  <si>
    <t>Крестьянские (фермерские) хозяйства</t>
  </si>
  <si>
    <t>( на 1 января,гектаров)</t>
  </si>
  <si>
    <t>Сельскохозяйственные угодья - всего</t>
  </si>
  <si>
    <t>Пашня</t>
  </si>
  <si>
    <t>Многолетние насаждения</t>
  </si>
  <si>
    <t>Залежь</t>
  </si>
  <si>
    <t>Сенокосы</t>
  </si>
  <si>
    <t>Пастбища</t>
  </si>
  <si>
    <t xml:space="preserve">5.3. Особо охраняемые территории </t>
  </si>
  <si>
    <t>(процентах)</t>
  </si>
  <si>
    <t xml:space="preserve">  (в действующих ценах, миллионов сомов)</t>
  </si>
  <si>
    <t>Сельское хозяйство</t>
  </si>
  <si>
    <t xml:space="preserve">    Растениеводство</t>
  </si>
  <si>
    <t xml:space="preserve">   Животноводство</t>
  </si>
  <si>
    <t>Услуги, оказанные сельскому хозяйству</t>
  </si>
  <si>
    <t>Охота и лесное хозяйство</t>
  </si>
  <si>
    <t>5.5.  Индекс физического объема  продукции сельского хозяйства, лесного хозяйства и рыболовства</t>
  </si>
  <si>
    <t xml:space="preserve"> ( в процентах)</t>
  </si>
  <si>
    <t>Продукция (товары и услуги) селького хозяйства, охоты и лесного хозяйства</t>
  </si>
  <si>
    <r>
      <t>5.6.</t>
    </r>
    <r>
      <rPr>
        <b/>
        <sz val="12"/>
        <color indexed="53"/>
        <rFont val="Times New Roman Cyr"/>
        <family val="1"/>
        <charset val="204"/>
      </rPr>
      <t xml:space="preserve">  </t>
    </r>
    <r>
      <rPr>
        <b/>
        <sz val="12"/>
        <rFont val="Times New Roman CYR"/>
        <family val="1"/>
        <charset val="204"/>
      </rPr>
      <t xml:space="preserve">Посевная площадь основных видов сельскохозяйственных культур </t>
    </r>
  </si>
  <si>
    <t>(гектар)</t>
  </si>
  <si>
    <t>Все категории хозяйств</t>
  </si>
  <si>
    <t>Зерновые культуры -всего</t>
  </si>
  <si>
    <t>Хлопок</t>
  </si>
  <si>
    <t xml:space="preserve">   Табак</t>
  </si>
  <si>
    <t xml:space="preserve">   Масличные культуры</t>
  </si>
  <si>
    <t xml:space="preserve">   Картофель</t>
  </si>
  <si>
    <t xml:space="preserve">   Овощи</t>
  </si>
  <si>
    <t xml:space="preserve">   Бахчи продовольственные </t>
  </si>
  <si>
    <t>Зерновые культуры</t>
  </si>
  <si>
    <t>Табак</t>
  </si>
  <si>
    <t xml:space="preserve">                  -</t>
  </si>
  <si>
    <t xml:space="preserve">                 -</t>
  </si>
  <si>
    <t>Масличные культуры</t>
  </si>
  <si>
    <t>Овощи</t>
  </si>
  <si>
    <t xml:space="preserve">Бахчи продовольственные </t>
  </si>
  <si>
    <t>Домашние хозяйства населения</t>
  </si>
  <si>
    <t xml:space="preserve">5.7.  Посевная площадь  сельскохозяйственных культур по территории </t>
  </si>
  <si>
    <t xml:space="preserve">  (во всех категориях хозяйств, гектар)</t>
  </si>
  <si>
    <t xml:space="preserve">Хлопок </t>
  </si>
  <si>
    <t>Бахчи продовольственные</t>
  </si>
  <si>
    <t xml:space="preserve">5.8.  Производство основных видов сельскохозяйственной продукции  </t>
  </si>
  <si>
    <t>(тонн)</t>
  </si>
  <si>
    <t xml:space="preserve">Зерно (в весе после доработки) </t>
  </si>
  <si>
    <t>Плоды и ягоды</t>
  </si>
  <si>
    <t>Виноград</t>
  </si>
  <si>
    <t>Мясо (в живой массе)</t>
  </si>
  <si>
    <t>Мясо (в убойной массе)</t>
  </si>
  <si>
    <t>Молоко сырое</t>
  </si>
  <si>
    <t>Яйца, тыс. шт</t>
  </si>
  <si>
    <t>Шерсть (в физическом весе)</t>
  </si>
  <si>
    <t>Мед</t>
  </si>
  <si>
    <t xml:space="preserve">                   -</t>
  </si>
  <si>
    <t xml:space="preserve">5.9.  Производство основных видов сельскохозяйственной </t>
  </si>
  <si>
    <t>продукции  по территории</t>
  </si>
  <si>
    <t xml:space="preserve">  (во всех категориях хозяйств, тонн)</t>
  </si>
  <si>
    <t>Яйца, тыс. шт.</t>
  </si>
  <si>
    <t>5.10. Урожайность сельскохозяйственных культур</t>
  </si>
  <si>
    <t xml:space="preserve"> (центнеров с гектара)</t>
  </si>
  <si>
    <t xml:space="preserve">Зерновые культуры </t>
  </si>
  <si>
    <t>5.11. Урожайность основных сельскохозяйственных культур по территории</t>
  </si>
  <si>
    <t xml:space="preserve">  (центнеров с гектара)</t>
  </si>
  <si>
    <t xml:space="preserve"> (тонн)</t>
  </si>
  <si>
    <t xml:space="preserve">Зерно </t>
  </si>
  <si>
    <t>Скот и птица (в живой массе)</t>
  </si>
  <si>
    <t xml:space="preserve">5.13.  Численность скота и птицы </t>
  </si>
  <si>
    <t xml:space="preserve">   (на конец года,  голов)</t>
  </si>
  <si>
    <t>Крупный рогатый скот</t>
  </si>
  <si>
    <t>Свиньи</t>
  </si>
  <si>
    <t>Овцы и козы</t>
  </si>
  <si>
    <t>Лошади</t>
  </si>
  <si>
    <t>Домашняя птица</t>
  </si>
  <si>
    <t>5.14. Численность скота и птицы по территории</t>
  </si>
  <si>
    <t xml:space="preserve">      (на конец года,  голов)</t>
  </si>
  <si>
    <t>Араван</t>
  </si>
  <si>
    <t>5.15.  Продуктивность скота и птицы</t>
  </si>
  <si>
    <t xml:space="preserve"> Средний надой молока от одной коровы, кг</t>
  </si>
  <si>
    <t xml:space="preserve"> Средняя яйценоскость одной курицы-несушки, шт     93</t>
  </si>
  <si>
    <t xml:space="preserve"> Средний настриг шерсти от одной овцы, кг</t>
  </si>
  <si>
    <t xml:space="preserve"> Средняя яйценоскость одной курицы-несушки, шт     98</t>
  </si>
  <si>
    <t xml:space="preserve"> Средняя яйценоскость одной курицы-несушки, шт  100</t>
  </si>
  <si>
    <t xml:space="preserve"> Средняя яйценоскость одной курицы-несушки, шт    91</t>
  </si>
  <si>
    <t>5.16.  Продуктивность скота и птицы по территории</t>
  </si>
  <si>
    <t xml:space="preserve">                                                                                          12.1.  Республиканский бюджет</t>
  </si>
  <si>
    <t xml:space="preserve">                     12. ГОСУДАРСТВЕННЫЕ ФИНАНСЫ</t>
  </si>
  <si>
    <t xml:space="preserve">                                                                                                      (тысяч сомов)</t>
  </si>
  <si>
    <t>Сельское хозяйство,лесное хозяйство и рыболовство</t>
  </si>
  <si>
    <t xml:space="preserve">  Афганистан</t>
  </si>
  <si>
    <t xml:space="preserve">  Литва</t>
  </si>
  <si>
    <r>
      <t>организациями,  по формам собственности и территории</t>
    </r>
    <r>
      <rPr>
        <b/>
        <vertAlign val="superscript"/>
        <sz val="12"/>
        <rFont val="Times New Roman"/>
        <family val="1"/>
        <charset val="204"/>
        <scheme val="minor"/>
      </rPr>
      <t>1</t>
    </r>
  </si>
  <si>
    <r>
      <t xml:space="preserve">1) </t>
    </r>
    <r>
      <rPr>
        <sz val="8"/>
        <rFont val="Times New Roman"/>
        <family val="1"/>
        <charset val="204"/>
        <scheme val="minor"/>
      </rPr>
      <t>Включая капитальный и текущий ремонты</t>
    </r>
  </si>
  <si>
    <t>погибло</t>
  </si>
  <si>
    <t>ранено</t>
  </si>
  <si>
    <t xml:space="preserve">Производство пищевых продуктов(включая напитки) и табачных изделий </t>
  </si>
  <si>
    <t>Производство деревянных и бумажных изделий, полиграфическая деятельность</t>
  </si>
  <si>
    <t>Производство резиновых и пластмассовых изделий, прочих неметаллических 
минеральных продуктов</t>
  </si>
  <si>
    <t>Обеспечение (снабжение) электроэнергией, паром и кондиционированным  воздухом</t>
  </si>
  <si>
    <t>Водоснабженеие, очистка, обработка отходов и получение вторичного сырья</t>
  </si>
  <si>
    <t xml:space="preserve">Производство пищевых продуктов (включая напитки) и табачных изделий </t>
  </si>
  <si>
    <t>Производство резиновых и пластмассовых  изделий, прочих неметаллических минеральных продуктов</t>
  </si>
  <si>
    <t>Обеспечение (снабжение) электроэнергией,  паром и кондиционированным  воздухом</t>
  </si>
  <si>
    <t>Административная и вспомогательная 
деятельность</t>
  </si>
  <si>
    <t>Производство деревянных и бумажных 
изделий, полиграфическая деятельность</t>
  </si>
  <si>
    <t xml:space="preserve">Текстильное производство, производство одежды и обуви, кожи  и кожанных изделий </t>
  </si>
  <si>
    <t>Оптовая и розничная торговля; ремонт автомобилей и мотоциклов</t>
  </si>
  <si>
    <t xml:space="preserve">Текстильное производство, производство одежды и обуви, кожи  и кожаных изделий </t>
  </si>
  <si>
    <t>Сельское хозяйство, лесное хозяйство и  рыболовство</t>
  </si>
  <si>
    <t>Производство резиновых и пластмассовых изделий, прочих неметаллических минеральных продуктов</t>
  </si>
  <si>
    <t>Здравоохранение и социальное обслуживаниенаселения</t>
  </si>
  <si>
    <t xml:space="preserve">Производство пищевых продуктов (влючая напитки) и табачных изделий </t>
  </si>
  <si>
    <t xml:space="preserve">Производство пищевых продуктов
(влючая напитки) и табачных изделий </t>
  </si>
  <si>
    <t xml:space="preserve">Текстильное производство, производство одежды и обуви, кожи  и прочих кожаных изделий </t>
  </si>
  <si>
    <t>Прочие производства, ремонт и установка машин иоборудования</t>
  </si>
  <si>
    <t>Обеспечение (снабжение) электроэнергией, 
паром и кондиционированным  воздухом</t>
  </si>
  <si>
    <t>Оптовая и розничная торговля; ремонт автомобилей и  мотоциклов</t>
  </si>
  <si>
    <t>Обеспечение (снабжение) электроэнергией, паром и кондиционированным воздухом</t>
  </si>
  <si>
    <t>Профессиональная, научная и техническаядеятельность</t>
  </si>
  <si>
    <t>Административная и вспомогательная
деятельность</t>
  </si>
  <si>
    <t>Государственная собственность</t>
  </si>
  <si>
    <t>1779</t>
  </si>
  <si>
    <t>Муниципальная (коммунальная) собственность</t>
  </si>
  <si>
    <t>426</t>
  </si>
  <si>
    <t>0</t>
  </si>
  <si>
    <t xml:space="preserve">  2. ПРЕДПРИЯТИЯ И ОРГАНИЗАЦИИ </t>
  </si>
  <si>
    <t>(на 1 января)</t>
  </si>
  <si>
    <t xml:space="preserve">               (на 1 января)</t>
  </si>
  <si>
    <t xml:space="preserve"> политические партии</t>
  </si>
  <si>
    <t>группам и месту проживания</t>
  </si>
  <si>
    <r>
      <t>2022</t>
    </r>
    <r>
      <rPr>
        <b/>
        <vertAlign val="superscript"/>
        <sz val="10"/>
        <rFont val="Times New Roman Cyr"/>
        <charset val="204"/>
      </rPr>
      <t xml:space="preserve"> 1</t>
    </r>
  </si>
  <si>
    <r>
      <t>2022</t>
    </r>
    <r>
      <rPr>
        <b/>
        <vertAlign val="superscript"/>
        <sz val="10"/>
        <color theme="1"/>
        <rFont val="Times New Roman Cyr"/>
        <charset val="204"/>
      </rPr>
      <t xml:space="preserve"> 1</t>
    </r>
  </si>
  <si>
    <t>15.3.  Распределение постаянного населения по отдельным этническим группам</t>
  </si>
  <si>
    <t xml:space="preserve"> другие этнические группы</t>
  </si>
  <si>
    <r>
      <rPr>
        <vertAlign val="superscript"/>
        <sz val="9"/>
        <color theme="1"/>
        <rFont val="Times New Roman Cyr"/>
        <charset val="204"/>
      </rPr>
      <t>1</t>
    </r>
    <r>
      <rPr>
        <sz val="9"/>
        <color theme="1"/>
        <rFont val="Times New Roman Cyr"/>
        <charset val="204"/>
      </rPr>
      <t xml:space="preserve"> С учетом данных переписи населения и жилищного фонда Кыргызской Республики 2022 года.
16.2. Шаардык жана айылдык калк боюнча нак калктын орточо жылдык саны 
</t>
    </r>
  </si>
  <si>
    <r>
      <t>2022</t>
    </r>
    <r>
      <rPr>
        <b/>
        <vertAlign val="superscript"/>
        <sz val="10"/>
        <color theme="1"/>
        <rFont val="Times New Roman"/>
        <family val="1"/>
        <charset val="204"/>
        <scheme val="minor"/>
      </rPr>
      <t xml:space="preserve"> 1</t>
    </r>
  </si>
  <si>
    <r>
      <t xml:space="preserve">Число умерших, на 1000 населения </t>
    </r>
    <r>
      <rPr>
        <b/>
        <vertAlign val="superscript"/>
        <sz val="9"/>
        <rFont val="Times New Roman CYR"/>
        <charset val="204"/>
      </rPr>
      <t>1</t>
    </r>
  </si>
  <si>
    <r>
      <t xml:space="preserve">Число разводов, на 1000 населения </t>
    </r>
    <r>
      <rPr>
        <b/>
        <vertAlign val="superscript"/>
        <sz val="9"/>
        <rFont val="Times New Roman CYR"/>
        <family val="1"/>
        <charset val="204"/>
      </rPr>
      <t>1</t>
    </r>
  </si>
  <si>
    <r>
      <t xml:space="preserve">Число браков, на 1000 населения </t>
    </r>
    <r>
      <rPr>
        <b/>
        <vertAlign val="superscript"/>
        <sz val="9"/>
        <rFont val="Times New Roman CYR"/>
        <charset val="204"/>
      </rPr>
      <t>1</t>
    </r>
  </si>
  <si>
    <t>15.16. Внешняя миграция населения по этническому составу</t>
  </si>
  <si>
    <t>другие этнические группы</t>
  </si>
  <si>
    <r>
      <rPr>
        <vertAlign val="superscript"/>
        <sz val="9"/>
        <color theme="1"/>
        <rFont val="Times New Roman Cyr"/>
        <charset val="204"/>
      </rPr>
      <t>1</t>
    </r>
    <r>
      <rPr>
        <sz val="9"/>
        <color theme="1"/>
        <rFont val="Times New Roman Cyr"/>
        <charset val="204"/>
      </rPr>
      <t xml:space="preserve"> С учетом данных переписи населения и жилищного фонда Кыргызской Республики 2022 года.
</t>
    </r>
  </si>
  <si>
    <t xml:space="preserve"> в том числе:</t>
  </si>
  <si>
    <t xml:space="preserve"> народы Пакистана и Индии </t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</si>
  <si>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                      2022 года.
16.2. Шаардык жана айылдык калк боюнча нак калктын орточо жылдык саны 
</t>
    </r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</si>
  <si>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                 2022 года.
</t>
    </r>
  </si>
  <si>
    <t>Некоторых инфекционных и 
паразитарных болезней</t>
  </si>
  <si>
    <t xml:space="preserve">последствия воздействия внешних причин </t>
  </si>
  <si>
    <t xml:space="preserve">другие последствия воздействия </t>
  </si>
  <si>
    <t xml:space="preserve">внешних причин </t>
  </si>
  <si>
    <t>Некоторых инфекционных и паразитарных болезней</t>
  </si>
  <si>
    <t>последствий воздействия внешних причин</t>
  </si>
  <si>
    <t xml:space="preserve">Отдельные состояния, возникающие </t>
  </si>
  <si>
    <t xml:space="preserve">в перинатальный период </t>
  </si>
  <si>
    <t xml:space="preserve">Врожденные аномалии (пороки развития), </t>
  </si>
  <si>
    <t>деформации и  хромосомные нарушения</t>
  </si>
  <si>
    <t>последствия воздействия внешних причин</t>
  </si>
  <si>
    <t xml:space="preserve">Болезни нервной системы  </t>
  </si>
  <si>
    <t xml:space="preserve">Врожденные аномалии (пороки развития),  </t>
  </si>
  <si>
    <t>деформации и хромосомные нарушения</t>
  </si>
  <si>
    <t xml:space="preserve">Болезни нервной системы </t>
  </si>
  <si>
    <t>Казахстана</t>
  </si>
  <si>
    <t>России</t>
  </si>
  <si>
    <t>Таджикистана</t>
  </si>
  <si>
    <t>Узбекистана</t>
  </si>
  <si>
    <t>Азербайджана</t>
  </si>
  <si>
    <t>Беларусии</t>
  </si>
  <si>
    <t>Туркменистана</t>
  </si>
  <si>
    <t>Украины</t>
  </si>
  <si>
    <t>Азербайджаном</t>
  </si>
  <si>
    <t>Беларусью</t>
  </si>
  <si>
    <t>Казахстаном</t>
  </si>
  <si>
    <t>Россией</t>
  </si>
  <si>
    <t>Таджикистаном</t>
  </si>
  <si>
    <t>Туркменистаном</t>
  </si>
  <si>
    <t>Узбекистаном</t>
  </si>
  <si>
    <t>Украиной</t>
  </si>
  <si>
    <t>2022</t>
  </si>
  <si>
    <t>Обеспечение (снабжение) электроэнергией, паром и кондицированным воздухом</t>
  </si>
  <si>
    <t>Оптовая и розничная торговля, ремонт автомобилей и мотоциклов</t>
  </si>
  <si>
    <t>Транспортная деятельность и 
 хранение грузов</t>
  </si>
  <si>
    <t>Профессиональная, научная и 
техническая деятельность</t>
  </si>
  <si>
    <t>Операции с невижимым 
имуществом</t>
  </si>
  <si>
    <r>
      <t>*)</t>
    </r>
    <r>
      <rPr>
        <i/>
        <sz val="10"/>
        <rFont val="Times New Roman"/>
        <family val="1"/>
        <charset val="204"/>
      </rPr>
      <t xml:space="preserve"> по данным интегрированного выборочного обследования бюджетов домашних хозяйств и рабочей силы
     рабочей силы </t>
    </r>
  </si>
  <si>
    <t>Сельское хозяйство, охота, лесное хозяйство 
(включая рыболовство и рыбоводство)</t>
  </si>
  <si>
    <t>и учреждения отдыха - всего</t>
  </si>
  <si>
    <t>9.6.  Численность официально зарегистрированных безработных по территории</t>
  </si>
  <si>
    <t xml:space="preserve">г.Кара-Суу </t>
  </si>
  <si>
    <t xml:space="preserve">г.Узген </t>
  </si>
  <si>
    <t>Обеспечение (снабжение) электроэнергией, 
паром и кондицированным воздухом</t>
  </si>
  <si>
    <t>Оптовая и розничная торговля, 
ремонт автомобилей и мотоциклов</t>
  </si>
  <si>
    <t>Профессиональная, научная и техническая 
деятельность</t>
  </si>
  <si>
    <t xml:space="preserve">в т.ч. Гостиницы </t>
  </si>
  <si>
    <t>в т.ч. г. Ноокат</t>
  </si>
  <si>
    <t xml:space="preserve">  Бельгия</t>
  </si>
  <si>
    <t xml:space="preserve">  Венгрия</t>
  </si>
  <si>
    <t xml:space="preserve">  Болгария</t>
  </si>
  <si>
    <t xml:space="preserve">  Германия</t>
  </si>
  <si>
    <t xml:space="preserve">  Беларусь</t>
  </si>
  <si>
    <t xml:space="preserve">  Греция</t>
  </si>
  <si>
    <t xml:space="preserve">  Россия</t>
  </si>
  <si>
    <t xml:space="preserve">  Польша</t>
  </si>
  <si>
    <t xml:space="preserve">  Украина</t>
  </si>
  <si>
    <t xml:space="preserve">  Румыния</t>
  </si>
  <si>
    <t xml:space="preserve">  Словакия</t>
  </si>
  <si>
    <t xml:space="preserve">  Швейцария</t>
  </si>
  <si>
    <t xml:space="preserve">  Эстония</t>
  </si>
  <si>
    <t xml:space="preserve">   Афганистан</t>
  </si>
  <si>
    <t xml:space="preserve">   Ирак</t>
  </si>
  <si>
    <t xml:space="preserve">   Саудовская Аравия</t>
  </si>
  <si>
    <t xml:space="preserve">   Аргентина</t>
  </si>
  <si>
    <t xml:space="preserve">   со странами  СНГ</t>
  </si>
  <si>
    <t xml:space="preserve">   со странами вне СНГ</t>
  </si>
  <si>
    <r>
      <t xml:space="preserve">14.2.  Экспорт товаров по разделам ТН ВЭД </t>
    </r>
    <r>
      <rPr>
        <b/>
        <vertAlign val="superscript"/>
        <sz val="12"/>
        <rFont val="Times New Roman"/>
        <family val="1"/>
        <charset val="204"/>
        <scheme val="minor"/>
      </rPr>
      <t>1</t>
    </r>
  </si>
  <si>
    <t>происхождения</t>
  </si>
  <si>
    <t xml:space="preserve">происхождения, продукты их расщепления                   -  </t>
  </si>
  <si>
    <t xml:space="preserve">и безалкогольные напитки и уксус, табак  </t>
  </si>
  <si>
    <t>отраслей промышленности</t>
  </si>
  <si>
    <t>и резиновые изделия</t>
  </si>
  <si>
    <t xml:space="preserve">изделия из них, дорожные принадлежности                   - </t>
  </si>
  <si>
    <t xml:space="preserve">древесный уголь, пробка </t>
  </si>
  <si>
    <t xml:space="preserve">волокнистых растительных материалов </t>
  </si>
  <si>
    <t>макулатура, бумага, картон и изделия из них                -</t>
  </si>
  <si>
    <t xml:space="preserve">складные, хлысты, кнуты </t>
  </si>
  <si>
    <t>слюды и из подобных материалов, керами-</t>
  </si>
  <si>
    <t>ческие изделия, стекло и изделия из него</t>
  </si>
  <si>
    <t>драгоценные или полудрагоценные камни,</t>
  </si>
  <si>
    <t>драгоценные металлы и изделия из них,</t>
  </si>
  <si>
    <t xml:space="preserve">бижутерия, монеты </t>
  </si>
  <si>
    <t>электротехническое оборудование, их  части;</t>
  </si>
  <si>
    <t xml:space="preserve">аппаратура для записи и воспроизведения </t>
  </si>
  <si>
    <t>телевизионного изображения и звука,</t>
  </si>
  <si>
    <t>их части и принадлежности</t>
  </si>
  <si>
    <t>транспорта, их части и принадлежности</t>
  </si>
  <si>
    <t xml:space="preserve">фотографические, кинематографические,    </t>
  </si>
  <si>
    <t xml:space="preserve">измерительные, контрольные, медицинские, </t>
  </si>
  <si>
    <t>часы, музыкальные  инструменты, их части</t>
  </si>
  <si>
    <r>
      <t xml:space="preserve">14.3. Импорт товаров по разделам ТН ВЭД </t>
    </r>
    <r>
      <rPr>
        <b/>
        <vertAlign val="superscript"/>
        <sz val="12"/>
        <rFont val="Times New Roman CYR"/>
        <family val="1"/>
        <charset val="204"/>
      </rPr>
      <t>1</t>
    </r>
  </si>
  <si>
    <t>происхождения, продукты их расщепления</t>
  </si>
  <si>
    <t>изделия из них, дорожные принадлежности</t>
  </si>
  <si>
    <t>макулатура, бумага, картон и изделия из них</t>
  </si>
  <si>
    <t>слюды и из подобных материалов, керамические</t>
  </si>
  <si>
    <t>изделия, стекло и изделия из него</t>
  </si>
  <si>
    <r>
      <t xml:space="preserve">14.6. Экспорт товаров по странам </t>
    </r>
    <r>
      <rPr>
        <i/>
        <sz val="11"/>
        <rFont val="Times New Roman Cyr"/>
        <charset val="204"/>
      </rPr>
      <t xml:space="preserve"> </t>
    </r>
  </si>
  <si>
    <t>(тысячу долларов США)</t>
  </si>
  <si>
    <t>Добыча каменного угля и бурого угля (лигнита)</t>
  </si>
  <si>
    <t>Добыча металлических руд</t>
  </si>
  <si>
    <t>Добыча прочих полезных ископаемых</t>
  </si>
  <si>
    <t>Производство пищевых продуктов 
(включая напитки) и табачных изделий</t>
  </si>
  <si>
    <t>Текстильное производство; производство одежды и обуви, кожи и прочих кожаных изделий</t>
  </si>
  <si>
    <t>Производство деревянных и бумажных изделий; полиграфическая деятельность</t>
  </si>
  <si>
    <t>Производство резиновых и пластмассовых изделий,  прочих неметаллических минеральных продуктов</t>
  </si>
  <si>
    <t>Производство основных металлов и готовых 
металлических изделий, кроме машин и 
оборудования</t>
  </si>
  <si>
    <t>Прочие производства, ремонт и установка 
машин и оборудования</t>
  </si>
  <si>
    <t>Производство электроэнергии, ее передача и 
распределение</t>
  </si>
  <si>
    <t>Обеспечение (снабжение) паром и  кондиционированным воздухом</t>
  </si>
  <si>
    <t>Водоснабжение, очистка, обработка отходов и получение вторичного сырья</t>
  </si>
  <si>
    <t>Сбор, обработка и распределение воды 
(водоснабжение)</t>
  </si>
  <si>
    <t>Сбор, обработка и уничтожение отходов, 
получение вторичного сырья</t>
  </si>
  <si>
    <t>Обеззараживание и прочая обработка отходов</t>
  </si>
  <si>
    <t>в т.ч. г.Кара-Суу</t>
  </si>
  <si>
    <t>в т.ч.г. Ноокат</t>
  </si>
  <si>
    <t>в т.ч.г. Узген</t>
  </si>
  <si>
    <t>Производство пищевых продуктов (включая напитки) и табачных изделий</t>
  </si>
  <si>
    <t>Производство деревянных и бумажных изделий; 
полиграфическая деятельность</t>
  </si>
  <si>
    <t>Производство основных металлов и готовых 
металлических изделий, кроме машин и оборудования</t>
  </si>
  <si>
    <t>Производство электрического  оборудования</t>
  </si>
  <si>
    <t>Производство машин и оборудования</t>
  </si>
  <si>
    <t xml:space="preserve">Обеспечение (снабжение) электроэнергией, газом, паром и кондиционированным воздухом </t>
  </si>
  <si>
    <t>Производство электроэнергии, ее передача 
и распределение</t>
  </si>
  <si>
    <t>Обеспечение (снабжение) паром и 
кондиционированным воздухом</t>
  </si>
  <si>
    <t>Сбор, обработка и уничтожение отходов 
получение вторичного сырья</t>
  </si>
  <si>
    <t>Мороженое и продукты аналогичные замороженные</t>
  </si>
  <si>
    <t>Макароны, лапша, кускус и изделия 
мучные аналогичные</t>
  </si>
  <si>
    <t>Фрукты, овощи и грибы переработанные
и консервированные</t>
  </si>
  <si>
    <t>Воды минеральные , газированные, неподслащенные и неароматизированные</t>
  </si>
  <si>
    <t>Табак промышленно изготовленный 
и его заменители</t>
  </si>
  <si>
    <t>Одежда верхняя, кроме трикотажной, мужская и для мальчиков</t>
  </si>
  <si>
    <t>Одежда верхняя, кроме трикотажной, 
женская и для девочек</t>
  </si>
  <si>
    <t xml:space="preserve">Кирпичи керамические, неогнеупорные, строительные </t>
  </si>
  <si>
    <t xml:space="preserve"> в том числе по типам предприятий:</t>
  </si>
  <si>
    <t>Малые</t>
  </si>
  <si>
    <t>Средние</t>
  </si>
  <si>
    <t>Индивидуальные предприниматели</t>
  </si>
  <si>
    <t>в т.ч.   г.Узген</t>
  </si>
  <si>
    <t>в т.ч.   г.Кара-Суу</t>
  </si>
  <si>
    <t xml:space="preserve">ученических мест </t>
  </si>
  <si>
    <t xml:space="preserve">Амбулаторно-поликлинических 
учреждений, посещений в смену </t>
  </si>
  <si>
    <t>в т.ч.   г.Ноокат</t>
  </si>
  <si>
    <t>прочие</t>
  </si>
  <si>
    <t>квартирных телефонных аппаратов</t>
  </si>
  <si>
    <t>Налоговые доходы</t>
  </si>
  <si>
    <t>Налоги на доходы и прибыль</t>
  </si>
  <si>
    <t>Налоги на товары и услуги</t>
  </si>
  <si>
    <t>Прочие налоги и сборы</t>
  </si>
  <si>
    <t>Неналоговые доходы</t>
  </si>
  <si>
    <t>Доходы от собственности и проценты</t>
  </si>
  <si>
    <t>Доходы от продажи товаров и оказания услуг</t>
  </si>
  <si>
    <t>Штрафы,пени, санкции, конфискации</t>
  </si>
  <si>
    <t>сборы и платежи</t>
  </si>
  <si>
    <t>поступления от оказания платных услуг</t>
  </si>
  <si>
    <t>Добровольные трансферты и гранты                                                 единицам государственного сектора</t>
  </si>
  <si>
    <t>Прочие неналоговые доходы</t>
  </si>
  <si>
    <r>
      <t>Расходы от осуществления операционной деятельности</t>
    </r>
    <r>
      <rPr>
        <b/>
        <vertAlign val="superscript"/>
        <sz val="9"/>
        <rFont val="Times New Roman"/>
        <family val="1"/>
        <charset val="204"/>
      </rPr>
      <t xml:space="preserve"> </t>
    </r>
  </si>
  <si>
    <t>Государственные службы общего назначения</t>
  </si>
  <si>
    <t>Оборона, общественный порядок и безопасность</t>
  </si>
  <si>
    <t xml:space="preserve">Государственные услуги, связанные с экономической деятельностью </t>
  </si>
  <si>
    <t>Охрана окружающей среды</t>
  </si>
  <si>
    <t>Здравоохранение</t>
  </si>
  <si>
    <t>Отдых, культура и религия</t>
  </si>
  <si>
    <t>Социальная защита</t>
  </si>
  <si>
    <t>Расходы на приобретение нефинансовых 
активов</t>
  </si>
  <si>
    <t>Налоги на собственность</t>
  </si>
  <si>
    <t>Полученные официальные трансферты</t>
  </si>
  <si>
    <t>Добровольные трансферты и гранты единицам государственного сектора</t>
  </si>
  <si>
    <r>
      <t>Доходы от продажи нефинансовых</t>
    </r>
    <r>
      <rPr>
        <sz val="9"/>
        <color indexed="8"/>
        <rFont val="Times New Roman"/>
        <family val="1"/>
        <charset val="204"/>
      </rPr>
      <t xml:space="preserve"> </t>
    </r>
    <r>
      <rPr>
        <b/>
        <sz val="9"/>
        <color indexed="8"/>
        <rFont val="Times New Roman"/>
        <family val="1"/>
        <charset val="204"/>
      </rPr>
      <t>активов</t>
    </r>
  </si>
  <si>
    <t>Оборона,  общественный порядок и безопасность</t>
  </si>
  <si>
    <t xml:space="preserve">Государственные услуги, связанные с 
экономической деятельностью </t>
  </si>
  <si>
    <t>Жилищные и коммунальные услуги</t>
  </si>
  <si>
    <t>в т.ч. г.Узген</t>
  </si>
  <si>
    <t xml:space="preserve"> в т.ч. г.Узген</t>
  </si>
  <si>
    <t xml:space="preserve">   в том числе финансируемые за счет:</t>
  </si>
  <si>
    <t>в т.ч.  г. Ноокат</t>
  </si>
  <si>
    <t>в т.ч.  г.Узген</t>
  </si>
  <si>
    <t>в т.ч.  г.Кара-Суу</t>
  </si>
  <si>
    <t>в т.ч.  г. Узген</t>
  </si>
  <si>
    <t xml:space="preserve"> паром и кондиционированным воздухом</t>
  </si>
  <si>
    <t>и мотоциклов</t>
  </si>
  <si>
    <t>в т.ч.  г.Ноокат</t>
  </si>
  <si>
    <t xml:space="preserve"> и мотоциклов</t>
  </si>
  <si>
    <t xml:space="preserve">    в том числе:</t>
  </si>
  <si>
    <t xml:space="preserve">    в том числе:      </t>
  </si>
  <si>
    <t xml:space="preserve">                -</t>
  </si>
  <si>
    <t xml:space="preserve">               -</t>
  </si>
  <si>
    <t xml:space="preserve">   Рыболовство</t>
  </si>
  <si>
    <t>из нее:</t>
  </si>
  <si>
    <t>растениеводство</t>
  </si>
  <si>
    <t>животноводство</t>
  </si>
  <si>
    <t xml:space="preserve"> в т.ч. районы</t>
  </si>
  <si>
    <t>в т.ч. районы</t>
  </si>
  <si>
    <t>в т.ч. г. Карасуу</t>
  </si>
  <si>
    <t>в  т.ч. коровы</t>
  </si>
  <si>
    <t xml:space="preserve"> в  т.ч. коровы</t>
  </si>
  <si>
    <t>в  том числе коровы</t>
  </si>
  <si>
    <t>в т.ч. г Узген</t>
  </si>
  <si>
    <t>в них ГВС</t>
  </si>
  <si>
    <t xml:space="preserve">   в том числе по районам:</t>
  </si>
  <si>
    <t>послеродового периода</t>
  </si>
  <si>
    <t>перинотальном периоде</t>
  </si>
  <si>
    <t>обозначенные состояния</t>
  </si>
  <si>
    <t>Психические расстройства и расстройства поведения</t>
  </si>
  <si>
    <t>17.4. Численность воспитателей и преподавателей  по видам образовательных организаций</t>
  </si>
  <si>
    <r>
      <t xml:space="preserve">   </t>
    </r>
    <r>
      <rPr>
        <sz val="9"/>
        <rFont val="Times New Roman"/>
        <family val="1"/>
        <charset val="204"/>
      </rPr>
      <t>Обеспеченность:</t>
    </r>
  </si>
  <si>
    <r>
      <t xml:space="preserve">358 </t>
    </r>
    <r>
      <rPr>
        <vertAlign val="superscript"/>
        <sz val="9"/>
        <rFont val="Times New Roman"/>
        <family val="1"/>
        <charset val="204"/>
      </rPr>
      <t>1</t>
    </r>
  </si>
  <si>
    <r>
      <t xml:space="preserve">341 </t>
    </r>
    <r>
      <rPr>
        <vertAlign val="superscript"/>
        <sz val="9"/>
        <rFont val="Times New Roman"/>
        <family val="1"/>
        <charset val="204"/>
      </rPr>
      <t>1</t>
    </r>
  </si>
  <si>
    <r>
      <t xml:space="preserve">377 </t>
    </r>
    <r>
      <rPr>
        <vertAlign val="superscript"/>
        <sz val="9"/>
        <rFont val="Times New Roman"/>
        <family val="1"/>
        <charset val="204"/>
      </rPr>
      <t>1</t>
    </r>
  </si>
  <si>
    <r>
      <t>335</t>
    </r>
    <r>
      <rPr>
        <vertAlign val="superscript"/>
        <sz val="9"/>
        <rFont val="Times New Roman"/>
        <family val="1"/>
        <charset val="204"/>
      </rPr>
      <t xml:space="preserve"> 2</t>
    </r>
  </si>
  <si>
    <r>
      <t xml:space="preserve">325 </t>
    </r>
    <r>
      <rPr>
        <vertAlign val="superscript"/>
        <sz val="9"/>
        <rFont val="Times New Roman"/>
        <family val="1"/>
        <charset val="204"/>
      </rPr>
      <t>2</t>
    </r>
  </si>
  <si>
    <r>
      <t xml:space="preserve">337 </t>
    </r>
    <r>
      <rPr>
        <vertAlign val="superscript"/>
        <sz val="9"/>
        <rFont val="Times New Roman"/>
        <family val="1"/>
        <charset val="204"/>
      </rPr>
      <t>2</t>
    </r>
  </si>
  <si>
    <t>Рабочие</t>
  </si>
  <si>
    <t>Служащие, предприниматели</t>
  </si>
  <si>
    <t>Учащиеся учебных заведений: общеобразовательных школ</t>
  </si>
  <si>
    <t>высших и средних специальных учебных  заведений</t>
  </si>
  <si>
    <t>Трудоспособные лица, не работавшие и     не учившиеся</t>
  </si>
  <si>
    <t>Другие категории лиц</t>
  </si>
  <si>
    <r>
      <t xml:space="preserve">1 </t>
    </r>
    <r>
      <rPr>
        <sz val="8"/>
        <rFont val="Times New Roman"/>
        <family val="1"/>
        <charset val="204"/>
      </rPr>
      <t>25-28 лет.</t>
    </r>
  </si>
  <si>
    <r>
      <t xml:space="preserve">2 </t>
    </r>
    <r>
      <rPr>
        <sz val="8"/>
        <rFont val="Times New Roman"/>
        <family val="1"/>
        <charset val="204"/>
      </rPr>
      <t>29 лет и старше.</t>
    </r>
  </si>
  <si>
    <r>
      <t>тыс.м</t>
    </r>
    <r>
      <rPr>
        <vertAlign val="superscript"/>
        <sz val="9"/>
        <color indexed="8"/>
        <rFont val="Times New Roman"/>
        <family val="1"/>
        <charset val="204"/>
      </rPr>
      <t>3</t>
    </r>
  </si>
  <si>
    <t>20.2.  Государственные природные заповедники и природные парки</t>
  </si>
  <si>
    <t>Площадь лесного фонда, тыс. га</t>
  </si>
  <si>
    <t>Площадь покрытая лесом, тыс. га</t>
  </si>
  <si>
    <t>в том числе:      твердых</t>
  </si>
  <si>
    <t>газообразных и жидких</t>
  </si>
  <si>
    <t>сероводород</t>
  </si>
  <si>
    <t>из них:      сернистый ангидрид</t>
  </si>
  <si>
    <t>окись углерода</t>
  </si>
  <si>
    <t>прочие газообразные и жидкие</t>
  </si>
  <si>
    <t>окислы азота</t>
  </si>
  <si>
    <r>
      <t>*</t>
    </r>
    <r>
      <rPr>
        <sz val="9"/>
        <rFont val="Times New Roman"/>
        <family val="1"/>
        <charset val="204"/>
      </rPr>
      <t xml:space="preserve"> - данные ф№22 - зембаланс.</t>
    </r>
  </si>
  <si>
    <t>в том числе по видам:                                                                             детские оздоровительные комплексы</t>
  </si>
  <si>
    <t>отдыха и туризма - всего</t>
  </si>
  <si>
    <t>природными парками и заповедниками</t>
  </si>
  <si>
    <t>Все этнические группы</t>
  </si>
  <si>
    <t>промышленной продукции</t>
  </si>
  <si>
    <t>(по основным производимым видам):</t>
  </si>
  <si>
    <t>(капитальные  вложения)</t>
  </si>
  <si>
    <t>транспортом</t>
  </si>
  <si>
    <t xml:space="preserve"> Деятельность гостиниц и ресторанов</t>
  </si>
  <si>
    <t>оборот предприятий питания</t>
  </si>
  <si>
    <t xml:space="preserve"> сельскохозяйственной продукции:</t>
  </si>
  <si>
    <t>продукции (по видам экономической                      деятельности) без стоимости 
давальческого сырья</t>
  </si>
  <si>
    <t xml:space="preserve"> продукции (работ, услуг)</t>
  </si>
  <si>
    <t xml:space="preserve"> Число зарегистрированных преступлений</t>
  </si>
  <si>
    <t xml:space="preserve"> Численность наличного населения 
(оценка на конец года)</t>
  </si>
  <si>
    <r>
      <t xml:space="preserve">  </t>
    </r>
    <r>
      <rPr>
        <sz val="8"/>
        <rFont val="Times New Roman"/>
        <family val="1"/>
        <charset val="204"/>
      </rPr>
      <t xml:space="preserve">  Алайский</t>
    </r>
  </si>
  <si>
    <r>
      <t xml:space="preserve">    </t>
    </r>
    <r>
      <rPr>
        <sz val="8"/>
        <rFont val="Times New Roman"/>
        <family val="1"/>
        <charset val="204"/>
      </rPr>
      <t>Алайский</t>
    </r>
  </si>
  <si>
    <r>
      <t xml:space="preserve">  </t>
    </r>
    <r>
      <rPr>
        <sz val="9"/>
        <rFont val="Times New Roman"/>
        <family val="1"/>
        <charset val="204"/>
      </rPr>
      <t xml:space="preserve">  Алайский</t>
    </r>
  </si>
  <si>
    <r>
      <t xml:space="preserve">     </t>
    </r>
    <r>
      <rPr>
        <sz val="9"/>
        <rFont val="Times New Roman"/>
        <family val="1"/>
        <charset val="204"/>
      </rPr>
      <t>районы:</t>
    </r>
  </si>
  <si>
    <t>10.13. Индексы физического объема  оборота гостиниц и ресторанов</t>
  </si>
  <si>
    <t xml:space="preserve">     районы:</t>
  </si>
  <si>
    <t>Розничная торговля, кроме торговли автомобилями и моторным топливом</t>
  </si>
  <si>
    <r>
      <t xml:space="preserve">   </t>
    </r>
    <r>
      <rPr>
        <sz val="9"/>
        <rFont val="Times New Roman"/>
        <family val="1"/>
        <charset val="204"/>
      </rPr>
      <t xml:space="preserve"> Алайский</t>
    </r>
  </si>
  <si>
    <t xml:space="preserve">  Торгующие организации</t>
  </si>
  <si>
    <t xml:space="preserve">  Торговля на всех типах рынков</t>
  </si>
  <si>
    <t xml:space="preserve">    г.Кара-Суу</t>
  </si>
  <si>
    <t xml:space="preserve">    г. Ноокат</t>
  </si>
  <si>
    <t xml:space="preserve">    г.Узген</t>
  </si>
  <si>
    <t xml:space="preserve">  Негосударственная</t>
  </si>
  <si>
    <t xml:space="preserve">    в том числе  районы:</t>
  </si>
  <si>
    <t>Товары</t>
  </si>
  <si>
    <t>Жилищные услуги, вода, электроэнергия, 
газ, другие виды топлива</t>
  </si>
  <si>
    <t>Организация отдыха и культурных 
мероприятий</t>
  </si>
  <si>
    <t>Проживание в гостинице 
(за сутки с человека)</t>
  </si>
  <si>
    <t>Санаторий, дом отдыха профсоюзный 
(за 1 день с человека)</t>
  </si>
  <si>
    <t>Пригородный автобус (за 1 поездку с человека в расчете на 35 км)</t>
  </si>
  <si>
    <t>Городской пассажирский транспорт 
(за 1 поездку)</t>
  </si>
  <si>
    <t>Междугородная телефонная связь 
внутри области (за 1 минуту)</t>
  </si>
  <si>
    <t xml:space="preserve">Питание в столовой, комплексный 
обед  (на 1 человека) </t>
  </si>
  <si>
    <t>Печать фотографий (фотографии для 
паспорта за 4 штуки)</t>
  </si>
  <si>
    <t xml:space="preserve"> Оптовая и розничная торговля;  автомобилей         и    мотоциклов</t>
  </si>
  <si>
    <t xml:space="preserve">  Ошская область</t>
  </si>
  <si>
    <t xml:space="preserve">  Алайский район</t>
  </si>
  <si>
    <t xml:space="preserve">  Араванский район</t>
  </si>
  <si>
    <t xml:space="preserve"> Городское население</t>
  </si>
  <si>
    <t xml:space="preserve"> Число выбывших - всего</t>
  </si>
  <si>
    <t>14-17 лет</t>
  </si>
  <si>
    <t>18-24 лет</t>
  </si>
  <si>
    <t>25-29 лет</t>
  </si>
  <si>
    <t>30 и старше</t>
  </si>
  <si>
    <t>Нарушение правил дорожного движения  и эксплуатации транспортных 
средств - всего</t>
  </si>
  <si>
    <t>Средний надой молока от одной коровы, кг</t>
  </si>
  <si>
    <t>Средняя яйценоскость одной курицы-несушки, шт</t>
  </si>
  <si>
    <t>Средний настриг шерсти от одной овцы, кг</t>
  </si>
  <si>
    <t xml:space="preserve">в т.ч. г. Узген </t>
  </si>
  <si>
    <t>автобусы</t>
  </si>
  <si>
    <t>такси</t>
  </si>
  <si>
    <t>Совершено ДТП, единиц</t>
  </si>
  <si>
    <t>Счисленность пострадавших,человек</t>
  </si>
  <si>
    <r>
      <rPr>
        <vertAlign val="superscript"/>
        <sz val="9"/>
        <color theme="1"/>
        <rFont val="Times New Roman Cyr"/>
        <charset val="204"/>
      </rPr>
      <t>1</t>
    </r>
    <r>
      <rPr>
        <sz val="9"/>
        <color theme="1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
 2022 года.
16.2. Шаардык жана айылдык калк боюнча нак калктын орточо жылдык саны 
</t>
    </r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</si>
  <si>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    
  2022 года.
</t>
    </r>
  </si>
  <si>
    <r>
      <rPr>
        <b/>
        <sz val="9"/>
        <rFont val="Times New Roman"/>
        <family val="1"/>
        <charset val="204"/>
      </rPr>
      <t>Всего</t>
    </r>
    <r>
      <rPr>
        <sz val="9"/>
        <rFont val="Times New Roman"/>
        <family val="1"/>
        <charset val="204"/>
      </rPr>
      <t xml:space="preserve">                                                                                         Число заболеваний  впервые  с установленным диагнозом</t>
    </r>
  </si>
  <si>
    <t>г. Узген</t>
  </si>
  <si>
    <t>3. ВАЛОВЫЙ РЕГИОНАЛЬНЫЙ ПРОДУКТ (ВРП)</t>
  </si>
  <si>
    <t>Сельское хозяйство, лесное хозяйство и рыбоводство</t>
  </si>
  <si>
    <t>Водоснабжение, очистка, обработка отходов  и получение вторичного сырья</t>
  </si>
  <si>
    <t>Сельское хозяйство, охота и лесное хозяйство и рыбоводство</t>
  </si>
  <si>
    <t>Обеспечение (снабж) электроэнэргией,газом, паром и кондицированным воздухом</t>
  </si>
  <si>
    <t>Водоснабжение, очмстка,обработка отходов 
и получение вторичного сырья</t>
  </si>
  <si>
    <t>Оптовая и розничная торговля, ремонт 
автомобилей и мотоциклов</t>
  </si>
  <si>
    <t>Операции с недвижимым имуществом, аренда и предостовление услуг потребителям</t>
  </si>
  <si>
    <t>Государственное управление и оборона обязательное социальное обеспечение</t>
  </si>
  <si>
    <t>Водоснабжение, очмстка,обработка отходов и получение вторичного сырья</t>
  </si>
  <si>
    <t>Водоснабжение, очистка,обработка отходов 
и получение вторичного сырья</t>
  </si>
  <si>
    <t>Профессиональная, научная и техническая 
деательность</t>
  </si>
  <si>
    <t>Государственное управление и оборона 
обязательное социальное обеспечение</t>
  </si>
  <si>
    <t>Волокно хлопковое, кардо и                              гребнечесаное</t>
  </si>
  <si>
    <t>100 443 ,9</t>
  </si>
  <si>
    <r>
      <t xml:space="preserve">7.5. Перевозки пассажиров автомобильным транспортом </t>
    </r>
    <r>
      <rPr>
        <sz val="14"/>
        <rFont val="Times New Roman"/>
        <family val="1"/>
        <charset val="204"/>
        <scheme val="minor"/>
      </rPr>
      <t>(тысяч человек)</t>
    </r>
  </si>
  <si>
    <t>2023</t>
  </si>
  <si>
    <t xml:space="preserve">  -</t>
  </si>
  <si>
    <t xml:space="preserve">   -</t>
  </si>
  <si>
    <r>
      <t>Мука из зерновых культур</t>
    </r>
    <r>
      <rPr>
        <vertAlign val="superscript"/>
        <sz val="10"/>
        <rFont val="Times New Roman CYR"/>
        <family val="1"/>
        <charset val="204"/>
      </rPr>
      <t>1</t>
    </r>
  </si>
  <si>
    <r>
      <t xml:space="preserve"> индивидуальные предприниматели</t>
    </r>
    <r>
      <rPr>
        <vertAlign val="superscript"/>
        <sz val="10"/>
        <rFont val="Times New Roman CYR"/>
        <family val="1"/>
        <charset val="204"/>
      </rPr>
      <t>*)</t>
    </r>
  </si>
  <si>
    <t>339592,9</t>
  </si>
  <si>
    <t>66670,8</t>
  </si>
  <si>
    <t>2163,1</t>
  </si>
  <si>
    <t xml:space="preserve">    -</t>
  </si>
  <si>
    <t xml:space="preserve">   - </t>
  </si>
  <si>
    <t>Таджикистан</t>
  </si>
  <si>
    <t xml:space="preserve">                 - </t>
  </si>
  <si>
    <t>7366,0</t>
  </si>
  <si>
    <t>17494,9</t>
  </si>
  <si>
    <t>58809,4</t>
  </si>
  <si>
    <t>10069,2</t>
  </si>
  <si>
    <t>404,4</t>
  </si>
  <si>
    <t>70970,1</t>
  </si>
  <si>
    <t>280783,5</t>
  </si>
  <si>
    <t>49235,7</t>
  </si>
  <si>
    <t>1757,4</t>
  </si>
  <si>
    <t>11523,0</t>
  </si>
  <si>
    <t>6493,0</t>
  </si>
  <si>
    <t>10831,6</t>
  </si>
  <si>
    <t>108,3</t>
  </si>
  <si>
    <t>15855,0</t>
  </si>
  <si>
    <t>238,0</t>
  </si>
  <si>
    <t>17087,0</t>
  </si>
  <si>
    <t>801,0</t>
  </si>
  <si>
    <t>5911,7</t>
  </si>
  <si>
    <t>339592,8</t>
  </si>
  <si>
    <t>31406,1</t>
  </si>
  <si>
    <t>36641,0</t>
  </si>
  <si>
    <t>40530,0</t>
  </si>
  <si>
    <t>92808,8</t>
  </si>
  <si>
    <t>211,3</t>
  </si>
  <si>
    <t>50615,0</t>
  </si>
  <si>
    <t>760,0</t>
  </si>
  <si>
    <t>75032,0</t>
  </si>
  <si>
    <t>3020,0</t>
  </si>
  <si>
    <t>12560,0</t>
  </si>
  <si>
    <t>2595,1</t>
  </si>
  <si>
    <t>13820,0</t>
  </si>
  <si>
    <t>5017,0</t>
  </si>
  <si>
    <t>22701,8</t>
  </si>
  <si>
    <t>153,5</t>
  </si>
  <si>
    <t>10655,9</t>
  </si>
  <si>
    <t>165,0</t>
  </si>
  <si>
    <t>11782,0</t>
  </si>
  <si>
    <t>641,0</t>
  </si>
  <si>
    <t>99,1</t>
  </si>
  <si>
    <t>323,1</t>
  </si>
  <si>
    <t>124,0</t>
  </si>
  <si>
    <t>313,9</t>
  </si>
  <si>
    <t>515,4</t>
  </si>
  <si>
    <t>1,7</t>
  </si>
  <si>
    <t>317,3</t>
  </si>
  <si>
    <t>1,3</t>
  </si>
  <si>
    <t>357,0</t>
  </si>
  <si>
    <t>17,2</t>
  </si>
  <si>
    <t>212,3</t>
  </si>
  <si>
    <t>Австрия</t>
  </si>
  <si>
    <t xml:space="preserve">                    -</t>
  </si>
  <si>
    <t xml:space="preserve">                         -</t>
  </si>
  <si>
    <t xml:space="preserve">     в том числе:</t>
  </si>
  <si>
    <t xml:space="preserve">   Индонезия</t>
  </si>
  <si>
    <t xml:space="preserve">   Таиланд</t>
  </si>
  <si>
    <t xml:space="preserve">   Тайвань, Китайская провинция</t>
  </si>
  <si>
    <t xml:space="preserve">   Мексика</t>
  </si>
  <si>
    <t xml:space="preserve">   Австралия </t>
  </si>
  <si>
    <t xml:space="preserve">                        -</t>
  </si>
  <si>
    <t xml:space="preserve">                      -</t>
  </si>
  <si>
    <t>Финляндия</t>
  </si>
  <si>
    <t xml:space="preserve">            -</t>
  </si>
  <si>
    <t>Нефтепродукты (бензин автомобильный)</t>
  </si>
  <si>
    <t>тыс.л</t>
  </si>
  <si>
    <t>Туркменстан</t>
  </si>
  <si>
    <t>Украина</t>
  </si>
  <si>
    <t xml:space="preserve">                     -</t>
  </si>
  <si>
    <t>1689,8</t>
  </si>
  <si>
    <t>2,1</t>
  </si>
  <si>
    <t>1528,2</t>
  </si>
  <si>
    <t>1728,4</t>
  </si>
  <si>
    <t>1487,1</t>
  </si>
  <si>
    <t>2041,6</t>
  </si>
  <si>
    <t>1618,1</t>
  </si>
  <si>
    <t>1797,6</t>
  </si>
  <si>
    <t>858,9</t>
  </si>
  <si>
    <t>1306,0</t>
  </si>
  <si>
    <t>1204,4</t>
  </si>
  <si>
    <t>2046,4</t>
  </si>
  <si>
    <t>1429,2</t>
  </si>
  <si>
    <t>1291,2</t>
  </si>
  <si>
    <t xml:space="preserve">         -</t>
  </si>
  <si>
    <t>2,3</t>
  </si>
  <si>
    <t>2,2</t>
  </si>
  <si>
    <t>1,4</t>
  </si>
  <si>
    <t>0,6</t>
  </si>
  <si>
    <t>1,6</t>
  </si>
  <si>
    <t>1,8</t>
  </si>
  <si>
    <t>2,5</t>
  </si>
  <si>
    <r>
      <t>2.1 Количество действующих юридических лиц, филиалов и представительств</t>
    </r>
    <r>
      <rPr>
        <b/>
        <vertAlign val="superscript"/>
        <sz val="14"/>
        <rFont val="Times New Roman CYR"/>
        <charset val="204"/>
      </rPr>
      <t>1</t>
    </r>
  </si>
  <si>
    <r>
      <t>5.2.</t>
    </r>
    <r>
      <rPr>
        <b/>
        <sz val="14"/>
        <color indexed="53"/>
        <rFont val="Times New Roman CYR"/>
        <family val="1"/>
        <charset val="204"/>
      </rPr>
      <t xml:space="preserve"> </t>
    </r>
    <r>
      <rPr>
        <b/>
        <sz val="14"/>
        <rFont val="Times New Roman CYR"/>
        <family val="1"/>
        <charset val="204"/>
      </rPr>
      <t>Площадь сельскохозяйственных угодий</t>
    </r>
  </si>
  <si>
    <t>5.4. Обьем валового выпуска продукции сельского хозяйства, лесного хояйства и рыболовства</t>
  </si>
  <si>
    <t xml:space="preserve"> 6.4. Ввод в действие жилых домов по формам собственности и территории</t>
  </si>
  <si>
    <t>6.5. Ввод в действие объектов социально-культурной сферы по территории</t>
  </si>
  <si>
    <r>
      <t>2.2 Количество действующих юридических лиц, филиалов и представительств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charset val="204"/>
      </rPr>
      <t xml:space="preserve"> по территории </t>
    </r>
  </si>
  <si>
    <r>
      <t>2.3 Количество действующих юридических лиц, филиалов и представительств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charset val="204"/>
      </rPr>
      <t xml:space="preserve"> по формам собственности </t>
    </r>
  </si>
  <si>
    <r>
      <t>2.4 Количество юридических лиц, филиалов и представительств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charset val="204"/>
      </rPr>
      <t xml:space="preserve"> по признакам активности</t>
    </r>
  </si>
  <si>
    <t>Валовой региональный стоимость</t>
  </si>
  <si>
    <t xml:space="preserve">   Сельское хозяйство, лесное хозяйство и рыбоводство</t>
  </si>
  <si>
    <t xml:space="preserve">   Обеспечение (снабжение) электроэнергией, 
      паром и кондицированным воздухом</t>
  </si>
  <si>
    <t xml:space="preserve">   Водоснабжение, очистка, обработка отходов 
      и получение вторичного сырья</t>
  </si>
  <si>
    <t xml:space="preserve">   Оптовая и розничная торговля, 
      ремонт автомобилей и мотоциклов</t>
  </si>
  <si>
    <t xml:space="preserve">   Профессиональная, научная и техническая 
      деятельность</t>
  </si>
  <si>
    <t xml:space="preserve">   Административная и впомогательная деятельность</t>
  </si>
  <si>
    <t xml:space="preserve">   Здравоохранение и социальное 
      обслуживание населения</t>
  </si>
  <si>
    <t>Косвенно измеряемые услуги финансового 
   посредничества</t>
  </si>
  <si>
    <t xml:space="preserve"> 10.1.Оптовая и розничная торговля, ремонт автомобилей и мотоциклов</t>
  </si>
  <si>
    <t>15.2 Среднегодовая численность наличного населения по месту проживания</t>
  </si>
  <si>
    <t xml:space="preserve">17.5. Детские музыкальные, художественные школы и школы искусств
</t>
  </si>
  <si>
    <t>19.3. Численность выявленных лиц, совершивших преступления по возрасту и по полу</t>
  </si>
  <si>
    <t xml:space="preserve"> ТУРИЗМ И ОТДЫХ</t>
  </si>
  <si>
    <t>в том числе :детскими оздоровительными комплексами</t>
  </si>
  <si>
    <t>Обрабатывающие производства (Обрабатывающие промышленность)</t>
  </si>
  <si>
    <t>Добыча полезных  ископаемых</t>
  </si>
  <si>
    <t>5.12.  Реализация основных видов сельскохозяйственной продукции</t>
  </si>
  <si>
    <t>9.7. Среднемесячная заработная плата работников предприятий, учреждений и организаций по видам экономической деятельности (сомов)</t>
  </si>
  <si>
    <t>Оптовая и розничная торговля автомобилями и мотоциклами,их детелями,узлами и принадлежностями</t>
  </si>
  <si>
    <t xml:space="preserve">Оптовая и розничная торговля автомобилями и мотоциклами, их деталями, узлами и принадлежностями </t>
  </si>
  <si>
    <t>Предоставление услуг гостиницами и услуг для туристического проживания, а также прочими местами для краткосрочного проживания</t>
  </si>
  <si>
    <t>Деятельность ресторанов, предоставление мобильных услуг и прочих услуг по обеспечению пищей</t>
  </si>
  <si>
    <t>Предоставление услуг гостиницами и услуг для туристического проживания,а также прочими местами для краткосрочного проживания</t>
  </si>
  <si>
    <t>10.5. Оптовая и розничная торговля, ремонт автомобилей и мотоциклов по формам собственности</t>
  </si>
  <si>
    <t xml:space="preserve">Оптовая и розничная торговля автомобилями и мотоциклами, их детелями, узлами и принадлежности </t>
  </si>
  <si>
    <t>10.6.  Оптовая и розничная торговля, ремонт автомобилей и мотоциклов по формам собственности</t>
  </si>
  <si>
    <t>10.7. Деятельность гостиниц и ресторанов по формам собственности по формам собст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</si>
</sst>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\ _₽_-;\-* #,##0.00\ _₽_-;_-* &quot;-&quot;??\ _₽_-;_-@_-"/>
    <numFmt numFmtId="164" formatCode="_-* #,##0_р_._-;\-* #,##0_р_._-;_-* &quot;-&quot;_р_._-;_-@_-"/>
    <numFmt numFmtId="165" formatCode="_-* #,##0.00&quot;р.&quot;_-;\-* #,##0.00&quot;р.&quot;_-;_-* &quot;-&quot;??&quot;р.&quot;_-;_-@_-"/>
    <numFmt numFmtId="166" formatCode="_-* #,##0.00_р_._-;\-* #,##0.00_р_._-;_-* &quot;-&quot;??_р_._-;_-@_-"/>
    <numFmt numFmtId="167" formatCode="_-* #,##0.00\ _р_._-;\-* #,##0.00\ _р_._-;_-* &quot;-&quot;??\ _р_._-;_-@_-"/>
    <numFmt numFmtId="168" formatCode="#,##0.00_ ;\-#,##0.00\ "/>
    <numFmt numFmtId="169" formatCode="0.0"/>
    <numFmt numFmtId="170" formatCode="_-* #,##0\ _р_._-;\-* #,##0\ _р_._-;_-* &quot;-&quot;\ _р_._-;_-@_-"/>
    <numFmt numFmtId="171" formatCode="#,##0.0"/>
    <numFmt numFmtId="172" formatCode="0.0_)"/>
    <numFmt numFmtId="173" formatCode="0.000"/>
    <numFmt numFmtId="174" formatCode="0.0000"/>
  </numFmts>
  <fonts count="180">
    <font>
      <sz val="10"/>
      <name val="Times New Roman CYR"/>
      <charset val="204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0"/>
      <name val="Arial Cyr"/>
      <charset val="204"/>
    </font>
    <font>
      <b/>
      <sz val="12"/>
      <name val="Times New Roman CYR"/>
      <family val="1"/>
      <charset val="204"/>
    </font>
    <font>
      <sz val="10"/>
      <name val="Times New Roman CYR"/>
      <charset val="204"/>
    </font>
    <font>
      <sz val="10"/>
      <name val="Times New Roman Cyr"/>
      <family val="1"/>
      <charset val="204"/>
    </font>
    <font>
      <i/>
      <sz val="10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</font>
    <font>
      <b/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Kyrghyz Times"/>
    </font>
    <font>
      <i/>
      <sz val="9"/>
      <name val="Times New Roman CYR"/>
      <charset val="204"/>
    </font>
    <font>
      <b/>
      <sz val="10"/>
      <name val="Times New Roman Cyr"/>
      <charset val="204"/>
    </font>
    <font>
      <sz val="10"/>
      <name val="NTHarmonica"/>
      <charset val="204"/>
    </font>
    <font>
      <i/>
      <sz val="9"/>
      <name val="Times New Roman CYR"/>
      <family val="1"/>
      <charset val="204"/>
    </font>
    <font>
      <b/>
      <sz val="11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charset val="204"/>
    </font>
    <font>
      <sz val="9"/>
      <color indexed="8"/>
      <name val="Times New Roman Cyr"/>
      <family val="1"/>
      <charset val="204"/>
    </font>
    <font>
      <sz val="10"/>
      <color indexed="12"/>
      <name val="Times New Roman Cyr"/>
      <family val="1"/>
      <charset val="204"/>
    </font>
    <font>
      <b/>
      <vertAlign val="superscript"/>
      <sz val="12"/>
      <name val="Times New Roman CYR"/>
      <family val="1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family val="1"/>
      <charset val="204"/>
    </font>
    <font>
      <i/>
      <sz val="11"/>
      <name val="Times New Roman Cyr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NTHarmonica"/>
    </font>
    <font>
      <i/>
      <sz val="10"/>
      <name val="Times New Roman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color indexed="8"/>
      <name val="Times New Roman Cyr"/>
      <family val="1"/>
      <charset val="204"/>
    </font>
    <font>
      <sz val="10"/>
      <name val="Arial Cyr"/>
      <family val="2"/>
      <charset val="204"/>
    </font>
    <font>
      <sz val="9"/>
      <name val="Arial Cyr"/>
      <family val="2"/>
      <charset val="204"/>
    </font>
    <font>
      <i/>
      <sz val="12"/>
      <name val="Times New Roman Cyr"/>
      <charset val="204"/>
    </font>
    <font>
      <sz val="8"/>
      <name val="Times New Roman Cyr"/>
      <charset val="204"/>
    </font>
    <font>
      <sz val="9"/>
      <name val="NTHarmonica"/>
    </font>
    <font>
      <i/>
      <sz val="8"/>
      <name val="Times New Roman Cyr"/>
      <family val="1"/>
      <charset val="204"/>
    </font>
    <font>
      <vertAlign val="superscript"/>
      <sz val="9"/>
      <name val="Times New Roman CYR"/>
      <charset val="204"/>
    </font>
    <font>
      <sz val="9"/>
      <name val="Times New Roman CYR"/>
    </font>
    <font>
      <b/>
      <sz val="9"/>
      <color rgb="FF0000FF"/>
      <name val="Times New Roman CYR"/>
      <family val="1"/>
      <charset val="204"/>
    </font>
    <font>
      <sz val="10"/>
      <color rgb="FF0000FF"/>
      <name val="Times New Roman CYR"/>
      <family val="1"/>
      <charset val="204"/>
    </font>
    <font>
      <sz val="10"/>
      <color rgb="FFFF0000"/>
      <name val="Times New Roman Cyr"/>
      <family val="1"/>
      <charset val="204"/>
    </font>
    <font>
      <b/>
      <sz val="10"/>
      <name val="Times New Roman"/>
      <family val="1"/>
      <charset val="204"/>
    </font>
    <font>
      <sz val="11"/>
      <name val="Times New Roman Cyr"/>
      <family val="1"/>
      <charset val="204"/>
    </font>
    <font>
      <i/>
      <sz val="11"/>
      <name val="Times New Roman Cyr"/>
      <family val="1"/>
      <charset val="204"/>
    </font>
    <font>
      <i/>
      <vertAlign val="superscript"/>
      <sz val="9"/>
      <name val="Times New Roman Cyr"/>
      <charset val="204"/>
    </font>
    <font>
      <vertAlign val="superscript"/>
      <sz val="11"/>
      <name val="Times New Roman Cyr"/>
      <family val="1"/>
      <charset val="204"/>
    </font>
    <font>
      <sz val="9"/>
      <color rgb="FFFF0000"/>
      <name val="Times New Roman CYR"/>
      <family val="1"/>
      <charset val="204"/>
    </font>
    <font>
      <b/>
      <sz val="12"/>
      <color rgb="FFFF0000"/>
      <name val="Times New Roman Cyr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2"/>
      <scheme val="minor"/>
    </font>
    <font>
      <sz val="9"/>
      <color theme="1"/>
      <name val="Times New Roman Cyr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0"/>
      <color theme="1"/>
      <name val="Times New Roman Cyr"/>
      <family val="1"/>
      <charset val="204"/>
    </font>
    <font>
      <b/>
      <vertAlign val="superscript"/>
      <sz val="12"/>
      <name val="Times New Roman Cyr"/>
      <charset val="204"/>
    </font>
    <font>
      <i/>
      <vertAlign val="superscript"/>
      <sz val="9"/>
      <color rgb="FFFF0000"/>
      <name val="Times New Roman Cyr"/>
      <charset val="204"/>
    </font>
    <font>
      <i/>
      <sz val="9"/>
      <color rgb="FFFF0000"/>
      <name val="Times New Roman Cyr"/>
      <charset val="204"/>
    </font>
    <font>
      <sz val="11"/>
      <color rgb="FFFF0000"/>
      <name val="Times New Roman Cyr"/>
      <charset val="204"/>
    </font>
    <font>
      <sz val="9"/>
      <color rgb="FFFF0000"/>
      <name val="Times New Roman Cyr"/>
      <charset val="204"/>
    </font>
    <font>
      <sz val="10"/>
      <name val="Arial"/>
      <family val="2"/>
      <charset val="204"/>
    </font>
    <font>
      <sz val="10"/>
      <color theme="1"/>
      <name val="Times New Roman Cyr"/>
      <charset val="204"/>
    </font>
    <font>
      <b/>
      <sz val="12"/>
      <color indexed="53"/>
      <name val="Times New Roman Cyr"/>
      <family val="1"/>
      <charset val="204"/>
    </font>
    <font>
      <b/>
      <i/>
      <sz val="10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b/>
      <sz val="9"/>
      <color theme="1"/>
      <name val="Times New Roman Cyr"/>
      <charset val="204"/>
    </font>
    <font>
      <sz val="9"/>
      <color theme="1"/>
      <name val="Times New Roman Cyr"/>
      <charset val="204"/>
    </font>
    <font>
      <b/>
      <sz val="10"/>
      <color theme="1"/>
      <name val="Times New Roman CYR"/>
      <charset val="204"/>
    </font>
    <font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  <scheme val="minor"/>
    </font>
    <font>
      <b/>
      <sz val="12"/>
      <name val="Times New Roman"/>
      <family val="1"/>
      <charset val="204"/>
      <scheme val="minor"/>
    </font>
    <font>
      <b/>
      <vertAlign val="superscript"/>
      <sz val="12"/>
      <name val="Times New Roman"/>
      <family val="1"/>
      <charset val="204"/>
      <scheme val="minor"/>
    </font>
    <font>
      <i/>
      <sz val="9"/>
      <name val="Times New Roman"/>
      <family val="1"/>
      <charset val="204"/>
      <scheme val="minor"/>
    </font>
    <font>
      <b/>
      <sz val="9"/>
      <name val="Times New Roman"/>
      <family val="1"/>
      <charset val="204"/>
      <scheme val="minor"/>
    </font>
    <font>
      <sz val="9"/>
      <name val="Times New Roman"/>
      <family val="1"/>
      <charset val="204"/>
      <scheme val="minor"/>
    </font>
    <font>
      <vertAlign val="superscript"/>
      <sz val="8"/>
      <name val="Times New Roman"/>
      <family val="1"/>
      <charset val="204"/>
      <scheme val="minor"/>
    </font>
    <font>
      <sz val="8"/>
      <name val="Times New Roman"/>
      <family val="1"/>
      <charset val="204"/>
      <scheme val="minor"/>
    </font>
    <font>
      <sz val="10"/>
      <name val="Times New Roman"/>
      <family val="1"/>
      <charset val="204"/>
      <scheme val="minor"/>
    </font>
    <font>
      <b/>
      <sz val="12"/>
      <color indexed="8"/>
      <name val="Times New Roman"/>
      <family val="1"/>
      <charset val="204"/>
      <scheme val="minor"/>
    </font>
    <font>
      <sz val="12"/>
      <name val="Times New Roman"/>
      <family val="1"/>
      <charset val="204"/>
      <scheme val="minor"/>
    </font>
    <font>
      <b/>
      <sz val="8"/>
      <name val="Times New Roman"/>
      <family val="1"/>
      <charset val="204"/>
      <scheme val="minor"/>
    </font>
    <font>
      <b/>
      <sz val="10"/>
      <color indexed="8"/>
      <name val="Times New Roman"/>
      <family val="1"/>
      <charset val="204"/>
      <scheme val="minor"/>
    </font>
    <font>
      <b/>
      <sz val="10"/>
      <color theme="1"/>
      <name val="Times New Roman Cyr"/>
      <family val="1"/>
      <charset val="204"/>
    </font>
    <font>
      <b/>
      <vertAlign val="superscript"/>
      <sz val="10"/>
      <name val="Times New Roman Cyr"/>
      <charset val="204"/>
    </font>
    <font>
      <b/>
      <sz val="12"/>
      <color theme="1"/>
      <name val="Times New Roman CYR"/>
      <family val="1"/>
      <charset val="204"/>
    </font>
    <font>
      <b/>
      <vertAlign val="superscript"/>
      <sz val="10"/>
      <color theme="1"/>
      <name val="Times New Roman Cyr"/>
      <charset val="204"/>
    </font>
    <font>
      <vertAlign val="superscript"/>
      <sz val="9"/>
      <color theme="1"/>
      <name val="Times New Roman Cyr"/>
      <charset val="204"/>
    </font>
    <font>
      <b/>
      <sz val="12"/>
      <color theme="1"/>
      <name val="Times New Roman Cyr"/>
      <charset val="204"/>
    </font>
    <font>
      <b/>
      <sz val="10"/>
      <color theme="1"/>
      <name val="Times New Roman"/>
      <family val="1"/>
      <charset val="204"/>
      <scheme val="minor"/>
    </font>
    <font>
      <b/>
      <vertAlign val="superscript"/>
      <sz val="10"/>
      <color theme="1"/>
      <name val="Times New Roman"/>
      <family val="1"/>
      <charset val="204"/>
      <scheme val="minor"/>
    </font>
    <font>
      <b/>
      <vertAlign val="superscript"/>
      <sz val="9"/>
      <name val="Times New Roman CYR"/>
      <charset val="204"/>
    </font>
    <font>
      <b/>
      <vertAlign val="superscript"/>
      <sz val="9"/>
      <name val="Times New Roman CYR"/>
      <family val="1"/>
      <charset val="204"/>
    </font>
    <font>
      <b/>
      <sz val="9"/>
      <color rgb="FF0000FF"/>
      <name val="Times New Roman"/>
      <family val="1"/>
      <charset val="204"/>
      <scheme val="minor"/>
    </font>
    <font>
      <i/>
      <vertAlign val="superscript"/>
      <sz val="10"/>
      <name val="Times New Roman"/>
      <family val="1"/>
      <charset val="204"/>
    </font>
    <font>
      <sz val="12"/>
      <name val="Times New Roman Cyr"/>
      <family val="1"/>
      <charset val="204"/>
    </font>
    <font>
      <sz val="10"/>
      <color indexed="12"/>
      <name val="Times New Roman"/>
      <family val="1"/>
      <charset val="204"/>
      <scheme val="minor"/>
    </font>
    <font>
      <sz val="9"/>
      <color indexed="12"/>
      <name val="Times New Roman Cyr"/>
      <family val="1"/>
      <charset val="204"/>
    </font>
    <font>
      <sz val="9"/>
      <color rgb="FFFF0000"/>
      <name val="Times New Roman"/>
      <family val="1"/>
      <charset val="204"/>
      <scheme val="minor"/>
    </font>
    <font>
      <i/>
      <sz val="9"/>
      <color theme="1"/>
      <name val="Times New Roman"/>
      <family val="1"/>
      <charset val="204"/>
      <scheme val="minor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vertAlign val="superscript"/>
      <sz val="9"/>
      <color indexed="8"/>
      <name val="Times New Roman"/>
      <family val="1"/>
      <charset val="204"/>
    </font>
    <font>
      <b/>
      <sz val="14"/>
      <name val="Times New Roman"/>
      <family val="1"/>
      <charset val="204"/>
      <scheme val="minor"/>
    </font>
    <font>
      <i/>
      <sz val="14"/>
      <name val="Times New Roman"/>
      <family val="1"/>
      <charset val="204"/>
      <scheme val="minor"/>
    </font>
    <font>
      <sz val="14"/>
      <name val="Times New Roman"/>
      <family val="1"/>
      <charset val="204"/>
      <scheme val="minor"/>
    </font>
    <font>
      <b/>
      <sz val="14"/>
      <name val="Times New Roman Cyr"/>
      <charset val="204"/>
    </font>
    <font>
      <b/>
      <sz val="11"/>
      <name val="Times New Roman Cyr"/>
      <charset val="204"/>
    </font>
    <font>
      <b/>
      <i/>
      <sz val="10"/>
      <name val="Times New Roman CYR"/>
      <charset val="204"/>
    </font>
    <font>
      <b/>
      <sz val="14"/>
      <name val="Times New Roman CYR"/>
      <family val="1"/>
      <charset val="204"/>
    </font>
    <font>
      <b/>
      <sz val="10"/>
      <name val="Times New Roman"/>
      <family val="1"/>
      <charset val="204"/>
      <scheme val="major"/>
    </font>
    <font>
      <b/>
      <sz val="9"/>
      <color theme="1"/>
      <name val="Times New Roman"/>
      <family val="1"/>
      <charset val="204"/>
    </font>
    <font>
      <sz val="10"/>
      <name val="Times New Roman"/>
      <family val="1"/>
      <charset val="204"/>
      <scheme val="major"/>
    </font>
    <font>
      <sz val="14"/>
      <name val="Times New Roman"/>
      <family val="1"/>
      <charset val="204"/>
      <scheme val="major"/>
    </font>
    <font>
      <b/>
      <sz val="10"/>
      <color theme="1"/>
      <name val="Times New Roman"/>
      <family val="1"/>
      <charset val="204"/>
      <scheme val="major"/>
    </font>
    <font>
      <b/>
      <sz val="12"/>
      <name val="Times New Roman"/>
      <family val="1"/>
      <charset val="204"/>
      <scheme val="major"/>
    </font>
    <font>
      <sz val="12"/>
      <name val="Times New Roman"/>
      <family val="1"/>
      <charset val="204"/>
      <scheme val="major"/>
    </font>
    <font>
      <i/>
      <sz val="12"/>
      <name val="Times New Roman"/>
      <family val="1"/>
      <charset val="204"/>
      <scheme val="major"/>
    </font>
    <font>
      <sz val="10"/>
      <color indexed="8"/>
      <name val="Times New Roman Cyr"/>
      <family val="1"/>
      <charset val="204"/>
    </font>
    <font>
      <vertAlign val="superscript"/>
      <sz val="10"/>
      <name val="Times New Roman CYR"/>
      <family val="1"/>
      <charset val="204"/>
    </font>
    <font>
      <sz val="10"/>
      <name val="Kyrghyz Times"/>
    </font>
    <font>
      <sz val="10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  <scheme val="minor"/>
    </font>
    <font>
      <i/>
      <sz val="10"/>
      <name val="Times New Roman"/>
      <family val="1"/>
      <charset val="204"/>
      <scheme val="minor"/>
    </font>
    <font>
      <sz val="8"/>
      <color indexed="8"/>
      <name val="Times New Roman CYR"/>
      <charset val="204"/>
    </font>
    <font>
      <sz val="10"/>
      <name val="Times New Roman CE"/>
      <family val="1"/>
      <charset val="238"/>
    </font>
    <font>
      <sz val="11"/>
      <color rgb="FF000000"/>
      <name val="Calibri"/>
      <family val="2"/>
    </font>
    <font>
      <b/>
      <vertAlign val="superscript"/>
      <sz val="14"/>
      <name val="Times New Roman CYR"/>
      <charset val="204"/>
    </font>
    <font>
      <b/>
      <sz val="10"/>
      <name val="Kyrghyz Times"/>
    </font>
    <font>
      <b/>
      <sz val="14"/>
      <color indexed="53"/>
      <name val="Times New Roman CYR"/>
      <family val="1"/>
      <charset val="204"/>
    </font>
    <font>
      <sz val="10"/>
      <color rgb="FF000000"/>
      <name val="Calibri"/>
      <family val="2"/>
    </font>
    <font>
      <sz val="11"/>
      <name val="Times New Roman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4">
    <xf numFmtId="0" fontId="0" fillId="0" borderId="0"/>
    <xf numFmtId="0" fontId="21" fillId="0" borderId="0"/>
    <xf numFmtId="0" fontId="27" fillId="0" borderId="0"/>
    <xf numFmtId="167" fontId="27" fillId="0" borderId="0" applyFont="0" applyFill="0" applyBorder="0" applyAlignment="0" applyProtection="0"/>
    <xf numFmtId="0" fontId="27" fillId="0" borderId="0"/>
    <xf numFmtId="0" fontId="27" fillId="0" borderId="0"/>
    <xf numFmtId="0" fontId="29" fillId="0" borderId="1" applyFont="0" applyAlignment="0">
      <alignment horizontal="right" vertical="center" wrapText="1"/>
    </xf>
    <xf numFmtId="170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0" fontId="33" fillId="0" borderId="0"/>
    <xf numFmtId="0" fontId="21" fillId="0" borderId="0"/>
    <xf numFmtId="0" fontId="27" fillId="0" borderId="0"/>
    <xf numFmtId="0" fontId="21" fillId="0" borderId="0"/>
    <xf numFmtId="0" fontId="24" fillId="0" borderId="0" applyBorder="0"/>
    <xf numFmtId="0" fontId="23" fillId="0" borderId="0"/>
    <xf numFmtId="0" fontId="27" fillId="0" borderId="0"/>
    <xf numFmtId="0" fontId="46" fillId="0" borderId="0"/>
    <xf numFmtId="0" fontId="23" fillId="0" borderId="0"/>
    <xf numFmtId="0" fontId="48" fillId="0" borderId="0"/>
    <xf numFmtId="0" fontId="27" fillId="0" borderId="0"/>
    <xf numFmtId="0" fontId="50" fillId="0" borderId="0"/>
    <xf numFmtId="169" fontId="51" fillId="0" borderId="0"/>
    <xf numFmtId="0" fontId="38" fillId="0" borderId="0"/>
    <xf numFmtId="169" fontId="51" fillId="0" borderId="0"/>
    <xf numFmtId="0" fontId="21" fillId="0" borderId="0"/>
    <xf numFmtId="0" fontId="48" fillId="0" borderId="0"/>
    <xf numFmtId="0" fontId="48" fillId="0" borderId="0"/>
    <xf numFmtId="0" fontId="57" fillId="0" borderId="0"/>
    <xf numFmtId="0" fontId="21" fillId="0" borderId="0"/>
    <xf numFmtId="0" fontId="20" fillId="0" borderId="0"/>
    <xf numFmtId="166" fontId="23" fillId="0" borderId="0" applyFont="0" applyFill="0" applyBorder="0" applyAlignment="0" applyProtection="0"/>
    <xf numFmtId="0" fontId="19" fillId="0" borderId="0"/>
    <xf numFmtId="0" fontId="23" fillId="0" borderId="0"/>
    <xf numFmtId="0" fontId="21" fillId="0" borderId="0"/>
    <xf numFmtId="0" fontId="56" fillId="0" borderId="0"/>
    <xf numFmtId="0" fontId="33" fillId="0" borderId="0"/>
    <xf numFmtId="0" fontId="18" fillId="0" borderId="0"/>
    <xf numFmtId="165" fontId="23" fillId="0" borderId="0" applyFont="0" applyFill="0" applyBorder="0" applyAlignment="0" applyProtection="0"/>
    <xf numFmtId="0" fontId="17" fillId="0" borderId="0"/>
    <xf numFmtId="0" fontId="16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21" fillId="0" borderId="0"/>
    <xf numFmtId="0" fontId="21" fillId="0" borderId="0"/>
    <xf numFmtId="0" fontId="12" fillId="0" borderId="0"/>
    <xf numFmtId="0" fontId="71" fillId="3" borderId="0" applyNumberFormat="0" applyBorder="0" applyAlignment="0" applyProtection="0"/>
    <xf numFmtId="0" fontId="71" fillId="4" borderId="0" applyNumberFormat="0" applyBorder="0" applyAlignment="0" applyProtection="0"/>
    <xf numFmtId="0" fontId="71" fillId="5" borderId="0" applyNumberFormat="0" applyBorder="0" applyAlignment="0" applyProtection="0"/>
    <xf numFmtId="0" fontId="71" fillId="6" borderId="0" applyNumberFormat="0" applyBorder="0" applyAlignment="0" applyProtection="0"/>
    <xf numFmtId="0" fontId="71" fillId="7" borderId="0" applyNumberFormat="0" applyBorder="0" applyAlignment="0" applyProtection="0"/>
    <xf numFmtId="0" fontId="71" fillId="8" borderId="0" applyNumberFormat="0" applyBorder="0" applyAlignment="0" applyProtection="0"/>
    <xf numFmtId="0" fontId="71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11" borderId="0" applyNumberFormat="0" applyBorder="0" applyAlignment="0" applyProtection="0"/>
    <xf numFmtId="0" fontId="71" fillId="6" borderId="0" applyNumberFormat="0" applyBorder="0" applyAlignment="0" applyProtection="0"/>
    <xf numFmtId="0" fontId="71" fillId="9" borderId="0" applyNumberFormat="0" applyBorder="0" applyAlignment="0" applyProtection="0"/>
    <xf numFmtId="0" fontId="71" fillId="12" borderId="0" applyNumberFormat="0" applyBorder="0" applyAlignment="0" applyProtection="0"/>
    <xf numFmtId="0" fontId="72" fillId="13" borderId="0" applyNumberFormat="0" applyBorder="0" applyAlignment="0" applyProtection="0"/>
    <xf numFmtId="0" fontId="72" fillId="10" borderId="0" applyNumberFormat="0" applyBorder="0" applyAlignment="0" applyProtection="0"/>
    <xf numFmtId="0" fontId="72" fillId="11" borderId="0" applyNumberFormat="0" applyBorder="0" applyAlignment="0" applyProtection="0"/>
    <xf numFmtId="0" fontId="72" fillId="14" borderId="0" applyNumberFormat="0" applyBorder="0" applyAlignment="0" applyProtection="0"/>
    <xf numFmtId="0" fontId="72" fillId="15" borderId="0" applyNumberFormat="0" applyBorder="0" applyAlignment="0" applyProtection="0"/>
    <xf numFmtId="0" fontId="72" fillId="16" borderId="0" applyNumberFormat="0" applyBorder="0" applyAlignment="0" applyProtection="0"/>
    <xf numFmtId="0" fontId="72" fillId="17" borderId="0" applyNumberFormat="0" applyBorder="0" applyAlignment="0" applyProtection="0"/>
    <xf numFmtId="0" fontId="72" fillId="18" borderId="0" applyNumberFormat="0" applyBorder="0" applyAlignment="0" applyProtection="0"/>
    <xf numFmtId="0" fontId="72" fillId="19" borderId="0" applyNumberFormat="0" applyBorder="0" applyAlignment="0" applyProtection="0"/>
    <xf numFmtId="0" fontId="72" fillId="14" borderId="0" applyNumberFormat="0" applyBorder="0" applyAlignment="0" applyProtection="0"/>
    <xf numFmtId="0" fontId="72" fillId="15" borderId="0" applyNumberFormat="0" applyBorder="0" applyAlignment="0" applyProtection="0"/>
    <xf numFmtId="0" fontId="72" fillId="20" borderId="0" applyNumberFormat="0" applyBorder="0" applyAlignment="0" applyProtection="0"/>
    <xf numFmtId="0" fontId="73" fillId="8" borderId="3" applyNumberFormat="0" applyAlignment="0" applyProtection="0"/>
    <xf numFmtId="0" fontId="74" fillId="21" borderId="4" applyNumberFormat="0" applyAlignment="0" applyProtection="0"/>
    <xf numFmtId="0" fontId="75" fillId="21" borderId="3" applyNumberFormat="0" applyAlignment="0" applyProtection="0"/>
    <xf numFmtId="0" fontId="76" fillId="0" borderId="5" applyNumberFormat="0" applyFill="0" applyAlignment="0" applyProtection="0"/>
    <xf numFmtId="0" fontId="77" fillId="0" borderId="6" applyNumberFormat="0" applyFill="0" applyAlignment="0" applyProtection="0"/>
    <xf numFmtId="0" fontId="78" fillId="0" borderId="7" applyNumberFormat="0" applyFill="0" applyAlignment="0" applyProtection="0"/>
    <xf numFmtId="0" fontId="78" fillId="0" borderId="0" applyNumberFormat="0" applyFill="0" applyBorder="0" applyAlignment="0" applyProtection="0"/>
    <xf numFmtId="0" fontId="79" fillId="0" borderId="8" applyNumberFormat="0" applyFill="0" applyAlignment="0" applyProtection="0"/>
    <xf numFmtId="0" fontId="80" fillId="22" borderId="9" applyNumberFormat="0" applyAlignment="0" applyProtection="0"/>
    <xf numFmtId="0" fontId="81" fillId="0" borderId="0" applyNumberFormat="0" applyFill="0" applyBorder="0" applyAlignment="0" applyProtection="0"/>
    <xf numFmtId="0" fontId="82" fillId="23" borderId="0" applyNumberFormat="0" applyBorder="0" applyAlignment="0" applyProtection="0"/>
    <xf numFmtId="0" fontId="83" fillId="4" borderId="0" applyNumberFormat="0" applyBorder="0" applyAlignment="0" applyProtection="0"/>
    <xf numFmtId="0" fontId="84" fillId="0" borderId="0" applyNumberFormat="0" applyFill="0" applyBorder="0" applyAlignment="0" applyProtection="0"/>
    <xf numFmtId="0" fontId="23" fillId="24" borderId="10" applyNumberFormat="0" applyFont="0" applyAlignment="0" applyProtection="0"/>
    <xf numFmtId="9" fontId="23" fillId="0" borderId="0" applyFont="0" applyFill="0" applyBorder="0" applyAlignment="0" applyProtection="0"/>
    <xf numFmtId="0" fontId="85" fillId="0" borderId="11" applyNumberFormat="0" applyFill="0" applyAlignment="0" applyProtection="0"/>
    <xf numFmtId="0" fontId="86" fillId="0" borderId="0" applyNumberFormat="0" applyFill="0" applyBorder="0" applyAlignment="0" applyProtection="0"/>
    <xf numFmtId="0" fontId="87" fillId="5" borderId="0" applyNumberFormat="0" applyBorder="0" applyAlignment="0" applyProtection="0"/>
    <xf numFmtId="0" fontId="11" fillId="0" borderId="0"/>
    <xf numFmtId="0" fontId="21" fillId="0" borderId="0"/>
    <xf numFmtId="0" fontId="10" fillId="0" borderId="0"/>
    <xf numFmtId="0" fontId="9" fillId="0" borderId="0"/>
    <xf numFmtId="0" fontId="8" fillId="0" borderId="0"/>
    <xf numFmtId="0" fontId="21" fillId="0" borderId="0"/>
    <xf numFmtId="0" fontId="88" fillId="0" borderId="0"/>
    <xf numFmtId="0" fontId="7" fillId="0" borderId="0"/>
    <xf numFmtId="0" fontId="6" fillId="0" borderId="0"/>
    <xf numFmtId="0" fontId="5" fillId="0" borderId="0"/>
    <xf numFmtId="43" fontId="4" fillId="0" borderId="0" applyFont="0" applyFill="0" applyBorder="0" applyAlignment="0" applyProtection="0"/>
    <xf numFmtId="0" fontId="4" fillId="0" borderId="0"/>
    <xf numFmtId="0" fontId="104" fillId="0" borderId="0"/>
    <xf numFmtId="0" fontId="21" fillId="24" borderId="10" applyNumberFormat="0" applyFont="0" applyAlignment="0" applyProtection="0"/>
    <xf numFmtId="0" fontId="4" fillId="0" borderId="0"/>
    <xf numFmtId="0" fontId="23" fillId="0" borderId="0"/>
    <xf numFmtId="0" fontId="21" fillId="0" borderId="0"/>
    <xf numFmtId="0" fontId="23" fillId="0" borderId="0"/>
    <xf numFmtId="0" fontId="48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3" fillId="0" borderId="0"/>
    <xf numFmtId="0" fontId="2" fillId="0" borderId="0"/>
    <xf numFmtId="0" fontId="1" fillId="0" borderId="0"/>
    <xf numFmtId="0" fontId="1" fillId="0" borderId="0"/>
    <xf numFmtId="166" fontId="23" fillId="0" borderId="0" applyFont="0" applyFill="0" applyBorder="0" applyAlignment="0" applyProtection="0"/>
  </cellStyleXfs>
  <cellXfs count="2426">
    <xf numFmtId="0" fontId="0" fillId="0" borderId="0" xfId="0"/>
    <xf numFmtId="0" fontId="24" fillId="0" borderId="0" xfId="0" applyFont="1"/>
    <xf numFmtId="0" fontId="24" fillId="0" borderId="0" xfId="0" applyFont="1" applyBorder="1"/>
    <xf numFmtId="0" fontId="0" fillId="0" borderId="0" xfId="0" applyBorder="1"/>
    <xf numFmtId="0" fontId="26" fillId="0" borderId="0" xfId="2" applyFont="1" applyBorder="1" applyAlignment="1">
      <alignment vertical="center"/>
    </xf>
    <xf numFmtId="0" fontId="29" fillId="0" borderId="0" xfId="2" applyFont="1" applyBorder="1" applyAlignment="1"/>
    <xf numFmtId="0" fontId="28" fillId="0" borderId="0" xfId="2" applyFont="1" applyAlignment="1"/>
    <xf numFmtId="0" fontId="29" fillId="0" borderId="0" xfId="2" applyFont="1" applyAlignment="1"/>
    <xf numFmtId="0" fontId="29" fillId="0" borderId="0" xfId="2" applyFont="1" applyBorder="1" applyAlignment="1">
      <alignment vertical="center"/>
    </xf>
    <xf numFmtId="0" fontId="24" fillId="0" borderId="0" xfId="2" applyFont="1" applyBorder="1" applyAlignment="1"/>
    <xf numFmtId="0" fontId="24" fillId="0" borderId="0" xfId="2" applyFont="1" applyAlignment="1"/>
    <xf numFmtId="0" fontId="24" fillId="0" borderId="0" xfId="4" applyFont="1" applyAlignment="1"/>
    <xf numFmtId="0" fontId="24" fillId="0" borderId="0" xfId="4" applyFont="1" applyBorder="1" applyAlignment="1"/>
    <xf numFmtId="167" fontId="29" fillId="0" borderId="0" xfId="3" applyFont="1" applyBorder="1" applyAlignment="1">
      <alignment vertical="center" wrapText="1"/>
    </xf>
    <xf numFmtId="0" fontId="24" fillId="0" borderId="0" xfId="9" applyFont="1" applyAlignment="1">
      <alignment vertical="center"/>
    </xf>
    <xf numFmtId="0" fontId="24" fillId="0" borderId="0" xfId="9" applyFont="1" applyBorder="1" applyAlignment="1">
      <alignment vertical="center"/>
    </xf>
    <xf numFmtId="0" fontId="26" fillId="0" borderId="0" xfId="9" applyFont="1" applyBorder="1" applyAlignment="1">
      <alignment horizontal="center" vertical="center"/>
    </xf>
    <xf numFmtId="0" fontId="26" fillId="0" borderId="0" xfId="4" applyFont="1" applyBorder="1" applyAlignment="1"/>
    <xf numFmtId="0" fontId="24" fillId="0" borderId="0" xfId="9" applyFont="1" applyBorder="1" applyAlignment="1">
      <alignment vertical="center" wrapText="1"/>
    </xf>
    <xf numFmtId="0" fontId="26" fillId="0" borderId="0" xfId="2" applyFont="1" applyAlignment="1">
      <alignment horizontal="left" indent="2"/>
    </xf>
    <xf numFmtId="0" fontId="26" fillId="0" borderId="0" xfId="9" applyFont="1" applyAlignment="1">
      <alignment horizontal="left" vertical="center" wrapText="1"/>
    </xf>
    <xf numFmtId="0" fontId="24" fillId="0" borderId="0" xfId="9" applyFont="1" applyBorder="1" applyAlignment="1">
      <alignment horizontal="center" vertical="center"/>
    </xf>
    <xf numFmtId="0" fontId="24" fillId="0" borderId="0" xfId="9" applyFont="1" applyBorder="1" applyAlignment="1">
      <alignment horizontal="left"/>
    </xf>
    <xf numFmtId="0" fontId="26" fillId="0" borderId="0" xfId="4" applyFont="1" applyBorder="1" applyAlignment="1">
      <alignment vertical="center" wrapText="1"/>
    </xf>
    <xf numFmtId="0" fontId="29" fillId="0" borderId="0" xfId="4" applyFont="1" applyBorder="1" applyAlignment="1">
      <alignment vertical="center" wrapText="1"/>
    </xf>
    <xf numFmtId="0" fontId="28" fillId="0" borderId="0" xfId="2" applyFont="1" applyBorder="1" applyAlignment="1"/>
    <xf numFmtId="0" fontId="24" fillId="0" borderId="0" xfId="12" applyFont="1" applyAlignment="1"/>
    <xf numFmtId="0" fontId="29" fillId="0" borderId="0" xfId="12" applyFont="1" applyBorder="1" applyAlignment="1">
      <alignment vertical="center" wrapText="1"/>
    </xf>
    <xf numFmtId="0" fontId="24" fillId="0" borderId="0" xfId="12" applyFont="1" applyBorder="1" applyAlignment="1"/>
    <xf numFmtId="0" fontId="26" fillId="0" borderId="0" xfId="12" applyFont="1" applyAlignment="1"/>
    <xf numFmtId="0" fontId="26" fillId="0" borderId="0" xfId="12" applyFont="1" applyBorder="1" applyAlignment="1"/>
    <xf numFmtId="0" fontId="26" fillId="0" borderId="0" xfId="12" applyFont="1" applyBorder="1" applyAlignment="1">
      <alignment vertical="center"/>
    </xf>
    <xf numFmtId="0" fontId="29" fillId="0" borderId="0" xfId="12" applyFont="1" applyBorder="1" applyAlignment="1"/>
    <xf numFmtId="0" fontId="29" fillId="0" borderId="0" xfId="12" applyFont="1" applyAlignment="1"/>
    <xf numFmtId="49" fontId="26" fillId="0" borderId="0" xfId="12" applyNumberFormat="1" applyFont="1" applyBorder="1" applyAlignment="1">
      <alignment vertical="center" wrapText="1"/>
    </xf>
    <xf numFmtId="0" fontId="38" fillId="0" borderId="0" xfId="12" applyFont="1" applyBorder="1" applyAlignment="1">
      <alignment vertical="center" wrapText="1"/>
    </xf>
    <xf numFmtId="169" fontId="24" fillId="0" borderId="0" xfId="13" applyNumberFormat="1" applyFont="1" applyBorder="1" applyAlignment="1">
      <alignment vertical="center"/>
    </xf>
    <xf numFmtId="0" fontId="24" fillId="0" borderId="0" xfId="14" applyFont="1"/>
    <xf numFmtId="0" fontId="24" fillId="0" borderId="0" xfId="14" applyFont="1" applyBorder="1"/>
    <xf numFmtId="49" fontId="26" fillId="0" borderId="0" xfId="13" applyNumberFormat="1" applyFont="1" applyBorder="1" applyAlignment="1">
      <alignment vertical="center"/>
    </xf>
    <xf numFmtId="49" fontId="26" fillId="0" borderId="0" xfId="13" applyNumberFormat="1" applyFont="1" applyBorder="1" applyAlignment="1">
      <alignment vertical="center" wrapText="1"/>
    </xf>
    <xf numFmtId="49" fontId="29" fillId="0" borderId="0" xfId="13" applyNumberFormat="1" applyFont="1" applyBorder="1" applyAlignment="1">
      <alignment horizontal="center" vertical="center" wrapText="1"/>
    </xf>
    <xf numFmtId="49" fontId="24" fillId="0" borderId="0" xfId="13" applyNumberFormat="1" applyFont="1" applyBorder="1" applyAlignment="1">
      <alignment vertical="center"/>
    </xf>
    <xf numFmtId="0" fontId="24" fillId="0" borderId="0" xfId="2" applyFont="1"/>
    <xf numFmtId="0" fontId="24" fillId="0" borderId="0" xfId="2" applyFont="1" applyBorder="1"/>
    <xf numFmtId="0" fontId="28" fillId="0" borderId="0" xfId="2" applyFont="1"/>
    <xf numFmtId="0" fontId="26" fillId="0" borderId="0" xfId="2" applyFont="1"/>
    <xf numFmtId="0" fontId="26" fillId="0" borderId="0" xfId="14" applyFont="1"/>
    <xf numFmtId="0" fontId="29" fillId="0" borderId="0" xfId="2" applyFont="1"/>
    <xf numFmtId="2" fontId="26" fillId="0" borderId="0" xfId="2" applyNumberFormat="1" applyFont="1" applyBorder="1" applyAlignment="1">
      <alignment vertical="center"/>
    </xf>
    <xf numFmtId="2" fontId="26" fillId="0" borderId="0" xfId="2" applyNumberFormat="1" applyFont="1" applyBorder="1" applyAlignment="1">
      <alignment horizontal="left" vertical="center" wrapText="1"/>
    </xf>
    <xf numFmtId="169" fontId="26" fillId="0" borderId="0" xfId="11" applyNumberFormat="1" applyFont="1" applyBorder="1" applyAlignment="1">
      <alignment horizontal="left" wrapText="1"/>
    </xf>
    <xf numFmtId="0" fontId="26" fillId="0" borderId="0" xfId="11" applyFont="1" applyBorder="1" applyAlignment="1">
      <alignment vertical="center"/>
    </xf>
    <xf numFmtId="0" fontId="29" fillId="0" borderId="0" xfId="11" applyFont="1" applyAlignment="1"/>
    <xf numFmtId="0" fontId="53" fillId="0" borderId="0" xfId="11" applyFont="1" applyBorder="1" applyAlignment="1">
      <alignment horizontal="right"/>
    </xf>
    <xf numFmtId="0" fontId="26" fillId="0" borderId="0" xfId="11" applyFont="1" applyBorder="1" applyAlignment="1">
      <alignment horizontal="left"/>
    </xf>
    <xf numFmtId="0" fontId="26" fillId="0" borderId="0" xfId="11" applyFont="1"/>
    <xf numFmtId="0" fontId="26" fillId="0" borderId="0" xfId="11" applyFont="1" applyBorder="1"/>
    <xf numFmtId="169" fontId="26" fillId="0" borderId="0" xfId="11" applyNumberFormat="1" applyFont="1" applyBorder="1"/>
    <xf numFmtId="0" fontId="26" fillId="0" borderId="0" xfId="11" applyFont="1" applyAlignment="1">
      <alignment horizontal="left"/>
    </xf>
    <xf numFmtId="0" fontId="29" fillId="0" borderId="0" xfId="11" applyFont="1" applyBorder="1" applyAlignment="1">
      <alignment vertical="center" wrapText="1"/>
    </xf>
    <xf numFmtId="0" fontId="29" fillId="0" borderId="0" xfId="11" applyFont="1" applyBorder="1" applyAlignment="1">
      <alignment horizontal="left" vertical="center" wrapText="1"/>
    </xf>
    <xf numFmtId="169" fontId="26" fillId="0" borderId="0" xfId="11" applyNumberFormat="1" applyFont="1"/>
    <xf numFmtId="0" fontId="29" fillId="0" borderId="0" xfId="11" applyFont="1"/>
    <xf numFmtId="169" fontId="29" fillId="0" borderId="0" xfId="11" applyNumberFormat="1" applyFont="1"/>
    <xf numFmtId="0" fontId="29" fillId="0" borderId="0" xfId="11" applyFont="1" applyBorder="1" applyAlignment="1">
      <alignment horizontal="right" vertical="center" wrapText="1"/>
    </xf>
    <xf numFmtId="0" fontId="42" fillId="0" borderId="0" xfId="11" applyFont="1" applyBorder="1" applyAlignment="1">
      <alignment horizontal="left"/>
    </xf>
    <xf numFmtId="169" fontId="24" fillId="0" borderId="0" xfId="11" quotePrefix="1" applyNumberFormat="1" applyFont="1" applyAlignment="1">
      <alignment horizontal="right"/>
    </xf>
    <xf numFmtId="0" fontId="26" fillId="0" borderId="0" xfId="11" applyFont="1" applyBorder="1" applyAlignment="1">
      <alignment vertical="center" wrapText="1"/>
    </xf>
    <xf numFmtId="0" fontId="29" fillId="0" borderId="0" xfId="24" applyFont="1" applyBorder="1"/>
    <xf numFmtId="0" fontId="29" fillId="0" borderId="0" xfId="11" applyFont="1" applyAlignment="1">
      <alignment wrapText="1"/>
    </xf>
    <xf numFmtId="0" fontId="26" fillId="0" borderId="0" xfId="11" applyFont="1" applyAlignment="1"/>
    <xf numFmtId="0" fontId="26" fillId="0" borderId="0" xfId="11" applyFont="1" applyBorder="1" applyAlignment="1">
      <alignment horizontal="left" wrapText="1"/>
    </xf>
    <xf numFmtId="169" fontId="26" fillId="0" borderId="0" xfId="11" applyNumberFormat="1" applyFont="1" applyAlignment="1">
      <alignment horizontal="left" wrapText="1"/>
    </xf>
    <xf numFmtId="0" fontId="26" fillId="0" borderId="2" xfId="11" applyFont="1" applyBorder="1"/>
    <xf numFmtId="0" fontId="24" fillId="0" borderId="0" xfId="11" applyFont="1" applyFill="1"/>
    <xf numFmtId="0" fontId="24" fillId="0" borderId="0" xfId="11" applyFont="1" applyFill="1" applyAlignment="1">
      <alignment horizontal="right"/>
    </xf>
    <xf numFmtId="0" fontId="26" fillId="0" borderId="0" xfId="11" applyFont="1" applyFill="1" applyAlignment="1">
      <alignment horizontal="right"/>
    </xf>
    <xf numFmtId="49" fontId="52" fillId="0" borderId="0" xfId="19" applyNumberFormat="1" applyFont="1" applyFill="1"/>
    <xf numFmtId="49" fontId="42" fillId="0" borderId="0" xfId="12" applyNumberFormat="1" applyFont="1" applyBorder="1" applyAlignment="1">
      <alignment vertical="center" wrapText="1"/>
    </xf>
    <xf numFmtId="0" fontId="29" fillId="0" borderId="0" xfId="1" quotePrefix="1" applyFont="1" applyAlignment="1">
      <alignment horizontal="left"/>
    </xf>
    <xf numFmtId="0" fontId="42" fillId="0" borderId="0" xfId="11" applyFont="1"/>
    <xf numFmtId="49" fontId="26" fillId="0" borderId="0" xfId="33" applyNumberFormat="1" applyFont="1" applyBorder="1" applyAlignment="1">
      <alignment vertical="center" wrapText="1"/>
    </xf>
    <xf numFmtId="49" fontId="26" fillId="0" borderId="0" xfId="33" applyNumberFormat="1" applyFont="1" applyBorder="1"/>
    <xf numFmtId="1" fontId="26" fillId="0" borderId="0" xfId="33" applyNumberFormat="1" applyFont="1" applyBorder="1"/>
    <xf numFmtId="49" fontId="26" fillId="0" borderId="0" xfId="33" applyNumberFormat="1" applyFont="1" applyBorder="1" applyAlignment="1">
      <alignment horizontal="center" vertical="center" wrapText="1"/>
    </xf>
    <xf numFmtId="0" fontId="24" fillId="0" borderId="0" xfId="1" applyFont="1"/>
    <xf numFmtId="169" fontId="26" fillId="0" borderId="0" xfId="1" applyNumberFormat="1" applyFont="1"/>
    <xf numFmtId="0" fontId="29" fillId="0" borderId="0" xfId="33" applyFont="1" applyBorder="1" applyAlignment="1">
      <alignment vertical="center" wrapText="1"/>
    </xf>
    <xf numFmtId="49" fontId="29" fillId="0" borderId="0" xfId="33" applyNumberFormat="1" applyFont="1" applyBorder="1" applyAlignment="1">
      <alignment vertical="center" wrapText="1"/>
    </xf>
    <xf numFmtId="1" fontId="26" fillId="0" borderId="0" xfId="1" applyNumberFormat="1" applyFont="1"/>
    <xf numFmtId="0" fontId="26" fillId="0" borderId="0" xfId="1" applyFont="1"/>
    <xf numFmtId="0" fontId="29" fillId="0" borderId="0" xfId="11" applyFont="1" applyBorder="1"/>
    <xf numFmtId="0" fontId="29" fillId="0" borderId="0" xfId="11" applyFont="1" applyBorder="1" applyAlignment="1">
      <alignment horizontal="right" vertical="center"/>
    </xf>
    <xf numFmtId="0" fontId="24" fillId="0" borderId="0" xfId="11" applyFont="1" applyAlignment="1">
      <alignment horizontal="center"/>
    </xf>
    <xf numFmtId="0" fontId="24" fillId="0" borderId="0" xfId="11" applyFont="1" applyBorder="1" applyAlignment="1"/>
    <xf numFmtId="0" fontId="24" fillId="0" borderId="0" xfId="1" applyFont="1" applyBorder="1" applyAlignment="1">
      <alignment horizontal="right"/>
    </xf>
    <xf numFmtId="0" fontId="53" fillId="0" borderId="0" xfId="11" applyFont="1" applyAlignment="1">
      <alignment horizontal="left"/>
    </xf>
    <xf numFmtId="0" fontId="24" fillId="0" borderId="0" xfId="2" applyFont="1" applyBorder="1" applyAlignment="1">
      <alignment horizontal="right"/>
    </xf>
    <xf numFmtId="0" fontId="42" fillId="0" borderId="0" xfId="12" applyFont="1" applyBorder="1" applyAlignment="1">
      <alignment wrapText="1"/>
    </xf>
    <xf numFmtId="0" fontId="29" fillId="0" borderId="0" xfId="11" applyFont="1" applyBorder="1" applyAlignment="1">
      <alignment wrapText="1"/>
    </xf>
    <xf numFmtId="0" fontId="35" fillId="0" borderId="0" xfId="40" applyFont="1"/>
    <xf numFmtId="0" fontId="65" fillId="0" borderId="0" xfId="40" applyFont="1"/>
    <xf numFmtId="169" fontId="65" fillId="0" borderId="0" xfId="40" applyNumberFormat="1" applyFont="1" applyAlignment="1"/>
    <xf numFmtId="0" fontId="67" fillId="0" borderId="0" xfId="40" applyFont="1" applyAlignment="1"/>
    <xf numFmtId="0" fontId="68" fillId="0" borderId="0" xfId="40" applyFont="1" applyAlignment="1"/>
    <xf numFmtId="0" fontId="26" fillId="0" borderId="0" xfId="41" applyFont="1"/>
    <xf numFmtId="0" fontId="26" fillId="0" borderId="0" xfId="41" applyFont="1" applyBorder="1"/>
    <xf numFmtId="0" fontId="29" fillId="0" borderId="0" xfId="40" applyFont="1" applyBorder="1" applyAlignment="1">
      <alignment horizontal="center"/>
    </xf>
    <xf numFmtId="0" fontId="24" fillId="0" borderId="0" xfId="40" applyFont="1"/>
    <xf numFmtId="0" fontId="31" fillId="0" borderId="0" xfId="11" applyFont="1" applyAlignment="1"/>
    <xf numFmtId="0" fontId="38" fillId="0" borderId="0" xfId="11" applyFont="1" applyAlignment="1">
      <alignment horizontal="left"/>
    </xf>
    <xf numFmtId="169" fontId="24" fillId="0" borderId="0" xfId="40" applyNumberFormat="1" applyFont="1"/>
    <xf numFmtId="0" fontId="38" fillId="0" borderId="0" xfId="11" applyFont="1" applyAlignment="1"/>
    <xf numFmtId="169" fontId="26" fillId="0" borderId="0" xfId="40" applyNumberFormat="1" applyFont="1" applyAlignment="1"/>
    <xf numFmtId="0" fontId="26" fillId="0" borderId="0" xfId="11" applyFont="1" applyAlignment="1">
      <alignment wrapText="1"/>
    </xf>
    <xf numFmtId="0" fontId="26" fillId="0" borderId="0" xfId="11" quotePrefix="1" applyFont="1" applyAlignment="1">
      <alignment horizontal="left" wrapText="1"/>
    </xf>
    <xf numFmtId="0" fontId="29" fillId="0" borderId="0" xfId="11" applyFont="1" applyBorder="1" applyAlignment="1">
      <alignment horizontal="center" wrapText="1"/>
    </xf>
    <xf numFmtId="169" fontId="26" fillId="0" borderId="0" xfId="40" applyNumberFormat="1" applyFont="1" applyBorder="1" applyAlignment="1"/>
    <xf numFmtId="169" fontId="26" fillId="0" borderId="0" xfId="40" applyNumberFormat="1" applyFont="1" applyAlignment="1">
      <alignment horizontal="left"/>
    </xf>
    <xf numFmtId="0" fontId="37" fillId="0" borderId="0" xfId="42" applyFont="1" applyAlignment="1">
      <alignment wrapText="1"/>
    </xf>
    <xf numFmtId="0" fontId="37" fillId="0" borderId="0" xfId="42" applyFont="1" applyAlignment="1">
      <alignment horizontal="left" wrapText="1"/>
    </xf>
    <xf numFmtId="0" fontId="37" fillId="0" borderId="0" xfId="40" applyFont="1"/>
    <xf numFmtId="0" fontId="37" fillId="0" borderId="0" xfId="11" applyFont="1" applyAlignment="1">
      <alignment horizontal="left" wrapText="1"/>
    </xf>
    <xf numFmtId="0" fontId="24" fillId="0" borderId="0" xfId="9" applyFont="1" applyAlignment="1">
      <alignment horizontal="right"/>
    </xf>
    <xf numFmtId="169" fontId="26" fillId="0" borderId="0" xfId="11" applyNumberFormat="1" applyFont="1" applyBorder="1" applyAlignment="1">
      <alignment vertical="center"/>
    </xf>
    <xf numFmtId="0" fontId="65" fillId="0" borderId="0" xfId="40" applyFont="1" applyFill="1"/>
    <xf numFmtId="169" fontId="26" fillId="0" borderId="0" xfId="41" applyNumberFormat="1" applyFont="1"/>
    <xf numFmtId="0" fontId="26" fillId="0" borderId="0" xfId="41" applyFont="1" applyAlignment="1">
      <alignment horizontal="right"/>
    </xf>
    <xf numFmtId="0" fontId="24" fillId="0" borderId="0" xfId="40" applyFont="1" applyFill="1"/>
    <xf numFmtId="0" fontId="26" fillId="0" borderId="0" xfId="40" applyFont="1" applyFill="1"/>
    <xf numFmtId="169" fontId="26" fillId="0" borderId="0" xfId="40" applyNumberFormat="1" applyFont="1" applyFill="1" applyAlignment="1"/>
    <xf numFmtId="0" fontId="37" fillId="0" borderId="0" xfId="42" applyFont="1" applyFill="1" applyAlignment="1">
      <alignment wrapText="1"/>
    </xf>
    <xf numFmtId="169" fontId="37" fillId="0" borderId="0" xfId="42" applyNumberFormat="1" applyFont="1" applyFill="1" applyAlignment="1">
      <alignment horizontal="left" wrapText="1"/>
    </xf>
    <xf numFmtId="169" fontId="37" fillId="0" borderId="0" xfId="40" applyNumberFormat="1" applyFont="1" applyFill="1" applyBorder="1" applyAlignment="1">
      <alignment horizontal="left"/>
    </xf>
    <xf numFmtId="0" fontId="53" fillId="0" borderId="0" xfId="11" applyFont="1" applyAlignment="1">
      <alignment horizontal="right"/>
    </xf>
    <xf numFmtId="0" fontId="24" fillId="0" borderId="0" xfId="11" applyFont="1" applyBorder="1" applyAlignment="1">
      <alignment horizontal="right"/>
    </xf>
    <xf numFmtId="0" fontId="24" fillId="0" borderId="0" xfId="11" applyFont="1" applyAlignment="1">
      <alignment horizontal="right"/>
    </xf>
    <xf numFmtId="0" fontId="24" fillId="0" borderId="0" xfId="11" applyFont="1" applyBorder="1"/>
    <xf numFmtId="0" fontId="24" fillId="0" borderId="0" xfId="11" applyFont="1"/>
    <xf numFmtId="169" fontId="26" fillId="0" borderId="0" xfId="41" applyNumberFormat="1" applyFont="1" applyAlignment="1">
      <alignment horizontal="right"/>
    </xf>
    <xf numFmtId="0" fontId="28" fillId="0" borderId="0" xfId="40" applyFont="1" applyBorder="1"/>
    <xf numFmtId="0" fontId="24" fillId="0" borderId="0" xfId="1" applyFont="1" applyFill="1" applyBorder="1" applyAlignment="1">
      <alignment horizontal="right"/>
    </xf>
    <xf numFmtId="0" fontId="24" fillId="0" borderId="0" xfId="0" applyFont="1" applyBorder="1" applyAlignment="1">
      <alignment horizontal="left" indent="2"/>
    </xf>
    <xf numFmtId="0" fontId="29" fillId="0" borderId="0" xfId="0" applyFont="1" applyBorder="1"/>
    <xf numFmtId="0" fontId="30" fillId="0" borderId="0" xfId="1" applyFont="1" applyBorder="1" applyAlignment="1">
      <alignment horizontal="left" indent="2"/>
    </xf>
    <xf numFmtId="0" fontId="26" fillId="0" borderId="0" xfId="11" applyFont="1" applyFill="1"/>
    <xf numFmtId="0" fontId="23" fillId="0" borderId="0" xfId="0" applyFont="1"/>
    <xf numFmtId="169" fontId="25" fillId="0" borderId="0" xfId="13" applyNumberFormat="1" applyFont="1" applyBorder="1" applyAlignment="1">
      <alignment vertical="top"/>
    </xf>
    <xf numFmtId="0" fontId="0" fillId="0" borderId="0" xfId="0" applyFont="1"/>
    <xf numFmtId="169" fontId="24" fillId="0" borderId="0" xfId="13" applyNumberFormat="1" applyFont="1" applyBorder="1" applyAlignment="1">
      <alignment horizontal="left" wrapText="1"/>
    </xf>
    <xf numFmtId="169" fontId="24" fillId="0" borderId="0" xfId="15" applyNumberFormat="1" applyFont="1" applyFill="1" applyBorder="1" applyAlignment="1">
      <alignment horizontal="left" wrapText="1" indent="1"/>
    </xf>
    <xf numFmtId="49" fontId="28" fillId="0" borderId="0" xfId="13" applyNumberFormat="1" applyFont="1" applyBorder="1" applyAlignment="1">
      <alignment vertical="center" wrapText="1"/>
    </xf>
    <xf numFmtId="0" fontId="69" fillId="0" borderId="0" xfId="9" applyFont="1" applyBorder="1" applyAlignment="1">
      <alignment horizontal="left" vertical="center"/>
    </xf>
    <xf numFmtId="0" fontId="63" fillId="0" borderId="0" xfId="9" applyFont="1" applyBorder="1" applyAlignment="1">
      <alignment vertical="center"/>
    </xf>
    <xf numFmtId="0" fontId="63" fillId="0" borderId="0" xfId="9" applyFont="1" applyAlignment="1">
      <alignment vertical="center"/>
    </xf>
    <xf numFmtId="0" fontId="26" fillId="0" borderId="0" xfId="52" applyFont="1" applyBorder="1" applyAlignment="1">
      <alignment vertical="center"/>
    </xf>
    <xf numFmtId="169" fontId="26" fillId="0" borderId="0" xfId="52" applyNumberFormat="1" applyFont="1" applyBorder="1" applyAlignment="1">
      <alignment vertical="center"/>
    </xf>
    <xf numFmtId="169" fontId="29" fillId="0" borderId="0" xfId="52" applyNumberFormat="1" applyFont="1" applyAlignment="1"/>
    <xf numFmtId="0" fontId="29" fillId="0" borderId="0" xfId="52" applyFont="1" applyBorder="1" applyAlignment="1">
      <alignment vertical="center"/>
    </xf>
    <xf numFmtId="0" fontId="26" fillId="0" borderId="0" xfId="2" applyFont="1" applyAlignment="1"/>
    <xf numFmtId="0" fontId="26" fillId="0" borderId="0" xfId="2" applyFont="1" applyAlignment="1">
      <alignment horizontal="left"/>
    </xf>
    <xf numFmtId="3" fontId="26" fillId="0" borderId="0" xfId="11" applyNumberFormat="1" applyFont="1"/>
    <xf numFmtId="0" fontId="38" fillId="0" borderId="0" xfId="11" applyFont="1" applyBorder="1"/>
    <xf numFmtId="0" fontId="42" fillId="0" borderId="0" xfId="11" applyFont="1" applyFill="1"/>
    <xf numFmtId="3" fontId="26" fillId="0" borderId="0" xfId="11" applyNumberFormat="1" applyFont="1" applyFill="1"/>
    <xf numFmtId="3" fontId="42" fillId="0" borderId="0" xfId="11" applyNumberFormat="1" applyFont="1" applyFill="1"/>
    <xf numFmtId="3" fontId="70" fillId="0" borderId="0" xfId="33" applyNumberFormat="1" applyFont="1" applyBorder="1" applyAlignment="1">
      <alignment vertical="center" wrapText="1"/>
    </xf>
    <xf numFmtId="0" fontId="37" fillId="0" borderId="0" xfId="40" applyFont="1" applyAlignment="1">
      <alignment horizontal="left"/>
    </xf>
    <xf numFmtId="0" fontId="35" fillId="0" borderId="0" xfId="11" applyFont="1"/>
    <xf numFmtId="0" fontId="37" fillId="0" borderId="0" xfId="40" applyFont="1" applyBorder="1" applyAlignment="1">
      <alignment horizontal="left" wrapText="1"/>
    </xf>
    <xf numFmtId="0" fontId="37" fillId="0" borderId="0" xfId="40" applyFont="1" applyBorder="1" applyAlignment="1">
      <alignment horizontal="left"/>
    </xf>
    <xf numFmtId="0" fontId="37" fillId="0" borderId="0" xfId="40" applyFont="1" applyAlignment="1">
      <alignment wrapText="1"/>
    </xf>
    <xf numFmtId="0" fontId="37" fillId="0" borderId="0" xfId="40" applyFont="1" applyFill="1" applyBorder="1"/>
    <xf numFmtId="0" fontId="37" fillId="0" borderId="0" xfId="40" applyFont="1" applyFill="1" applyBorder="1" applyAlignment="1">
      <alignment horizontal="left"/>
    </xf>
    <xf numFmtId="169" fontId="26" fillId="0" borderId="0" xfId="4" applyNumberFormat="1" applyFont="1" applyAlignment="1"/>
    <xf numFmtId="0" fontId="38" fillId="0" borderId="0" xfId="4" applyFont="1" applyFill="1" applyAlignment="1">
      <alignment horizontal="right"/>
    </xf>
    <xf numFmtId="0" fontId="91" fillId="0" borderId="0" xfId="102" applyFont="1"/>
    <xf numFmtId="0" fontId="37" fillId="0" borderId="0" xfId="102" applyFont="1" applyBorder="1"/>
    <xf numFmtId="0" fontId="37" fillId="0" borderId="0" xfId="102" applyFont="1"/>
    <xf numFmtId="0" fontId="36" fillId="0" borderId="0" xfId="102" applyFont="1" applyBorder="1"/>
    <xf numFmtId="0" fontId="36" fillId="0" borderId="0" xfId="102" applyFont="1" applyFill="1" applyBorder="1" applyAlignment="1">
      <alignment horizontal="left" vertical="center" wrapText="1"/>
    </xf>
    <xf numFmtId="0" fontId="93" fillId="0" borderId="0" xfId="102" applyFont="1" applyBorder="1"/>
    <xf numFmtId="0" fontId="93" fillId="0" borderId="0" xfId="102" applyFont="1" applyBorder="1" applyAlignment="1">
      <alignment horizontal="right"/>
    </xf>
    <xf numFmtId="171" fontId="36" fillId="0" borderId="0" xfId="102" applyNumberFormat="1" applyFont="1" applyBorder="1" applyAlignment="1">
      <alignment horizontal="right"/>
    </xf>
    <xf numFmtId="0" fontId="36" fillId="0" borderId="0" xfId="102" applyFont="1" applyBorder="1" applyAlignment="1">
      <alignment horizontal="right"/>
    </xf>
    <xf numFmtId="0" fontId="96" fillId="0" borderId="0" xfId="102" applyFont="1" applyBorder="1" applyAlignment="1">
      <alignment horizontal="right"/>
    </xf>
    <xf numFmtId="0" fontId="37" fillId="0" borderId="0" xfId="102" applyFont="1" applyBorder="1" applyAlignment="1">
      <alignment horizontal="right"/>
    </xf>
    <xf numFmtId="169" fontId="96" fillId="0" borderId="0" xfId="102" applyNumberFormat="1" applyFont="1" applyBorder="1" applyAlignment="1">
      <alignment horizontal="right"/>
    </xf>
    <xf numFmtId="0" fontId="96" fillId="0" borderId="0" xfId="102" applyFont="1" applyBorder="1"/>
    <xf numFmtId="0" fontId="36" fillId="0" borderId="0" xfId="102" applyFont="1" applyBorder="1" applyAlignment="1">
      <alignment wrapText="1"/>
    </xf>
    <xf numFmtId="171" fontId="37" fillId="0" borderId="0" xfId="102" applyNumberFormat="1" applyFont="1"/>
    <xf numFmtId="0" fontId="29" fillId="0" borderId="0" xfId="11" applyFont="1" applyBorder="1" applyAlignment="1">
      <alignment horizontal="left" wrapText="1"/>
    </xf>
    <xf numFmtId="169" fontId="29" fillId="0" borderId="0" xfId="11" quotePrefix="1" applyNumberFormat="1" applyFont="1" applyAlignment="1">
      <alignment horizontal="left"/>
    </xf>
    <xf numFmtId="0" fontId="42" fillId="0" borderId="0" xfId="11" applyFont="1" applyBorder="1"/>
    <xf numFmtId="0" fontId="26" fillId="0" borderId="0" xfId="24" applyFont="1"/>
    <xf numFmtId="0" fontId="29" fillId="0" borderId="0" xfId="24" applyFont="1"/>
    <xf numFmtId="0" fontId="38" fillId="0" borderId="0" xfId="24" applyFont="1"/>
    <xf numFmtId="0" fontId="26" fillId="0" borderId="0" xfId="24" applyFont="1" applyAlignment="1">
      <alignment horizontal="left"/>
    </xf>
    <xf numFmtId="0" fontId="26" fillId="2" borderId="0" xfId="12" applyFont="1" applyFill="1" applyBorder="1" applyAlignment="1">
      <alignment vertical="center"/>
    </xf>
    <xf numFmtId="3" fontId="24" fillId="0" borderId="0" xfId="14" applyNumberFormat="1" applyFont="1"/>
    <xf numFmtId="3" fontId="24" fillId="0" borderId="0" xfId="14" applyNumberFormat="1" applyFont="1" applyFill="1" applyBorder="1"/>
    <xf numFmtId="0" fontId="94" fillId="0" borderId="0" xfId="102" applyFont="1" applyFill="1" applyBorder="1" applyAlignment="1">
      <alignment horizontal="left" wrapText="1"/>
    </xf>
    <xf numFmtId="171" fontId="36" fillId="0" borderId="0" xfId="102" applyNumberFormat="1" applyFont="1" applyFill="1" applyBorder="1" applyAlignment="1">
      <alignment horizontal="right"/>
    </xf>
    <xf numFmtId="0" fontId="37" fillId="0" borderId="0" xfId="102" applyFont="1" applyFill="1" applyBorder="1"/>
    <xf numFmtId="0" fontId="36" fillId="0" borderId="0" xfId="102" applyFont="1" applyFill="1" applyBorder="1" applyAlignment="1">
      <alignment wrapText="1"/>
    </xf>
    <xf numFmtId="0" fontId="36" fillId="0" borderId="0" xfId="102" applyFont="1" applyFill="1" applyBorder="1" applyAlignment="1">
      <alignment vertical="top" wrapText="1"/>
    </xf>
    <xf numFmtId="169" fontId="102" fillId="0" borderId="0" xfId="40" applyNumberFormat="1" applyFont="1" applyFill="1"/>
    <xf numFmtId="0" fontId="42" fillId="0" borderId="0" xfId="41" applyFont="1"/>
    <xf numFmtId="0" fontId="42" fillId="0" borderId="0" xfId="41" applyFont="1" applyFill="1" applyAlignment="1">
      <alignment horizontal="right"/>
    </xf>
    <xf numFmtId="0" fontId="26" fillId="0" borderId="0" xfId="41" applyFont="1" applyFill="1" applyAlignment="1">
      <alignment horizontal="right"/>
    </xf>
    <xf numFmtId="169" fontId="42" fillId="0" borderId="0" xfId="41" applyNumberFormat="1" applyFont="1"/>
    <xf numFmtId="169" fontId="26" fillId="0" borderId="0" xfId="11" applyNumberFormat="1" applyFont="1" applyFill="1"/>
    <xf numFmtId="169" fontId="38" fillId="0" borderId="0" xfId="11" applyNumberFormat="1" applyFont="1" applyBorder="1"/>
    <xf numFmtId="0" fontId="28" fillId="0" borderId="12" xfId="2" applyFont="1" applyBorder="1" applyAlignment="1">
      <alignment horizontal="right" vertical="center" wrapText="1"/>
    </xf>
    <xf numFmtId="0" fontId="24" fillId="0" borderId="2" xfId="1" applyFont="1" applyFill="1" applyBorder="1" applyAlignment="1">
      <alignment horizontal="right"/>
    </xf>
    <xf numFmtId="0" fontId="29" fillId="0" borderId="0" xfId="11" applyFont="1" applyBorder="1" applyAlignment="1">
      <alignment vertical="center"/>
    </xf>
    <xf numFmtId="169" fontId="38" fillId="0" borderId="0" xfId="11" applyNumberFormat="1" applyFont="1" applyBorder="1" applyAlignment="1">
      <alignment horizontal="right" wrapText="1"/>
    </xf>
    <xf numFmtId="0" fontId="38" fillId="0" borderId="0" xfId="115" applyFont="1" applyBorder="1" applyAlignment="1">
      <alignment vertical="center"/>
    </xf>
    <xf numFmtId="0" fontId="29" fillId="0" borderId="0" xfId="115" applyFont="1" applyBorder="1" applyAlignment="1">
      <alignment vertical="center"/>
    </xf>
    <xf numFmtId="0" fontId="26" fillId="0" borderId="0" xfId="115" applyFont="1" applyBorder="1" applyAlignment="1">
      <alignment vertical="center"/>
    </xf>
    <xf numFmtId="0" fontId="26" fillId="0" borderId="1" xfId="2" applyFont="1" applyBorder="1" applyAlignment="1"/>
    <xf numFmtId="0" fontId="26" fillId="0" borderId="0" xfId="11" applyFont="1" applyBorder="1" applyAlignment="1">
      <alignment horizontal="right" vertical="center"/>
    </xf>
    <xf numFmtId="0" fontId="60" fillId="0" borderId="0" xfId="116" applyFont="1" applyFill="1" applyAlignment="1">
      <alignment wrapText="1"/>
    </xf>
    <xf numFmtId="0" fontId="38" fillId="0" borderId="0" xfId="116" applyFont="1" applyFill="1" applyAlignment="1">
      <alignment wrapText="1"/>
    </xf>
    <xf numFmtId="0" fontId="24" fillId="0" borderId="1" xfId="14" applyFont="1" applyBorder="1"/>
    <xf numFmtId="0" fontId="53" fillId="0" borderId="0" xfId="11" applyFont="1" applyBorder="1" applyAlignment="1">
      <alignment horizontal="left"/>
    </xf>
    <xf numFmtId="0" fontId="26" fillId="0" borderId="0" xfId="41" applyFont="1" applyBorder="1" applyAlignment="1">
      <alignment horizontal="right"/>
    </xf>
    <xf numFmtId="169" fontId="42" fillId="0" borderId="0" xfId="41" applyNumberFormat="1" applyFont="1" applyBorder="1"/>
    <xf numFmtId="0" fontId="24" fillId="0" borderId="1" xfId="40" applyFont="1" applyBorder="1"/>
    <xf numFmtId="0" fontId="37" fillId="0" borderId="0" xfId="40" applyFont="1" applyFill="1"/>
    <xf numFmtId="0" fontId="29" fillId="0" borderId="0" xfId="26" quotePrefix="1" applyFont="1" applyBorder="1" applyAlignment="1">
      <alignment horizontal="left" wrapText="1"/>
    </xf>
    <xf numFmtId="0" fontId="29" fillId="0" borderId="0" xfId="26" applyFont="1" applyBorder="1" applyAlignment="1">
      <alignment horizontal="left" wrapText="1"/>
    </xf>
    <xf numFmtId="0" fontId="26" fillId="0" borderId="0" xfId="11" applyFont="1" applyBorder="1" applyAlignment="1">
      <alignment horizontal="center"/>
    </xf>
    <xf numFmtId="0" fontId="29" fillId="0" borderId="0" xfId="1" applyFont="1"/>
    <xf numFmtId="0" fontId="26" fillId="0" borderId="0" xfId="1" applyFont="1" applyAlignment="1">
      <alignment horizontal="left" indent="2"/>
    </xf>
    <xf numFmtId="0" fontId="26" fillId="0" borderId="1" xfId="1" applyFont="1" applyBorder="1" applyAlignment="1">
      <alignment horizontal="left" indent="2"/>
    </xf>
    <xf numFmtId="0" fontId="26" fillId="0" borderId="0" xfId="1" applyFont="1" applyAlignment="1">
      <alignment horizontal="left" indent="1"/>
    </xf>
    <xf numFmtId="3" fontId="24" fillId="0" borderId="0" xfId="11" applyNumberFormat="1" applyFont="1" applyFill="1" applyBorder="1"/>
    <xf numFmtId="0" fontId="24" fillId="0" borderId="0" xfId="11" applyFont="1" applyFill="1" applyBorder="1"/>
    <xf numFmtId="3" fontId="26" fillId="0" borderId="0" xfId="11" applyNumberFormat="1" applyFont="1" applyAlignment="1">
      <alignment horizontal="right"/>
    </xf>
    <xf numFmtId="3" fontId="26" fillId="0" borderId="0" xfId="11" applyNumberFormat="1" applyFont="1" applyFill="1" applyAlignment="1">
      <alignment horizontal="right"/>
    </xf>
    <xf numFmtId="0" fontId="26" fillId="0" borderId="0" xfId="11" applyFont="1" applyFill="1" applyBorder="1" applyAlignment="1">
      <alignment horizontal="right"/>
    </xf>
    <xf numFmtId="0" fontId="24" fillId="0" borderId="1" xfId="4" applyFont="1" applyBorder="1" applyAlignment="1"/>
    <xf numFmtId="0" fontId="24" fillId="0" borderId="0" xfId="4" applyFont="1" applyFill="1" applyAlignment="1"/>
    <xf numFmtId="0" fontId="27" fillId="0" borderId="0" xfId="4" applyFont="1"/>
    <xf numFmtId="0" fontId="28" fillId="0" borderId="0" xfId="4" applyFont="1" applyBorder="1" applyAlignment="1">
      <alignment horizontal="left" vertical="center" wrapText="1"/>
    </xf>
    <xf numFmtId="0" fontId="24" fillId="2" borderId="0" xfId="4" applyFont="1" applyFill="1" applyAlignment="1"/>
    <xf numFmtId="0" fontId="26" fillId="0" borderId="0" xfId="4" applyFont="1" applyFill="1" applyBorder="1" applyAlignment="1">
      <alignment horizontal="left" vertical="center" indent="1"/>
    </xf>
    <xf numFmtId="169" fontId="24" fillId="0" borderId="0" xfId="4" applyNumberFormat="1" applyFont="1" applyFill="1" applyAlignment="1"/>
    <xf numFmtId="169" fontId="24" fillId="0" borderId="0" xfId="4" applyNumberFormat="1" applyFont="1" applyBorder="1" applyAlignment="1"/>
    <xf numFmtId="0" fontId="29" fillId="0" borderId="0" xfId="4" applyFont="1" applyFill="1" applyBorder="1" applyAlignment="1">
      <alignment horizontal="left" vertical="center"/>
    </xf>
    <xf numFmtId="0" fontId="107" fillId="0" borderId="0" xfId="4" applyFont="1" applyFill="1" applyBorder="1" applyAlignment="1"/>
    <xf numFmtId="0" fontId="107" fillId="0" borderId="0" xfId="4" applyFont="1" applyBorder="1" applyAlignment="1"/>
    <xf numFmtId="0" fontId="29" fillId="0" borderId="0" xfId="4" applyFont="1" applyFill="1" applyBorder="1" applyAlignment="1">
      <alignment vertical="center"/>
    </xf>
    <xf numFmtId="0" fontId="26" fillId="0" borderId="0" xfId="2" applyFont="1" applyFill="1" applyAlignment="1"/>
    <xf numFmtId="0" fontId="26" fillId="0" borderId="0" xfId="2" applyFont="1" applyFill="1" applyBorder="1" applyAlignment="1"/>
    <xf numFmtId="0" fontId="26" fillId="0" borderId="0" xfId="2" applyFont="1" applyFill="1" applyBorder="1" applyAlignment="1">
      <alignment horizontal="left" indent="1"/>
    </xf>
    <xf numFmtId="0" fontId="24" fillId="0" borderId="0" xfId="4" applyFont="1" applyFill="1" applyBorder="1" applyAlignment="1"/>
    <xf numFmtId="0" fontId="107" fillId="0" borderId="0" xfId="4" applyFont="1" applyFill="1" applyAlignment="1"/>
    <xf numFmtId="0" fontId="108" fillId="0" borderId="0" xfId="4" applyFont="1" applyFill="1" applyBorder="1" applyAlignment="1">
      <alignment vertical="center"/>
    </xf>
    <xf numFmtId="0" fontId="29" fillId="2" borderId="0" xfId="4" applyFont="1" applyFill="1" applyBorder="1" applyAlignment="1">
      <alignment vertical="center"/>
    </xf>
    <xf numFmtId="0" fontId="26" fillId="2" borderId="0" xfId="2" applyFont="1" applyFill="1" applyAlignment="1"/>
    <xf numFmtId="0" fontId="0" fillId="0" borderId="0" xfId="0" applyFill="1" applyBorder="1"/>
    <xf numFmtId="0" fontId="29" fillId="0" borderId="0" xfId="4" applyFont="1" applyFill="1" applyBorder="1" applyAlignment="1">
      <alignment horizontal="center" vertical="center"/>
    </xf>
    <xf numFmtId="0" fontId="26" fillId="0" borderId="0" xfId="4" applyFont="1" applyFill="1" applyBorder="1" applyAlignment="1">
      <alignment vertical="center"/>
    </xf>
    <xf numFmtId="0" fontId="29" fillId="0" borderId="0" xfId="4" applyFont="1" applyFill="1" applyBorder="1" applyAlignment="1"/>
    <xf numFmtId="0" fontId="49" fillId="0" borderId="0" xfId="4" applyFont="1" applyFill="1" applyBorder="1" applyAlignment="1"/>
    <xf numFmtId="0" fontId="49" fillId="2" borderId="0" xfId="4" applyFont="1" applyFill="1" applyBorder="1" applyAlignment="1"/>
    <xf numFmtId="0" fontId="29" fillId="0" borderId="0" xfId="4" applyFont="1" applyFill="1" applyBorder="1" applyAlignment="1">
      <alignment vertical="center" wrapText="1"/>
    </xf>
    <xf numFmtId="0" fontId="25" fillId="0" borderId="0" xfId="4" applyFont="1" applyFill="1" applyBorder="1" applyAlignment="1"/>
    <xf numFmtId="0" fontId="25" fillId="0" borderId="0" xfId="4" applyFont="1" applyBorder="1" applyAlignment="1"/>
    <xf numFmtId="0" fontId="26" fillId="0" borderId="0" xfId="4" applyFont="1" applyFill="1" applyBorder="1" applyAlignment="1">
      <alignment horizontal="left" vertical="center"/>
    </xf>
    <xf numFmtId="0" fontId="24" fillId="0" borderId="1" xfId="11" applyFont="1" applyFill="1" applyBorder="1"/>
    <xf numFmtId="169" fontId="38" fillId="0" borderId="0" xfId="11" applyNumberFormat="1" applyFont="1" applyAlignment="1">
      <alignment horizontal="right"/>
    </xf>
    <xf numFmtId="0" fontId="37" fillId="0" borderId="0" xfId="0" applyFont="1" applyBorder="1"/>
    <xf numFmtId="169" fontId="29" fillId="0" borderId="0" xfId="11" applyNumberFormat="1" applyFont="1" applyBorder="1" applyAlignment="1">
      <alignment horizontal="right" wrapText="1"/>
    </xf>
    <xf numFmtId="169" fontId="38" fillId="0" borderId="0" xfId="19" applyNumberFormat="1" applyFont="1" applyFill="1" applyBorder="1" applyAlignment="1">
      <alignment wrapText="1"/>
    </xf>
    <xf numFmtId="169" fontId="39" fillId="0" borderId="0" xfId="19" applyNumberFormat="1" applyFont="1" applyFill="1" applyBorder="1" applyAlignment="1">
      <alignment wrapText="1"/>
    </xf>
    <xf numFmtId="169" fontId="39" fillId="0" borderId="0" xfId="19" applyNumberFormat="1" applyFont="1" applyFill="1" applyBorder="1" applyAlignment="1">
      <alignment horizontal="right" wrapText="1"/>
    </xf>
    <xf numFmtId="0" fontId="1" fillId="0" borderId="0" xfId="121"/>
    <xf numFmtId="2" fontId="37" fillId="0" borderId="0" xfId="122" applyNumberFormat="1" applyFont="1" applyFill="1" applyBorder="1" applyAlignment="1">
      <alignment vertical="center" wrapText="1"/>
    </xf>
    <xf numFmtId="2" fontId="24" fillId="0" borderId="0" xfId="122" applyNumberFormat="1" applyFont="1" applyFill="1" applyAlignment="1">
      <alignment vertical="top"/>
    </xf>
    <xf numFmtId="3" fontId="89" fillId="0" borderId="0" xfId="11" applyNumberFormat="1" applyFont="1" applyFill="1"/>
    <xf numFmtId="0" fontId="26" fillId="0" borderId="0" xfId="11" applyFont="1" applyFill="1" applyBorder="1"/>
    <xf numFmtId="0" fontId="38" fillId="0" borderId="0" xfId="11" applyFont="1"/>
    <xf numFmtId="0" fontId="38" fillId="0" borderId="0" xfId="11" applyFont="1" applyBorder="1" applyAlignment="1">
      <alignment horizontal="right"/>
    </xf>
    <xf numFmtId="169" fontId="37" fillId="0" borderId="0" xfId="122" applyNumberFormat="1" applyFont="1" applyFill="1" applyBorder="1" applyAlignment="1">
      <alignment vertical="center" wrapText="1"/>
    </xf>
    <xf numFmtId="0" fontId="42" fillId="0" borderId="0" xfId="4" applyFont="1" applyFill="1" applyAlignment="1">
      <alignment horizontal="right"/>
    </xf>
    <xf numFmtId="0" fontId="38" fillId="0" borderId="0" xfId="4" applyFont="1" applyFill="1" applyAlignment="1"/>
    <xf numFmtId="0" fontId="42" fillId="0" borderId="0" xfId="4" applyFont="1" applyFill="1" applyAlignment="1"/>
    <xf numFmtId="169" fontId="38" fillId="0" borderId="0" xfId="4" applyNumberFormat="1" applyFont="1" applyFill="1" applyAlignment="1"/>
    <xf numFmtId="0" fontId="26" fillId="0" borderId="0" xfId="4" applyFont="1" applyFill="1" applyAlignment="1"/>
    <xf numFmtId="0" fontId="29" fillId="0" borderId="0" xfId="4" applyFont="1" applyFill="1" applyAlignment="1"/>
    <xf numFmtId="3" fontId="38" fillId="0" borderId="0" xfId="4" applyNumberFormat="1" applyFont="1" applyFill="1" applyAlignment="1">
      <alignment horizontal="right"/>
    </xf>
    <xf numFmtId="0" fontId="26" fillId="2" borderId="0" xfId="4" applyFont="1" applyFill="1" applyAlignment="1"/>
    <xf numFmtId="0" fontId="26" fillId="0" borderId="0" xfId="4" applyFont="1" applyFill="1" applyAlignment="1">
      <alignment horizontal="right"/>
    </xf>
    <xf numFmtId="0" fontId="26" fillId="0" borderId="0" xfId="4" applyFont="1" applyBorder="1" applyAlignment="1">
      <alignment horizontal="right"/>
    </xf>
    <xf numFmtId="0" fontId="38" fillId="2" borderId="0" xfId="4" applyFont="1" applyFill="1" applyAlignment="1"/>
    <xf numFmtId="169" fontId="26" fillId="0" borderId="0" xfId="4" applyNumberFormat="1" applyFont="1" applyFill="1" applyAlignment="1"/>
    <xf numFmtId="169" fontId="26" fillId="0" borderId="0" xfId="4" applyNumberFormat="1" applyFont="1" applyFill="1" applyAlignment="1">
      <alignment horizontal="right" wrapText="1"/>
    </xf>
    <xf numFmtId="169" fontId="26" fillId="2" borderId="0" xfId="4" applyNumberFormat="1" applyFont="1" applyFill="1" applyAlignment="1"/>
    <xf numFmtId="0" fontId="29" fillId="2" borderId="0" xfId="4" applyFont="1" applyFill="1" applyAlignment="1"/>
    <xf numFmtId="0" fontId="42" fillId="2" borderId="0" xfId="4" applyFont="1" applyFill="1" applyAlignment="1"/>
    <xf numFmtId="169" fontId="38" fillId="2" borderId="0" xfId="4" applyNumberFormat="1" applyFont="1" applyFill="1" applyAlignment="1"/>
    <xf numFmtId="169" fontId="38" fillId="2" borderId="0" xfId="4" applyNumberFormat="1" applyFont="1" applyFill="1" applyAlignment="1">
      <alignment horizontal="right"/>
    </xf>
    <xf numFmtId="169" fontId="38" fillId="0" borderId="0" xfId="4" applyNumberFormat="1" applyFont="1" applyFill="1" applyAlignment="1">
      <alignment horizontal="right"/>
    </xf>
    <xf numFmtId="0" fontId="38" fillId="0" borderId="0" xfId="4" applyFont="1" applyFill="1" applyBorder="1" applyAlignment="1">
      <alignment horizontal="right"/>
    </xf>
    <xf numFmtId="169" fontId="38" fillId="0" borderId="0" xfId="4" applyNumberFormat="1" applyFont="1" applyFill="1" applyBorder="1" applyAlignment="1">
      <alignment horizontal="right"/>
    </xf>
    <xf numFmtId="169" fontId="110" fillId="0" borderId="0" xfId="4" applyNumberFormat="1" applyFont="1" applyFill="1" applyAlignment="1">
      <alignment horizontal="right"/>
    </xf>
    <xf numFmtId="0" fontId="42" fillId="0" borderId="0" xfId="4" applyFont="1" applyFill="1" applyBorder="1" applyAlignment="1"/>
    <xf numFmtId="0" fontId="38" fillId="0" borderId="0" xfId="4" applyFont="1" applyFill="1" applyBorder="1" applyAlignment="1"/>
    <xf numFmtId="169" fontId="38" fillId="0" borderId="0" xfId="4" applyNumberFormat="1" applyFont="1" applyFill="1" applyBorder="1" applyAlignment="1"/>
    <xf numFmtId="169" fontId="42" fillId="0" borderId="0" xfId="4" applyNumberFormat="1" applyFont="1" applyFill="1" applyBorder="1" applyAlignment="1"/>
    <xf numFmtId="169" fontId="29" fillId="0" borderId="0" xfId="4" applyNumberFormat="1" applyFont="1" applyFill="1" applyAlignment="1"/>
    <xf numFmtId="169" fontId="108" fillId="0" borderId="0" xfId="4" applyNumberFormat="1" applyFont="1" applyFill="1" applyAlignment="1"/>
    <xf numFmtId="169" fontId="90" fillId="0" borderId="0" xfId="21" applyFont="1" applyFill="1" applyBorder="1" applyAlignment="1">
      <alignment horizontal="center"/>
    </xf>
    <xf numFmtId="0" fontId="29" fillId="0" borderId="0" xfId="11" applyFont="1" applyBorder="1" applyAlignment="1">
      <alignment horizontal="center" vertical="center" wrapText="1"/>
    </xf>
    <xf numFmtId="0" fontId="29" fillId="0" borderId="0" xfId="12" applyFont="1" applyBorder="1" applyAlignment="1">
      <alignment horizontal="center" vertical="center" wrapText="1"/>
    </xf>
    <xf numFmtId="4" fontId="37" fillId="0" borderId="0" xfId="102" applyNumberFormat="1" applyFont="1" applyBorder="1"/>
    <xf numFmtId="3" fontId="37" fillId="0" borderId="0" xfId="102" applyNumberFormat="1" applyFont="1" applyBorder="1"/>
    <xf numFmtId="4" fontId="37" fillId="0" borderId="0" xfId="102" applyNumberFormat="1" applyFont="1" applyBorder="1" applyAlignment="1">
      <alignment horizontal="right"/>
    </xf>
    <xf numFmtId="171" fontId="36" fillId="2" borderId="0" xfId="102" applyNumberFormat="1" applyFont="1" applyFill="1" applyBorder="1"/>
    <xf numFmtId="4" fontId="37" fillId="0" borderId="0" xfId="102" applyNumberFormat="1" applyFont="1"/>
    <xf numFmtId="0" fontId="95" fillId="0" borderId="0" xfId="102" applyFont="1" applyFill="1" applyAlignment="1">
      <alignment horizontal="left" wrapText="1"/>
    </xf>
    <xf numFmtId="0" fontId="95" fillId="0" borderId="0" xfId="102" applyFont="1" applyFill="1" applyAlignment="1">
      <alignment horizontal="left" vertical="center" wrapText="1"/>
    </xf>
    <xf numFmtId="0" fontId="95" fillId="0" borderId="0" xfId="102" applyFont="1" applyFill="1" applyBorder="1" applyAlignment="1">
      <alignment horizontal="left" wrapText="1"/>
    </xf>
    <xf numFmtId="0" fontId="37" fillId="0" borderId="0" xfId="102" applyFont="1" applyAlignment="1">
      <alignment horizontal="center"/>
    </xf>
    <xf numFmtId="0" fontId="26" fillId="0" borderId="2" xfId="11" applyFont="1" applyBorder="1" applyAlignment="1">
      <alignment horizontal="left"/>
    </xf>
    <xf numFmtId="169" fontId="54" fillId="0" borderId="0" xfId="11" applyNumberFormat="1" applyFont="1" applyBorder="1" applyAlignment="1">
      <alignment horizontal="right" vertical="center"/>
    </xf>
    <xf numFmtId="0" fontId="44" fillId="0" borderId="0" xfId="11" applyFont="1" applyBorder="1" applyAlignment="1">
      <alignment vertical="center" wrapText="1"/>
    </xf>
    <xf numFmtId="0" fontId="28" fillId="0" borderId="0" xfId="11" applyFont="1" applyBorder="1" applyAlignment="1">
      <alignment horizontal="right" vertical="center" wrapText="1"/>
    </xf>
    <xf numFmtId="0" fontId="24" fillId="0" borderId="0" xfId="11" applyFont="1" applyBorder="1" applyAlignment="1">
      <alignment vertical="center"/>
    </xf>
    <xf numFmtId="0" fontId="118" fillId="0" borderId="0" xfId="52" applyFont="1" applyBorder="1" applyAlignment="1">
      <alignment vertical="center"/>
    </xf>
    <xf numFmtId="169" fontId="118" fillId="0" borderId="0" xfId="52" applyNumberFormat="1" applyFont="1" applyBorder="1" applyAlignment="1">
      <alignment vertical="center"/>
    </xf>
    <xf numFmtId="169" fontId="118" fillId="0" borderId="0" xfId="52" applyNumberFormat="1" applyFont="1" applyBorder="1" applyAlignment="1"/>
    <xf numFmtId="169" fontId="119" fillId="0" borderId="0" xfId="52" applyNumberFormat="1" applyFont="1" applyBorder="1" applyAlignment="1">
      <alignment horizontal="center" vertical="center" wrapText="1"/>
    </xf>
    <xf numFmtId="0" fontId="118" fillId="0" borderId="0" xfId="2" applyFont="1" applyAlignment="1">
      <alignment horizontal="left"/>
    </xf>
    <xf numFmtId="0" fontId="121" fillId="0" borderId="0" xfId="2" applyFont="1" applyAlignment="1"/>
    <xf numFmtId="0" fontId="121" fillId="0" borderId="0" xfId="2" applyFont="1" applyBorder="1" applyAlignment="1"/>
    <xf numFmtId="0" fontId="121" fillId="0" borderId="0" xfId="0" applyFont="1"/>
    <xf numFmtId="0" fontId="121" fillId="0" borderId="0" xfId="12" applyFont="1" applyAlignment="1"/>
    <xf numFmtId="0" fontId="121" fillId="0" borderId="0" xfId="12" applyFont="1" applyBorder="1" applyAlignment="1"/>
    <xf numFmtId="0" fontId="60" fillId="0" borderId="0" xfId="116" applyFont="1" applyFill="1" applyAlignment="1">
      <alignment horizontal="left" wrapText="1"/>
    </xf>
    <xf numFmtId="0" fontId="38" fillId="0" borderId="0" xfId="116" applyFont="1" applyFill="1" applyAlignment="1">
      <alignment horizontal="left" wrapText="1"/>
    </xf>
    <xf numFmtId="49" fontId="26" fillId="0" borderId="0" xfId="12" applyNumberFormat="1" applyFont="1" applyFill="1" applyBorder="1" applyAlignment="1">
      <alignment horizontal="left" vertical="center" wrapText="1"/>
    </xf>
    <xf numFmtId="49" fontId="26" fillId="0" borderId="1" xfId="12" applyNumberFormat="1" applyFont="1" applyFill="1" applyBorder="1" applyAlignment="1">
      <alignment horizontal="left" vertical="center" wrapText="1"/>
    </xf>
    <xf numFmtId="0" fontId="24" fillId="0" borderId="2" xfId="0" applyFont="1" applyBorder="1"/>
    <xf numFmtId="0" fontId="117" fillId="0" borderId="0" xfId="20" applyFont="1" applyBorder="1" applyAlignment="1"/>
    <xf numFmtId="0" fontId="118" fillId="0" borderId="0" xfId="20" applyFont="1" applyBorder="1" applyAlignment="1"/>
    <xf numFmtId="0" fontId="117" fillId="0" borderId="0" xfId="20" applyFont="1" applyBorder="1" applyAlignment="1">
      <alignment horizontal="right" vertical="center"/>
    </xf>
    <xf numFmtId="169" fontId="118" fillId="0" borderId="0" xfId="23" applyFont="1" applyBorder="1" applyAlignment="1">
      <alignment horizontal="center"/>
    </xf>
    <xf numFmtId="0" fontId="118" fillId="0" borderId="0" xfId="20" applyFont="1" applyBorder="1" applyAlignment="1">
      <alignment horizontal="center"/>
    </xf>
    <xf numFmtId="1" fontId="117" fillId="0" borderId="0" xfId="0" applyNumberFormat="1" applyFont="1" applyBorder="1" applyAlignment="1">
      <alignment vertical="top" wrapText="1"/>
    </xf>
    <xf numFmtId="171" fontId="113" fillId="0" borderId="0" xfId="11" applyNumberFormat="1" applyFont="1" applyBorder="1"/>
    <xf numFmtId="0" fontId="120" fillId="0" borderId="0" xfId="20" applyFont="1" applyBorder="1" applyAlignment="1">
      <alignment horizontal="center"/>
    </xf>
    <xf numFmtId="0" fontId="118" fillId="0" borderId="0" xfId="20" applyFont="1" applyBorder="1"/>
    <xf numFmtId="169" fontId="118" fillId="0" borderId="0" xfId="23" applyNumberFormat="1" applyFont="1" applyBorder="1" applyAlignment="1">
      <alignment wrapText="1"/>
    </xf>
    <xf numFmtId="171" fontId="121" fillId="0" borderId="0" xfId="11" applyNumberFormat="1" applyFont="1" applyBorder="1"/>
    <xf numFmtId="169" fontId="118" fillId="0" borderId="0" xfId="23" applyNumberFormat="1" applyFont="1" applyBorder="1" applyAlignment="1"/>
    <xf numFmtId="171" fontId="118" fillId="0" borderId="0" xfId="20" applyNumberFormat="1" applyFont="1" applyBorder="1"/>
    <xf numFmtId="169" fontId="118" fillId="0" borderId="0" xfId="23" applyNumberFormat="1" applyFont="1" applyBorder="1" applyAlignment="1">
      <alignment horizontal="left"/>
    </xf>
    <xf numFmtId="171" fontId="118" fillId="0" borderId="0" xfId="0" applyNumberFormat="1" applyFont="1" applyAlignment="1">
      <alignment horizontal="right"/>
    </xf>
    <xf numFmtId="169" fontId="118" fillId="0" borderId="0" xfId="11" applyNumberFormat="1" applyFont="1" applyBorder="1" applyAlignment="1">
      <alignment horizontal="left" wrapText="1"/>
    </xf>
    <xf numFmtId="169" fontId="118" fillId="0" borderId="0" xfId="11" applyNumberFormat="1" applyFont="1" applyBorder="1" applyAlignment="1">
      <alignment horizontal="left"/>
    </xf>
    <xf numFmtId="0" fontId="118" fillId="0" borderId="0" xfId="20" applyFont="1" applyBorder="1" applyAlignment="1">
      <alignment horizontal="left"/>
    </xf>
    <xf numFmtId="169" fontId="118" fillId="0" borderId="0" xfId="20" applyNumberFormat="1" applyFont="1" applyBorder="1" applyAlignment="1">
      <alignment horizontal="right"/>
    </xf>
    <xf numFmtId="169" fontId="118" fillId="2" borderId="0" xfId="20" applyNumberFormat="1" applyFont="1" applyFill="1" applyBorder="1" applyAlignment="1">
      <alignment horizontal="right"/>
    </xf>
    <xf numFmtId="169" fontId="121" fillId="0" borderId="0" xfId="20" applyNumberFormat="1" applyFont="1" applyBorder="1" applyAlignment="1">
      <alignment horizontal="right"/>
    </xf>
    <xf numFmtId="1" fontId="118" fillId="0" borderId="0" xfId="20" applyNumberFormat="1" applyFont="1" applyBorder="1" applyAlignment="1">
      <alignment horizontal="right"/>
    </xf>
    <xf numFmtId="0" fontId="118" fillId="0" borderId="0" xfId="11" applyFont="1" applyBorder="1" applyAlignment="1">
      <alignment vertical="center"/>
    </xf>
    <xf numFmtId="0" fontId="117" fillId="0" borderId="0" xfId="11" applyFont="1" applyBorder="1" applyAlignment="1">
      <alignment horizontal="center" vertical="center"/>
    </xf>
    <xf numFmtId="0" fontId="117" fillId="0" borderId="0" xfId="11" applyFont="1" applyBorder="1" applyAlignment="1"/>
    <xf numFmtId="0" fontId="117" fillId="0" borderId="0" xfId="11" applyFont="1" applyAlignment="1"/>
    <xf numFmtId="1" fontId="117" fillId="0" borderId="0" xfId="11" applyNumberFormat="1" applyFont="1" applyBorder="1" applyAlignment="1">
      <alignment vertical="center"/>
    </xf>
    <xf numFmtId="1" fontId="117" fillId="2" borderId="0" xfId="11" applyNumberFormat="1" applyFont="1" applyFill="1" applyBorder="1" applyAlignment="1">
      <alignment vertical="center"/>
    </xf>
    <xf numFmtId="0" fontId="118" fillId="0" borderId="0" xfId="11" applyFont="1" applyBorder="1"/>
    <xf numFmtId="1" fontId="118" fillId="0" borderId="0" xfId="11" applyNumberFormat="1" applyFont="1" applyBorder="1" applyAlignment="1">
      <alignment horizontal="right"/>
    </xf>
    <xf numFmtId="1" fontId="118" fillId="2" borderId="0" xfId="11" applyNumberFormat="1" applyFont="1" applyFill="1" applyBorder="1" applyAlignment="1">
      <alignment horizontal="right"/>
    </xf>
    <xf numFmtId="0" fontId="121" fillId="0" borderId="0" xfId="11" applyFont="1" applyAlignment="1">
      <alignment horizontal="right"/>
    </xf>
    <xf numFmtId="0" fontId="121" fillId="0" borderId="0" xfId="11" applyFont="1" applyBorder="1" applyAlignment="1">
      <alignment horizontal="right"/>
    </xf>
    <xf numFmtId="0" fontId="117" fillId="0" borderId="0" xfId="12" applyFont="1" applyBorder="1" applyAlignment="1">
      <alignment vertical="center"/>
    </xf>
    <xf numFmtId="169" fontId="118" fillId="0" borderId="0" xfId="20" applyNumberFormat="1" applyFont="1" applyAlignment="1">
      <alignment horizontal="right"/>
    </xf>
    <xf numFmtId="0" fontId="116" fillId="0" borderId="0" xfId="11" applyFont="1" applyBorder="1" applyAlignment="1">
      <alignment horizontal="left" vertical="center"/>
    </xf>
    <xf numFmtId="0" fontId="118" fillId="0" borderId="0" xfId="11" applyFont="1" applyBorder="1" applyAlignment="1">
      <alignment horizontal="left" indent="1"/>
    </xf>
    <xf numFmtId="169" fontId="118" fillId="0" borderId="0" xfId="20" applyNumberFormat="1" applyFont="1" applyBorder="1" applyAlignment="1"/>
    <xf numFmtId="1" fontId="121" fillId="0" borderId="0" xfId="0" applyNumberFormat="1" applyFont="1" applyBorder="1"/>
    <xf numFmtId="0" fontId="114" fillId="0" borderId="0" xfId="11" applyFont="1" applyBorder="1" applyAlignment="1">
      <alignment horizontal="left" vertical="center" wrapText="1"/>
    </xf>
    <xf numFmtId="1" fontId="118" fillId="0" borderId="0" xfId="0" applyNumberFormat="1" applyFont="1" applyBorder="1" applyAlignment="1">
      <alignment vertical="top" wrapText="1"/>
    </xf>
    <xf numFmtId="169" fontId="118" fillId="0" borderId="0" xfId="11" applyNumberFormat="1" applyFont="1" applyBorder="1" applyAlignment="1">
      <alignment wrapText="1"/>
    </xf>
    <xf numFmtId="1" fontId="118" fillId="0" borderId="0" xfId="0" applyNumberFormat="1" applyFont="1" applyBorder="1" applyAlignment="1">
      <alignment wrapText="1"/>
    </xf>
    <xf numFmtId="0" fontId="123" fillId="0" borderId="0" xfId="11" applyFont="1" applyAlignment="1"/>
    <xf numFmtId="0" fontId="123" fillId="0" borderId="0" xfId="11" applyFont="1" applyBorder="1" applyAlignment="1"/>
    <xf numFmtId="0" fontId="118" fillId="0" borderId="0" xfId="11" applyFont="1" applyAlignment="1"/>
    <xf numFmtId="0" fontId="118" fillId="0" borderId="0" xfId="11" applyFont="1" applyBorder="1" applyAlignment="1"/>
    <xf numFmtId="0" fontId="117" fillId="0" borderId="0" xfId="11" applyFont="1" applyBorder="1" applyAlignment="1">
      <alignment horizontal="center" vertical="center" wrapText="1"/>
    </xf>
    <xf numFmtId="0" fontId="118" fillId="0" borderId="0" xfId="11" applyFont="1" applyBorder="1" applyAlignment="1">
      <alignment horizontal="right"/>
    </xf>
    <xf numFmtId="0" fontId="118" fillId="0" borderId="0" xfId="11" applyFont="1"/>
    <xf numFmtId="0" fontId="123" fillId="0" borderId="0" xfId="11" applyFont="1"/>
    <xf numFmtId="0" fontId="123" fillId="0" borderId="0" xfId="11" applyFont="1" applyBorder="1"/>
    <xf numFmtId="169" fontId="118" fillId="0" borderId="0" xfId="11" applyNumberFormat="1" applyFont="1" applyBorder="1"/>
    <xf numFmtId="0" fontId="121" fillId="0" borderId="0" xfId="11" applyFont="1" applyBorder="1"/>
    <xf numFmtId="169" fontId="118" fillId="0" borderId="0" xfId="11" applyNumberFormat="1" applyFont="1" applyAlignment="1">
      <alignment horizontal="right"/>
    </xf>
    <xf numFmtId="169" fontId="121" fillId="0" borderId="0" xfId="0" applyNumberFormat="1" applyFont="1" applyBorder="1" applyAlignment="1">
      <alignment horizontal="right"/>
    </xf>
    <xf numFmtId="1" fontId="117" fillId="0" borderId="0" xfId="0" applyNumberFormat="1" applyFont="1" applyBorder="1" applyAlignment="1">
      <alignment wrapText="1"/>
    </xf>
    <xf numFmtId="0" fontId="118" fillId="0" borderId="0" xfId="11" applyFont="1" applyBorder="1" applyAlignment="1">
      <alignment horizontal="left"/>
    </xf>
    <xf numFmtId="169" fontId="118" fillId="0" borderId="0" xfId="11" applyNumberFormat="1" applyFont="1" applyBorder="1" applyAlignment="1"/>
    <xf numFmtId="0" fontId="118" fillId="0" borderId="1" xfId="20" applyFont="1" applyBorder="1"/>
    <xf numFmtId="3" fontId="121" fillId="0" borderId="0" xfId="11" applyNumberFormat="1" applyFont="1" applyBorder="1"/>
    <xf numFmtId="0" fontId="121" fillId="0" borderId="0" xfId="11" applyFont="1" applyBorder="1" applyAlignment="1"/>
    <xf numFmtId="0" fontId="124" fillId="0" borderId="0" xfId="20" applyFont="1" applyBorder="1" applyAlignment="1">
      <alignment horizontal="right" vertical="center"/>
    </xf>
    <xf numFmtId="171" fontId="117" fillId="0" borderId="0" xfId="20" applyNumberFormat="1" applyFont="1" applyBorder="1"/>
    <xf numFmtId="0" fontId="117" fillId="0" borderId="0" xfId="20" applyFont="1" applyBorder="1"/>
    <xf numFmtId="169" fontId="118" fillId="0" borderId="0" xfId="20" applyNumberFormat="1" applyFont="1" applyBorder="1"/>
    <xf numFmtId="0" fontId="118" fillId="0" borderId="0" xfId="20" applyFont="1" applyBorder="1" applyAlignment="1">
      <alignment wrapText="1"/>
    </xf>
    <xf numFmtId="0" fontId="120" fillId="0" borderId="0" xfId="20" applyFont="1" applyAlignment="1">
      <alignment horizontal="center"/>
    </xf>
    <xf numFmtId="169" fontId="117" fillId="0" borderId="0" xfId="20" applyNumberFormat="1" applyFont="1" applyBorder="1"/>
    <xf numFmtId="169" fontId="121" fillId="0" borderId="0" xfId="0" applyNumberFormat="1" applyFont="1"/>
    <xf numFmtId="0" fontId="118" fillId="0" borderId="0" xfId="20" applyFont="1" applyAlignment="1">
      <alignment wrapText="1"/>
    </xf>
    <xf numFmtId="0" fontId="23" fillId="0" borderId="0" xfId="119" applyFont="1" applyAlignment="1">
      <alignment horizontal="center" vertical="center"/>
    </xf>
    <xf numFmtId="0" fontId="23" fillId="0" borderId="0" xfId="119" applyFont="1" applyBorder="1" applyAlignment="1">
      <alignment horizontal="center" vertical="center"/>
    </xf>
    <xf numFmtId="0" fontId="23" fillId="0" borderId="0" xfId="119" applyFont="1" applyAlignment="1">
      <alignment vertical="center"/>
    </xf>
    <xf numFmtId="0" fontId="23" fillId="0" borderId="0" xfId="119" applyFont="1" applyAlignment="1">
      <alignment horizontal="left"/>
    </xf>
    <xf numFmtId="0" fontId="23" fillId="0" borderId="0" xfId="119" applyFont="1" applyAlignment="1">
      <alignment horizontal="center"/>
    </xf>
    <xf numFmtId="0" fontId="23" fillId="0" borderId="0" xfId="119" applyFont="1" applyAlignment="1"/>
    <xf numFmtId="0" fontId="38" fillId="0" borderId="0" xfId="11" applyFont="1" applyBorder="1" applyAlignment="1">
      <alignment horizontal="right" vertical="center"/>
    </xf>
    <xf numFmtId="0" fontId="32" fillId="0" borderId="12" xfId="119" applyFont="1" applyFill="1" applyBorder="1" applyAlignment="1">
      <alignment horizontal="right"/>
    </xf>
    <xf numFmtId="49" fontId="28" fillId="0" borderId="0" xfId="13" applyNumberFormat="1" applyFont="1" applyBorder="1" applyAlignment="1">
      <alignment horizontal="center" vertical="center" wrapText="1"/>
    </xf>
    <xf numFmtId="0" fontId="21" fillId="0" borderId="0" xfId="98"/>
    <xf numFmtId="3" fontId="38" fillId="0" borderId="0" xfId="11" applyNumberFormat="1" applyFont="1" applyFill="1"/>
    <xf numFmtId="0" fontId="26" fillId="0" borderId="0" xfId="33" applyFont="1" applyBorder="1" applyAlignment="1">
      <alignment vertical="center" wrapText="1"/>
    </xf>
    <xf numFmtId="3" fontId="29" fillId="0" borderId="0" xfId="33" applyNumberFormat="1" applyFont="1" applyFill="1" applyBorder="1" applyAlignment="1">
      <alignment vertical="center" wrapText="1"/>
    </xf>
    <xf numFmtId="0" fontId="0" fillId="0" borderId="0" xfId="0" applyFill="1"/>
    <xf numFmtId="0" fontId="118" fillId="0" borderId="0" xfId="11" applyFont="1" applyFill="1"/>
    <xf numFmtId="3" fontId="117" fillId="0" borderId="0" xfId="33" applyNumberFormat="1" applyFont="1" applyFill="1" applyBorder="1" applyAlignment="1">
      <alignment vertical="center" wrapText="1"/>
    </xf>
    <xf numFmtId="3" fontId="121" fillId="0" borderId="0" xfId="11" applyNumberFormat="1" applyFont="1"/>
    <xf numFmtId="3" fontId="121" fillId="0" borderId="0" xfId="11" applyNumberFormat="1" applyFont="1" applyFill="1"/>
    <xf numFmtId="0" fontId="121" fillId="0" borderId="0" xfId="11" applyFont="1"/>
    <xf numFmtId="0" fontId="121" fillId="0" borderId="0" xfId="11" applyFont="1" applyFill="1"/>
    <xf numFmtId="3" fontId="118" fillId="0" borderId="0" xfId="11" applyNumberFormat="1" applyFont="1" applyFill="1"/>
    <xf numFmtId="169" fontId="42" fillId="0" borderId="0" xfId="1" applyNumberFormat="1" applyFont="1"/>
    <xf numFmtId="169" fontId="42" fillId="0" borderId="0" xfId="1" applyNumberFormat="1" applyFont="1" applyFill="1"/>
    <xf numFmtId="169" fontId="26" fillId="0" borderId="0" xfId="1" applyNumberFormat="1" applyFont="1" applyFill="1"/>
    <xf numFmtId="0" fontId="34" fillId="0" borderId="0" xfId="33" applyFont="1" applyBorder="1" applyAlignment="1">
      <alignment horizontal="left" vertical="top"/>
    </xf>
    <xf numFmtId="1" fontId="26" fillId="0" borderId="0" xfId="1" applyNumberFormat="1" applyFont="1" applyFill="1"/>
    <xf numFmtId="0" fontId="26" fillId="0" borderId="0" xfId="1" applyFont="1" applyAlignment="1">
      <alignment horizontal="left"/>
    </xf>
    <xf numFmtId="1" fontId="24" fillId="0" borderId="0" xfId="1" applyNumberFormat="1" applyFont="1" applyAlignment="1">
      <alignment horizontal="right"/>
    </xf>
    <xf numFmtId="1" fontId="24" fillId="0" borderId="0" xfId="1" applyNumberFormat="1" applyFont="1" applyFill="1" applyAlignment="1">
      <alignment horizontal="right"/>
    </xf>
    <xf numFmtId="0" fontId="38" fillId="0" borderId="0" xfId="103" applyFont="1" applyBorder="1"/>
    <xf numFmtId="0" fontId="26" fillId="0" borderId="0" xfId="1" applyFont="1" applyBorder="1"/>
    <xf numFmtId="0" fontId="26" fillId="0" borderId="0" xfId="1" applyFont="1" applyFill="1" applyBorder="1"/>
    <xf numFmtId="0" fontId="42" fillId="0" borderId="0" xfId="25" applyFont="1" applyBorder="1" applyAlignment="1">
      <alignment horizontal="left" vertical="center" wrapText="1"/>
    </xf>
    <xf numFmtId="0" fontId="26" fillId="0" borderId="0" xfId="25" applyFont="1" applyBorder="1" applyAlignment="1">
      <alignment horizontal="left" vertical="center" wrapText="1"/>
    </xf>
    <xf numFmtId="0" fontId="105" fillId="0" borderId="0" xfId="1" applyFont="1" applyFill="1"/>
    <xf numFmtId="0" fontId="24" fillId="0" borderId="2" xfId="1" applyFont="1" applyBorder="1"/>
    <xf numFmtId="169" fontId="26" fillId="0" borderId="2" xfId="1" applyNumberFormat="1" applyFont="1" applyBorder="1"/>
    <xf numFmtId="169" fontId="26" fillId="0" borderId="2" xfId="1" applyNumberFormat="1" applyFont="1" applyFill="1" applyBorder="1"/>
    <xf numFmtId="49" fontId="110" fillId="0" borderId="0" xfId="33" applyNumberFormat="1" applyFont="1" applyFill="1" applyBorder="1" applyAlignment="1">
      <alignment vertical="center" wrapText="1"/>
    </xf>
    <xf numFmtId="169" fontId="110" fillId="0" borderId="0" xfId="11" applyNumberFormat="1" applyFont="1" applyFill="1" applyBorder="1" applyAlignment="1">
      <alignment horizontal="center"/>
    </xf>
    <xf numFmtId="0" fontId="105" fillId="0" borderId="0" xfId="11" applyFont="1" applyFill="1"/>
    <xf numFmtId="3" fontId="121" fillId="0" borderId="0" xfId="11" applyNumberFormat="1" applyFont="1" applyFill="1" applyBorder="1"/>
    <xf numFmtId="0" fontId="121" fillId="0" borderId="0" xfId="11" applyFont="1" applyFill="1" applyBorder="1"/>
    <xf numFmtId="0" fontId="29" fillId="0" borderId="0" xfId="11" applyFont="1" applyFill="1" applyBorder="1"/>
    <xf numFmtId="0" fontId="113" fillId="0" borderId="0" xfId="4" applyFont="1" applyBorder="1" applyAlignment="1">
      <alignment horizontal="right" vertical="center"/>
    </xf>
    <xf numFmtId="0" fontId="113" fillId="0" borderId="0" xfId="4" applyFont="1" applyFill="1" applyBorder="1" applyAlignment="1">
      <alignment horizontal="right" vertical="center"/>
    </xf>
    <xf numFmtId="0" fontId="113" fillId="0" borderId="0" xfId="11" applyFont="1" applyFill="1" applyBorder="1"/>
    <xf numFmtId="0" fontId="42" fillId="0" borderId="0" xfId="11" applyFont="1" applyFill="1" applyBorder="1"/>
    <xf numFmtId="0" fontId="23" fillId="0" borderId="0" xfId="0" applyFont="1" applyFill="1"/>
    <xf numFmtId="0" fontId="26" fillId="0" borderId="0" xfId="11" applyFont="1" applyFill="1" applyBorder="1" applyAlignment="1">
      <alignment horizontal="center"/>
    </xf>
    <xf numFmtId="0" fontId="24" fillId="0" borderId="0" xfId="11" applyFont="1" applyFill="1" applyAlignment="1">
      <alignment horizontal="center"/>
    </xf>
    <xf numFmtId="0" fontId="117" fillId="0" borderId="0" xfId="26" applyFont="1" applyBorder="1" applyAlignment="1">
      <alignment horizontal="left" wrapText="1"/>
    </xf>
    <xf numFmtId="0" fontId="121" fillId="0" borderId="0" xfId="11" applyFont="1" applyFill="1" applyAlignment="1">
      <alignment horizontal="right"/>
    </xf>
    <xf numFmtId="0" fontId="118" fillId="0" borderId="0" xfId="1" applyFont="1" applyAlignment="1">
      <alignment horizontal="left" indent="2"/>
    </xf>
    <xf numFmtId="0" fontId="24" fillId="0" borderId="2" xfId="11" applyFont="1" applyFill="1" applyBorder="1"/>
    <xf numFmtId="0" fontId="26" fillId="0" borderId="2" xfId="11" applyFont="1" applyFill="1" applyBorder="1"/>
    <xf numFmtId="0" fontId="113" fillId="0" borderId="0" xfId="11" applyFont="1" applyBorder="1" applyAlignment="1">
      <alignment horizontal="left" wrapText="1"/>
    </xf>
    <xf numFmtId="0" fontId="117" fillId="0" borderId="0" xfId="26" quotePrefix="1" applyFont="1" applyBorder="1" applyAlignment="1">
      <alignment wrapText="1"/>
    </xf>
    <xf numFmtId="0" fontId="118" fillId="0" borderId="0" xfId="26" applyFont="1" applyBorder="1" applyAlignment="1">
      <alignment wrapText="1"/>
    </xf>
    <xf numFmtId="0" fontId="117" fillId="0" borderId="0" xfId="26" applyFont="1" applyBorder="1" applyAlignment="1">
      <alignment wrapText="1"/>
    </xf>
    <xf numFmtId="0" fontId="117" fillId="0" borderId="0" xfId="26" applyFont="1" applyBorder="1" applyAlignment="1"/>
    <xf numFmtId="0" fontId="113" fillId="0" borderId="0" xfId="11" applyFont="1" applyBorder="1" applyAlignment="1"/>
    <xf numFmtId="0" fontId="117" fillId="0" borderId="0" xfId="35" quotePrefix="1" applyFont="1" applyBorder="1" applyAlignment="1">
      <alignment wrapText="1"/>
    </xf>
    <xf numFmtId="0" fontId="118" fillId="0" borderId="0" xfId="35" applyFont="1" applyBorder="1" applyAlignment="1"/>
    <xf numFmtId="0" fontId="118" fillId="0" borderId="0" xfId="1" applyFont="1" applyAlignment="1"/>
    <xf numFmtId="0" fontId="29" fillId="0" borderId="0" xfId="1" applyFont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8" fillId="0" borderId="0" xfId="1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3" fontId="26" fillId="0" borderId="0" xfId="11" applyNumberFormat="1" applyFont="1" applyFill="1" applyBorder="1"/>
    <xf numFmtId="0" fontId="26" fillId="0" borderId="2" xfId="1" applyFont="1" applyFill="1" applyBorder="1" applyAlignment="1">
      <alignment horizontal="left" indent="2"/>
    </xf>
    <xf numFmtId="3" fontId="26" fillId="0" borderId="2" xfId="11" applyNumberFormat="1" applyFont="1" applyFill="1" applyBorder="1" applyAlignment="1">
      <alignment horizontal="right"/>
    </xf>
    <xf numFmtId="0" fontId="29" fillId="0" borderId="0" xfId="1" applyFont="1" applyAlignment="1"/>
    <xf numFmtId="0" fontId="34" fillId="2" borderId="0" xfId="1" applyFont="1" applyFill="1" applyAlignment="1">
      <alignment wrapText="1"/>
    </xf>
    <xf numFmtId="0" fontId="26" fillId="0" borderId="0" xfId="1" applyFont="1" applyAlignment="1"/>
    <xf numFmtId="0" fontId="26" fillId="0" borderId="2" xfId="1" applyFont="1" applyBorder="1" applyAlignment="1"/>
    <xf numFmtId="0" fontId="117" fillId="0" borderId="0" xfId="1" applyFont="1" applyAlignment="1"/>
    <xf numFmtId="0" fontId="116" fillId="0" borderId="0" xfId="1" applyFont="1" applyAlignment="1">
      <alignment wrapText="1"/>
    </xf>
    <xf numFmtId="0" fontId="116" fillId="2" borderId="0" xfId="1" applyFont="1" applyFill="1" applyAlignment="1">
      <alignment wrapText="1"/>
    </xf>
    <xf numFmtId="0" fontId="118" fillId="0" borderId="0" xfId="1" applyFont="1" applyFill="1" applyAlignment="1"/>
    <xf numFmtId="0" fontId="26" fillId="0" borderId="0" xfId="1" applyFont="1" applyFill="1" applyAlignment="1"/>
    <xf numFmtId="0" fontId="26" fillId="0" borderId="0" xfId="1" applyFont="1" applyBorder="1" applyAlignment="1"/>
    <xf numFmtId="0" fontId="28" fillId="0" borderId="0" xfId="11" applyFont="1" applyBorder="1" applyAlignment="1"/>
    <xf numFmtId="0" fontId="24" fillId="0" borderId="0" xfId="14" applyFont="1" applyBorder="1" applyAlignment="1">
      <alignment horizontal="left"/>
    </xf>
    <xf numFmtId="0" fontId="35" fillId="0" borderId="0" xfId="11" applyFont="1" applyFill="1"/>
    <xf numFmtId="169" fontId="42" fillId="0" borderId="0" xfId="41" applyNumberFormat="1" applyFont="1" applyFill="1" applyAlignment="1">
      <alignment horizontal="right"/>
    </xf>
    <xf numFmtId="169" fontId="26" fillId="0" borderId="0" xfId="41" applyNumberFormat="1" applyFont="1" applyBorder="1"/>
    <xf numFmtId="169" fontId="26" fillId="0" borderId="0" xfId="41" applyNumberFormat="1" applyFont="1" applyBorder="1" applyAlignment="1">
      <alignment horizontal="right"/>
    </xf>
    <xf numFmtId="0" fontId="42" fillId="0" borderId="0" xfId="41" applyFont="1" applyAlignment="1">
      <alignment horizontal="right"/>
    </xf>
    <xf numFmtId="0" fontId="42" fillId="0" borderId="0" xfId="41" applyFont="1" applyBorder="1"/>
    <xf numFmtId="169" fontId="24" fillId="0" borderId="0" xfId="40" applyNumberFormat="1" applyFont="1" applyAlignment="1"/>
    <xf numFmtId="0" fontId="28" fillId="0" borderId="0" xfId="40" applyFont="1" applyBorder="1" applyAlignment="1">
      <alignment horizontal="center"/>
    </xf>
    <xf numFmtId="0" fontId="24" fillId="0" borderId="0" xfId="40" applyFont="1" applyAlignment="1"/>
    <xf numFmtId="0" fontId="0" fillId="0" borderId="2" xfId="0" applyBorder="1"/>
    <xf numFmtId="0" fontId="26" fillId="0" borderId="0" xfId="11" applyFont="1" applyAlignment="1">
      <alignment horizontal="left" wrapText="1"/>
    </xf>
    <xf numFmtId="0" fontId="29" fillId="0" borderId="0" xfId="11" applyFont="1" applyAlignment="1">
      <alignment horizontal="left" wrapText="1"/>
    </xf>
    <xf numFmtId="0" fontId="0" fillId="0" borderId="0" xfId="0" applyAlignment="1"/>
    <xf numFmtId="0" fontId="32" fillId="0" borderId="12" xfId="2" applyFont="1" applyBorder="1" applyAlignment="1">
      <alignment horizontal="right" wrapText="1"/>
    </xf>
    <xf numFmtId="0" fontId="32" fillId="0" borderId="12" xfId="2" applyFont="1" applyBorder="1" applyAlignment="1">
      <alignment horizontal="right" vertical="center" wrapText="1"/>
    </xf>
    <xf numFmtId="0" fontId="38" fillId="0" borderId="0" xfId="12" applyFont="1" applyBorder="1" applyAlignment="1"/>
    <xf numFmtId="0" fontId="38" fillId="0" borderId="0" xfId="12" applyFont="1" applyAlignment="1"/>
    <xf numFmtId="0" fontId="42" fillId="0" borderId="0" xfId="2" applyFont="1" applyAlignment="1"/>
    <xf numFmtId="0" fontId="38" fillId="0" borderId="0" xfId="2" applyFont="1" applyAlignment="1"/>
    <xf numFmtId="0" fontId="38" fillId="0" borderId="0" xfId="12" applyFont="1" applyBorder="1" applyAlignment="1">
      <alignment horizontal="right"/>
    </xf>
    <xf numFmtId="0" fontId="38" fillId="0" borderId="0" xfId="12" applyFont="1" applyBorder="1" applyAlignment="1">
      <alignment horizontal="right" vertical="center"/>
    </xf>
    <xf numFmtId="169" fontId="38" fillId="0" borderId="0" xfId="12" applyNumberFormat="1" applyFont="1" applyBorder="1" applyAlignment="1">
      <alignment horizontal="right" vertical="center"/>
    </xf>
    <xf numFmtId="169" fontId="38" fillId="2" borderId="0" xfId="12" applyNumberFormat="1" applyFont="1" applyFill="1" applyBorder="1" applyAlignment="1">
      <alignment horizontal="right" vertical="center"/>
    </xf>
    <xf numFmtId="164" fontId="38" fillId="2" borderId="0" xfId="12" applyNumberFormat="1" applyFont="1" applyFill="1" applyBorder="1" applyAlignment="1">
      <alignment horizontal="right" vertical="center"/>
    </xf>
    <xf numFmtId="169" fontId="38" fillId="2" borderId="0" xfId="12" applyNumberFormat="1" applyFont="1" applyFill="1" applyBorder="1" applyAlignment="1"/>
    <xf numFmtId="0" fontId="42" fillId="0" borderId="0" xfId="12" applyFont="1" applyBorder="1" applyAlignment="1">
      <alignment vertical="center"/>
    </xf>
    <xf numFmtId="0" fontId="38" fillId="0" borderId="0" xfId="12" applyFont="1" applyBorder="1" applyAlignment="1">
      <alignment vertical="center"/>
    </xf>
    <xf numFmtId="169" fontId="38" fillId="0" borderId="0" xfId="12" applyNumberFormat="1" applyFont="1" applyBorder="1" applyAlignment="1">
      <alignment vertical="center"/>
    </xf>
    <xf numFmtId="169" fontId="29" fillId="0" borderId="0" xfId="12" applyNumberFormat="1" applyFont="1" applyBorder="1" applyAlignment="1">
      <alignment vertical="center"/>
    </xf>
    <xf numFmtId="0" fontId="29" fillId="0" borderId="0" xfId="12" applyFont="1" applyBorder="1" applyAlignment="1">
      <alignment vertical="center"/>
    </xf>
    <xf numFmtId="169" fontId="26" fillId="0" borderId="0" xfId="12" applyNumberFormat="1" applyFont="1" applyBorder="1" applyAlignment="1">
      <alignment vertical="center"/>
    </xf>
    <xf numFmtId="0" fontId="26" fillId="0" borderId="1" xfId="12" applyFont="1" applyBorder="1" applyAlignment="1">
      <alignment vertical="center"/>
    </xf>
    <xf numFmtId="0" fontId="38" fillId="0" borderId="0" xfId="116" applyFont="1" applyFill="1" applyAlignment="1">
      <alignment horizontal="left"/>
    </xf>
    <xf numFmtId="0" fontId="60" fillId="0" borderId="0" xfId="116" applyFont="1" applyFill="1" applyBorder="1" applyAlignment="1">
      <alignment horizontal="left" wrapText="1"/>
    </xf>
    <xf numFmtId="0" fontId="38" fillId="0" borderId="0" xfId="116" applyFont="1" applyFill="1" applyBorder="1" applyAlignment="1">
      <alignment wrapText="1"/>
    </xf>
    <xf numFmtId="0" fontId="38" fillId="2" borderId="0" xfId="116" applyFont="1" applyFill="1" applyBorder="1" applyAlignment="1">
      <alignment wrapText="1"/>
    </xf>
    <xf numFmtId="0" fontId="38" fillId="0" borderId="0" xfId="116" applyFont="1" applyFill="1" applyBorder="1" applyAlignment="1">
      <alignment horizontal="left" wrapText="1"/>
    </xf>
    <xf numFmtId="3" fontId="42" fillId="0" borderId="0" xfId="16" applyNumberFormat="1" applyFont="1" applyAlignment="1"/>
    <xf numFmtId="169" fontId="42" fillId="0" borderId="0" xfId="13" applyNumberFormat="1" applyFont="1" applyBorder="1" applyAlignment="1"/>
    <xf numFmtId="3" fontId="38" fillId="0" borderId="0" xfId="0" applyNumberFormat="1" applyFont="1" applyAlignment="1"/>
    <xf numFmtId="169" fontId="38" fillId="0" borderId="0" xfId="13" applyNumberFormat="1" applyFont="1" applyBorder="1" applyAlignment="1"/>
    <xf numFmtId="0" fontId="38" fillId="0" borderId="0" xfId="0" applyFont="1"/>
    <xf numFmtId="169" fontId="38" fillId="0" borderId="0" xfId="13" applyNumberFormat="1" applyFont="1" applyBorder="1" applyAlignment="1">
      <alignment horizontal="right"/>
    </xf>
    <xf numFmtId="169" fontId="38" fillId="0" borderId="0" xfId="13" applyNumberFormat="1" applyFont="1" applyFill="1" applyBorder="1" applyAlignment="1">
      <alignment horizontal="right"/>
    </xf>
    <xf numFmtId="3" fontId="38" fillId="0" borderId="0" xfId="0" applyNumberFormat="1" applyFont="1" applyAlignment="1">
      <alignment wrapText="1" shrinkToFit="1"/>
    </xf>
    <xf numFmtId="3" fontId="38" fillId="0" borderId="0" xfId="0" applyNumberFormat="1" applyFont="1" applyFill="1" applyAlignment="1">
      <alignment wrapText="1"/>
    </xf>
    <xf numFmtId="3" fontId="38" fillId="0" borderId="0" xfId="0" applyNumberFormat="1" applyFont="1" applyAlignment="1">
      <alignment wrapText="1"/>
    </xf>
    <xf numFmtId="169" fontId="38" fillId="0" borderId="0" xfId="13" applyNumberFormat="1" applyFont="1" applyFill="1" applyBorder="1" applyAlignment="1"/>
    <xf numFmtId="3" fontId="38" fillId="0" borderId="0" xfId="0" applyNumberFormat="1" applyFont="1" applyBorder="1" applyAlignment="1"/>
    <xf numFmtId="1" fontId="38" fillId="0" borderId="0" xfId="0" applyNumberFormat="1" applyFont="1" applyAlignment="1"/>
    <xf numFmtId="1" fontId="38" fillId="0" borderId="0" xfId="0" applyNumberFormat="1" applyFont="1" applyBorder="1" applyAlignment="1">
      <alignment wrapText="1"/>
    </xf>
    <xf numFmtId="169" fontId="31" fillId="0" borderId="0" xfId="13" applyNumberFormat="1" applyFont="1" applyBorder="1" applyAlignment="1">
      <alignment vertical="top"/>
    </xf>
    <xf numFmtId="169" fontId="38" fillId="0" borderId="0" xfId="13" applyNumberFormat="1" applyFont="1" applyBorder="1" applyAlignment="1">
      <alignment vertical="center"/>
    </xf>
    <xf numFmtId="0" fontId="38" fillId="0" borderId="0" xfId="14" applyFont="1" applyBorder="1" applyAlignment="1"/>
    <xf numFmtId="0" fontId="118" fillId="0" borderId="0" xfId="0" applyFont="1"/>
    <xf numFmtId="0" fontId="118" fillId="0" borderId="0" xfId="0" applyFont="1" applyFill="1"/>
    <xf numFmtId="169" fontId="118" fillId="0" borderId="0" xfId="13" applyNumberFormat="1" applyFont="1" applyBorder="1" applyAlignment="1">
      <alignment vertical="center"/>
    </xf>
    <xf numFmtId="0" fontId="117" fillId="0" borderId="0" xfId="0" applyFont="1" applyAlignment="1">
      <alignment wrapText="1"/>
    </xf>
    <xf numFmtId="169" fontId="117" fillId="0" borderId="0" xfId="13" applyNumberFormat="1" applyFont="1" applyBorder="1" applyAlignment="1">
      <alignment horizontal="right"/>
    </xf>
    <xf numFmtId="3" fontId="118" fillId="0" borderId="0" xfId="0" applyNumberFormat="1" applyFont="1" applyAlignment="1">
      <alignment wrapText="1"/>
    </xf>
    <xf numFmtId="169" fontId="118" fillId="0" borderId="0" xfId="13" applyNumberFormat="1" applyFont="1" applyBorder="1" applyAlignment="1">
      <alignment horizontal="right"/>
    </xf>
    <xf numFmtId="3" fontId="118" fillId="0" borderId="0" xfId="0" applyNumberFormat="1" applyFont="1" applyAlignment="1">
      <alignment wrapText="1" shrinkToFit="1"/>
    </xf>
    <xf numFmtId="169" fontId="117" fillId="0" borderId="0" xfId="15" applyNumberFormat="1" applyFont="1" applyFill="1" applyBorder="1" applyAlignment="1">
      <alignment horizontal="left"/>
    </xf>
    <xf numFmtId="1" fontId="117" fillId="0" borderId="0" xfId="13" applyNumberFormat="1" applyFont="1" applyBorder="1" applyAlignment="1">
      <alignment vertical="center"/>
    </xf>
    <xf numFmtId="1" fontId="117" fillId="0" borderId="0" xfId="0" applyNumberFormat="1" applyFont="1"/>
    <xf numFmtId="1" fontId="118" fillId="0" borderId="0" xfId="13" applyNumberFormat="1" applyFont="1" applyBorder="1" applyAlignment="1">
      <alignment vertical="center"/>
    </xf>
    <xf numFmtId="169" fontId="118" fillId="0" borderId="0" xfId="15" applyNumberFormat="1" applyFont="1" applyFill="1" applyBorder="1" applyAlignment="1">
      <alignment horizontal="left"/>
    </xf>
    <xf numFmtId="0" fontId="29" fillId="0" borderId="0" xfId="14" applyFont="1" applyBorder="1" applyAlignment="1">
      <alignment horizontal="left" wrapText="1"/>
    </xf>
    <xf numFmtId="3" fontId="29" fillId="0" borderId="0" xfId="14" applyNumberFormat="1" applyFont="1"/>
    <xf numFmtId="0" fontId="26" fillId="0" borderId="0" xfId="14" applyFont="1" applyBorder="1" applyAlignment="1">
      <alignment horizontal="left" wrapText="1" indent="1"/>
    </xf>
    <xf numFmtId="3" fontId="26" fillId="0" borderId="0" xfId="14" applyNumberFormat="1" applyFont="1"/>
    <xf numFmtId="0" fontId="26" fillId="0" borderId="1" xfId="14" applyFont="1" applyBorder="1"/>
    <xf numFmtId="3" fontId="26" fillId="0" borderId="0" xfId="14" applyNumberFormat="1" applyFont="1" applyFill="1" applyBorder="1"/>
    <xf numFmtId="49" fontId="26" fillId="0" borderId="0" xfId="13" applyNumberFormat="1" applyFont="1" applyBorder="1" applyAlignment="1">
      <alignment horizontal="center" vertical="center" wrapText="1"/>
    </xf>
    <xf numFmtId="49" fontId="29" fillId="0" borderId="0" xfId="13" applyNumberFormat="1" applyFont="1" applyBorder="1" applyAlignment="1">
      <alignment horizontal="left" vertical="center" wrapText="1"/>
    </xf>
    <xf numFmtId="49" fontId="29" fillId="0" borderId="0" xfId="13" applyNumberFormat="1" applyFont="1" applyBorder="1" applyAlignment="1">
      <alignment vertical="center" wrapText="1"/>
    </xf>
    <xf numFmtId="49" fontId="26" fillId="0" borderId="1" xfId="13" applyNumberFormat="1" applyFont="1" applyBorder="1" applyAlignment="1">
      <alignment vertical="center" wrapText="1"/>
    </xf>
    <xf numFmtId="3" fontId="26" fillId="0" borderId="1" xfId="14" applyNumberFormat="1" applyFont="1" applyFill="1" applyBorder="1"/>
    <xf numFmtId="0" fontId="36" fillId="0" borderId="0" xfId="102" applyFont="1" applyFill="1" applyAlignment="1">
      <alignment horizontal="left" wrapText="1"/>
    </xf>
    <xf numFmtId="0" fontId="37" fillId="0" borderId="0" xfId="102" applyFont="1" applyFill="1" applyAlignment="1">
      <alignment horizontal="left" wrapText="1"/>
    </xf>
    <xf numFmtId="0" fontId="94" fillId="0" borderId="0" xfId="102" applyFont="1" applyFill="1" applyAlignment="1">
      <alignment horizontal="left" wrapText="1"/>
    </xf>
    <xf numFmtId="0" fontId="36" fillId="0" borderId="0" xfId="102" applyFont="1" applyFill="1" applyBorder="1" applyAlignment="1">
      <alignment horizontal="left" wrapText="1"/>
    </xf>
    <xf numFmtId="0" fontId="37" fillId="0" borderId="0" xfId="102" applyFont="1" applyFill="1" applyBorder="1" applyAlignment="1">
      <alignment horizontal="left" wrapText="1"/>
    </xf>
    <xf numFmtId="0" fontId="36" fillId="0" borderId="0" xfId="102" applyFont="1" applyBorder="1" applyAlignment="1">
      <alignment horizontal="left" wrapText="1"/>
    </xf>
    <xf numFmtId="0" fontId="37" fillId="0" borderId="0" xfId="102" applyFont="1" applyBorder="1" applyAlignment="1">
      <alignment horizontal="left" wrapText="1"/>
    </xf>
    <xf numFmtId="171" fontId="117" fillId="0" borderId="0" xfId="11" applyNumberFormat="1" applyFont="1" applyBorder="1"/>
    <xf numFmtId="171" fontId="117" fillId="2" borderId="0" xfId="11" applyNumberFormat="1" applyFont="1" applyFill="1" applyBorder="1"/>
    <xf numFmtId="171" fontId="118" fillId="0" borderId="0" xfId="11" applyNumberFormat="1" applyFont="1" applyBorder="1"/>
    <xf numFmtId="171" fontId="118" fillId="2" borderId="0" xfId="11" applyNumberFormat="1" applyFont="1" applyFill="1" applyBorder="1"/>
    <xf numFmtId="171" fontId="118" fillId="0" borderId="0" xfId="11" applyNumberFormat="1" applyFont="1" applyBorder="1" applyAlignment="1">
      <alignment horizontal="right"/>
    </xf>
    <xf numFmtId="171" fontId="118" fillId="2" borderId="0" xfId="11" applyNumberFormat="1" applyFont="1" applyFill="1" applyBorder="1" applyAlignment="1">
      <alignment horizontal="right"/>
    </xf>
    <xf numFmtId="171" fontId="118" fillId="0" borderId="0" xfId="11" applyNumberFormat="1" applyFont="1" applyFill="1" applyBorder="1"/>
    <xf numFmtId="171" fontId="117" fillId="0" borderId="0" xfId="11" applyNumberFormat="1" applyFont="1" applyFill="1" applyBorder="1"/>
    <xf numFmtId="0" fontId="117" fillId="0" borderId="0" xfId="12" applyFont="1" applyBorder="1" applyAlignment="1">
      <alignment horizontal="left" vertical="center"/>
    </xf>
    <xf numFmtId="0" fontId="118" fillId="0" borderId="1" xfId="11" applyFont="1" applyBorder="1" applyAlignment="1">
      <alignment horizontal="center"/>
    </xf>
    <xf numFmtId="0" fontId="118" fillId="2" borderId="0" xfId="11" applyFont="1" applyFill="1" applyBorder="1"/>
    <xf numFmtId="3" fontId="118" fillId="0" borderId="0" xfId="11" applyNumberFormat="1" applyFont="1" applyBorder="1"/>
    <xf numFmtId="3" fontId="118" fillId="0" borderId="0" xfId="11" applyNumberFormat="1" applyFont="1" applyBorder="1" applyAlignment="1">
      <alignment horizontal="right"/>
    </xf>
    <xf numFmtId="169" fontId="29" fillId="0" borderId="0" xfId="11" applyNumberFormat="1" applyFont="1" applyBorder="1" applyAlignment="1">
      <alignment vertical="center"/>
    </xf>
    <xf numFmtId="169" fontId="26" fillId="0" borderId="0" xfId="11" applyNumberFormat="1" applyFont="1" applyAlignment="1">
      <alignment horizontal="right"/>
    </xf>
    <xf numFmtId="169" fontId="26" fillId="0" borderId="0" xfId="11" applyNumberFormat="1" applyFont="1" applyBorder="1" applyAlignment="1">
      <alignment horizontal="right" vertical="center" wrapText="1"/>
    </xf>
    <xf numFmtId="0" fontId="38" fillId="0" borderId="0" xfId="11" applyFont="1" applyBorder="1" applyAlignment="1">
      <alignment horizontal="left" vertical="center" wrapText="1"/>
    </xf>
    <xf numFmtId="0" fontId="29" fillId="0" borderId="0" xfId="2" applyFont="1" applyAlignment="1">
      <alignment horizontal="left"/>
    </xf>
    <xf numFmtId="169" fontId="29" fillId="0" borderId="0" xfId="11" applyNumberFormat="1" applyFont="1" applyBorder="1"/>
    <xf numFmtId="0" fontId="38" fillId="0" borderId="0" xfId="2" applyFont="1" applyAlignment="1">
      <alignment horizontal="left"/>
    </xf>
    <xf numFmtId="169" fontId="42" fillId="0" borderId="0" xfId="11" applyNumberFormat="1" applyFont="1" applyBorder="1"/>
    <xf numFmtId="169" fontId="38" fillId="0" borderId="0" xfId="11" applyNumberFormat="1" applyFont="1" applyBorder="1" applyAlignment="1">
      <alignment horizontal="right" vertical="center" wrapText="1"/>
    </xf>
    <xf numFmtId="0" fontId="38" fillId="0" borderId="0" xfId="11" applyFont="1" applyBorder="1" applyAlignment="1">
      <alignment vertical="center"/>
    </xf>
    <xf numFmtId="169" fontId="42" fillId="0" borderId="0" xfId="11" applyNumberFormat="1" applyFont="1" applyAlignment="1">
      <alignment horizontal="right"/>
    </xf>
    <xf numFmtId="169" fontId="42" fillId="0" borderId="0" xfId="11" applyNumberFormat="1" applyFont="1"/>
    <xf numFmtId="169" fontId="38" fillId="0" borderId="0" xfId="11" applyNumberFormat="1" applyFont="1" applyBorder="1" applyAlignment="1">
      <alignment horizontal="right"/>
    </xf>
    <xf numFmtId="169" fontId="38" fillId="0" borderId="0" xfId="11" applyNumberFormat="1" applyFont="1"/>
    <xf numFmtId="169" fontId="38" fillId="0" borderId="0" xfId="11" applyNumberFormat="1" applyFont="1" applyBorder="1" applyAlignment="1">
      <alignment vertical="center"/>
    </xf>
    <xf numFmtId="169" fontId="38" fillId="0" borderId="0" xfId="11" applyNumberFormat="1" applyFont="1" applyBorder="1" applyAlignment="1">
      <alignment horizontal="right" vertical="center"/>
    </xf>
    <xf numFmtId="169" fontId="38" fillId="0" borderId="0" xfId="11" quotePrefix="1" applyNumberFormat="1" applyFont="1" applyAlignment="1">
      <alignment horizontal="right"/>
    </xf>
    <xf numFmtId="169" fontId="29" fillId="0" borderId="0" xfId="11" applyNumberFormat="1" applyFont="1" applyAlignment="1">
      <alignment horizontal="left"/>
    </xf>
    <xf numFmtId="169" fontId="26" fillId="0" borderId="0" xfId="11" quotePrefix="1" applyNumberFormat="1" applyFont="1" applyBorder="1" applyAlignment="1">
      <alignment horizontal="right"/>
    </xf>
    <xf numFmtId="169" fontId="38" fillId="0" borderId="0" xfId="24" applyNumberFormat="1" applyFont="1" applyAlignment="1">
      <alignment horizontal="right"/>
    </xf>
    <xf numFmtId="0" fontId="26" fillId="0" borderId="0" xfId="40" applyFont="1"/>
    <xf numFmtId="169" fontId="26" fillId="0" borderId="0" xfId="40" applyNumberFormat="1" applyFont="1"/>
    <xf numFmtId="169" fontId="29" fillId="0" borderId="0" xfId="40" applyNumberFormat="1" applyFont="1" applyAlignment="1"/>
    <xf numFmtId="0" fontId="26" fillId="0" borderId="0" xfId="123" applyNumberFormat="1" applyFont="1" applyAlignment="1"/>
    <xf numFmtId="0" fontId="117" fillId="0" borderId="0" xfId="40" applyFont="1" applyAlignment="1">
      <alignment wrapText="1"/>
    </xf>
    <xf numFmtId="0" fontId="29" fillId="0" borderId="0" xfId="40" applyFont="1"/>
    <xf numFmtId="169" fontId="29" fillId="0" borderId="0" xfId="40" applyNumberFormat="1" applyFont="1"/>
    <xf numFmtId="0" fontId="118" fillId="0" borderId="0" xfId="40" applyFont="1" applyAlignment="1">
      <alignment horizontal="left"/>
    </xf>
    <xf numFmtId="0" fontId="26" fillId="0" borderId="0" xfId="40" applyFont="1" applyAlignment="1">
      <alignment horizontal="right"/>
    </xf>
    <xf numFmtId="169" fontId="26" fillId="0" borderId="0" xfId="40" applyNumberFormat="1" applyFont="1" applyFill="1" applyBorder="1" applyAlignment="1"/>
    <xf numFmtId="0" fontId="26" fillId="0" borderId="0" xfId="40" applyFont="1" applyBorder="1"/>
    <xf numFmtId="0" fontId="118" fillId="0" borderId="0" xfId="40" applyFont="1"/>
    <xf numFmtId="169" fontId="118" fillId="0" borderId="0" xfId="40" applyNumberFormat="1" applyFont="1"/>
    <xf numFmtId="169" fontId="141" fillId="0" borderId="0" xfId="40" applyNumberFormat="1" applyFont="1" applyFill="1"/>
    <xf numFmtId="169" fontId="118" fillId="0" borderId="0" xfId="40" applyNumberFormat="1" applyFont="1" applyFill="1"/>
    <xf numFmtId="0" fontId="118" fillId="0" borderId="0" xfId="40" applyFont="1" applyFill="1"/>
    <xf numFmtId="0" fontId="118" fillId="0" borderId="0" xfId="40" applyFont="1" applyAlignment="1">
      <alignment horizontal="right"/>
    </xf>
    <xf numFmtId="169" fontId="118" fillId="0" borderId="0" xfId="40" applyNumberFormat="1" applyFont="1" applyBorder="1"/>
    <xf numFmtId="0" fontId="118" fillId="0" borderId="0" xfId="40" applyFont="1" applyBorder="1"/>
    <xf numFmtId="0" fontId="29" fillId="0" borderId="0" xfId="40" applyFont="1" applyAlignment="1">
      <alignment horizontal="left" wrapText="1"/>
    </xf>
    <xf numFmtId="0" fontId="26" fillId="0" borderId="0" xfId="40" applyFont="1" applyAlignment="1">
      <alignment horizontal="left"/>
    </xf>
    <xf numFmtId="0" fontId="69" fillId="0" borderId="0" xfId="40" applyFont="1"/>
    <xf numFmtId="0" fontId="26" fillId="0" borderId="0" xfId="40" applyFont="1" applyBorder="1" applyAlignment="1">
      <alignment horizontal="left"/>
    </xf>
    <xf numFmtId="0" fontId="26" fillId="0" borderId="0" xfId="40" applyFont="1" applyAlignment="1"/>
    <xf numFmtId="0" fontId="34" fillId="0" borderId="0" xfId="11" applyFont="1" applyAlignment="1">
      <alignment horizontal="left" wrapText="1"/>
    </xf>
    <xf numFmtId="169" fontId="26" fillId="0" borderId="0" xfId="40" applyNumberFormat="1" applyFont="1" applyAlignment="1">
      <alignment horizontal="right"/>
    </xf>
    <xf numFmtId="169" fontId="26" fillId="0" borderId="0" xfId="40" applyNumberFormat="1" applyFont="1" applyFill="1" applyAlignment="1">
      <alignment horizontal="right"/>
    </xf>
    <xf numFmtId="169" fontId="29" fillId="0" borderId="0" xfId="40" applyNumberFormat="1" applyFont="1" applyBorder="1"/>
    <xf numFmtId="0" fontId="26" fillId="0" borderId="0" xfId="40" applyFont="1" applyFill="1" applyAlignment="1">
      <alignment horizontal="right"/>
    </xf>
    <xf numFmtId="169" fontId="26" fillId="0" borderId="0" xfId="40" applyNumberFormat="1" applyFont="1" applyBorder="1"/>
    <xf numFmtId="0" fontId="29" fillId="0" borderId="0" xfId="40" applyFont="1" applyAlignment="1">
      <alignment horizontal="right"/>
    </xf>
    <xf numFmtId="0" fontId="26" fillId="0" borderId="0" xfId="40" applyFont="1" applyBorder="1" applyAlignment="1">
      <alignment horizontal="right"/>
    </xf>
    <xf numFmtId="0" fontId="26" fillId="0" borderId="1" xfId="40" applyFont="1" applyBorder="1" applyAlignment="1">
      <alignment horizontal="right"/>
    </xf>
    <xf numFmtId="169" fontId="26" fillId="0" borderId="0" xfId="40" applyNumberFormat="1" applyFont="1" applyFill="1"/>
    <xf numFmtId="0" fontId="26" fillId="0" borderId="0" xfId="40" applyFont="1" applyFill="1" applyBorder="1"/>
    <xf numFmtId="3" fontId="117" fillId="0" borderId="0" xfId="11" applyNumberFormat="1" applyFont="1"/>
    <xf numFmtId="3" fontId="117" fillId="0" borderId="0" xfId="11" applyNumberFormat="1" applyFont="1" applyFill="1"/>
    <xf numFmtId="3" fontId="118" fillId="0" borderId="0" xfId="11" applyNumberFormat="1" applyFont="1"/>
    <xf numFmtId="3" fontId="118" fillId="0" borderId="0" xfId="33" applyNumberFormat="1" applyFont="1" applyFill="1" applyBorder="1" applyAlignment="1">
      <alignment vertical="center" wrapText="1"/>
    </xf>
    <xf numFmtId="3" fontId="118" fillId="0" borderId="0" xfId="98" applyNumberFormat="1" applyFont="1" applyFill="1"/>
    <xf numFmtId="171" fontId="117" fillId="0" borderId="0" xfId="11" applyNumberFormat="1" applyFont="1"/>
    <xf numFmtId="171" fontId="117" fillId="0" borderId="0" xfId="11" applyNumberFormat="1" applyFont="1" applyFill="1"/>
    <xf numFmtId="0" fontId="117" fillId="0" borderId="0" xfId="11" applyFont="1" applyFill="1"/>
    <xf numFmtId="171" fontId="118" fillId="0" borderId="0" xfId="11" applyNumberFormat="1" applyFont="1"/>
    <xf numFmtId="171" fontId="118" fillId="0" borderId="0" xfId="11" applyNumberFormat="1" applyFont="1" applyFill="1"/>
    <xf numFmtId="0" fontId="118" fillId="0" borderId="0" xfId="11" applyFont="1" applyFill="1" applyBorder="1"/>
    <xf numFmtId="169" fontId="117" fillId="0" borderId="0" xfId="1" applyNumberFormat="1" applyFont="1"/>
    <xf numFmtId="169" fontId="117" fillId="0" borderId="0" xfId="1" applyNumberFormat="1" applyFont="1" applyFill="1"/>
    <xf numFmtId="0" fontId="117" fillId="0" borderId="0" xfId="1" applyFont="1" applyFill="1"/>
    <xf numFmtId="169" fontId="118" fillId="0" borderId="0" xfId="1" applyNumberFormat="1" applyFont="1"/>
    <xf numFmtId="169" fontId="118" fillId="0" borderId="0" xfId="1" applyNumberFormat="1" applyFont="1" applyFill="1"/>
    <xf numFmtId="0" fontId="118" fillId="0" borderId="0" xfId="1" applyFont="1" applyFill="1"/>
    <xf numFmtId="169" fontId="118" fillId="0" borderId="0" xfId="1" applyNumberFormat="1" applyFont="1" applyBorder="1"/>
    <xf numFmtId="169" fontId="118" fillId="0" borderId="0" xfId="1" applyNumberFormat="1" applyFont="1" applyFill="1" applyBorder="1"/>
    <xf numFmtId="0" fontId="118" fillId="0" borderId="0" xfId="1" applyFont="1" applyFill="1" applyBorder="1"/>
    <xf numFmtId="0" fontId="109" fillId="0" borderId="0" xfId="1" applyFont="1" applyFill="1"/>
    <xf numFmtId="169" fontId="38" fillId="0" borderId="0" xfId="1" applyNumberFormat="1" applyFont="1"/>
    <xf numFmtId="169" fontId="38" fillId="0" borderId="0" xfId="1" applyNumberFormat="1" applyFont="1" applyFill="1"/>
    <xf numFmtId="0" fontId="110" fillId="0" borderId="0" xfId="1" applyFont="1" applyFill="1"/>
    <xf numFmtId="0" fontId="117" fillId="0" borderId="0" xfId="11" applyFont="1"/>
    <xf numFmtId="169" fontId="118" fillId="2" borderId="0" xfId="11" applyNumberFormat="1" applyFont="1" applyFill="1"/>
    <xf numFmtId="169" fontId="118" fillId="0" borderId="0" xfId="11" applyNumberFormat="1" applyFont="1" applyFill="1"/>
    <xf numFmtId="0" fontId="118" fillId="2" borderId="0" xfId="11" applyFont="1" applyFill="1"/>
    <xf numFmtId="0" fontId="117" fillId="2" borderId="0" xfId="11" applyFont="1" applyFill="1"/>
    <xf numFmtId="0" fontId="118" fillId="0" borderId="1" xfId="11" applyFont="1" applyFill="1" applyBorder="1"/>
    <xf numFmtId="3" fontId="118" fillId="0" borderId="0" xfId="11" applyNumberFormat="1" applyFont="1" applyFill="1" applyBorder="1"/>
    <xf numFmtId="0" fontId="118" fillId="0" borderId="0" xfId="1" applyFont="1" applyFill="1" applyAlignment="1">
      <alignment horizontal="right"/>
    </xf>
    <xf numFmtId="169" fontId="118" fillId="0" borderId="0" xfId="1" applyNumberFormat="1" applyFont="1" applyFill="1" applyAlignment="1">
      <alignment horizontal="right"/>
    </xf>
    <xf numFmtId="0" fontId="118" fillId="0" borderId="0" xfId="11" applyFont="1" applyFill="1" applyBorder="1" applyAlignment="1"/>
    <xf numFmtId="0" fontId="118" fillId="0" borderId="0" xfId="11" applyFont="1" applyFill="1" applyAlignment="1"/>
    <xf numFmtId="0" fontId="118" fillId="2" borderId="0" xfId="11" quotePrefix="1" applyFont="1" applyFill="1" applyAlignment="1">
      <alignment horizontal="right"/>
    </xf>
    <xf numFmtId="0" fontId="118" fillId="0" borderId="0" xfId="11" applyFont="1" applyFill="1" applyBorder="1" applyAlignment="1">
      <alignment horizontal="right"/>
    </xf>
    <xf numFmtId="0" fontId="118" fillId="0" borderId="0" xfId="11" applyFont="1" applyFill="1" applyAlignment="1">
      <alignment horizontal="right"/>
    </xf>
    <xf numFmtId="0" fontId="118" fillId="0" borderId="0" xfId="11" quotePrefix="1" applyFont="1" applyFill="1" applyAlignment="1">
      <alignment horizontal="right"/>
    </xf>
    <xf numFmtId="0" fontId="118" fillId="0" borderId="1" xfId="11" applyFont="1" applyFill="1" applyBorder="1" applyAlignment="1">
      <alignment horizontal="center"/>
    </xf>
    <xf numFmtId="0" fontId="118" fillId="0" borderId="0" xfId="11" quotePrefix="1" applyFont="1" applyAlignment="1">
      <alignment horizontal="right"/>
    </xf>
    <xf numFmtId="3" fontId="118" fillId="0" borderId="0" xfId="11" applyNumberFormat="1" applyFont="1" applyFill="1" applyAlignment="1">
      <alignment horizontal="right"/>
    </xf>
    <xf numFmtId="3" fontId="118" fillId="0" borderId="0" xfId="11" applyNumberFormat="1" applyFont="1" applyAlignment="1">
      <alignment horizontal="right"/>
    </xf>
    <xf numFmtId="0" fontId="118" fillId="0" borderId="0" xfId="98" applyFont="1" applyFill="1" applyAlignment="1">
      <alignment horizontal="right"/>
    </xf>
    <xf numFmtId="3" fontId="118" fillId="0" borderId="0" xfId="33" applyNumberFormat="1" applyFont="1" applyFill="1" applyBorder="1" applyAlignment="1">
      <alignment horizontal="right" vertical="center" wrapText="1"/>
    </xf>
    <xf numFmtId="3" fontId="117" fillId="0" borderId="0" xfId="11" applyNumberFormat="1" applyFont="1" applyFill="1" applyAlignment="1">
      <alignment horizontal="right"/>
    </xf>
    <xf numFmtId="0" fontId="142" fillId="0" borderId="0" xfId="0" applyFont="1" applyFill="1"/>
    <xf numFmtId="0" fontId="116" fillId="0" borderId="0" xfId="11" applyFont="1" applyFill="1"/>
    <xf numFmtId="0" fontId="118" fillId="0" borderId="2" xfId="11" applyFont="1" applyFill="1" applyBorder="1" applyAlignment="1">
      <alignment horizontal="right"/>
    </xf>
    <xf numFmtId="0" fontId="118" fillId="0" borderId="2" xfId="11" applyFont="1" applyFill="1" applyBorder="1"/>
    <xf numFmtId="0" fontId="117" fillId="0" borderId="0" xfId="11" applyFont="1" applyFill="1" applyBorder="1"/>
    <xf numFmtId="0" fontId="0" fillId="0" borderId="0" xfId="0" applyAlignment="1"/>
    <xf numFmtId="0" fontId="24" fillId="2" borderId="0" xfId="4" applyFont="1" applyFill="1" applyBorder="1" applyAlignment="1"/>
    <xf numFmtId="169" fontId="26" fillId="0" borderId="0" xfId="4" applyNumberFormat="1" applyFont="1" applyBorder="1" applyAlignment="1"/>
    <xf numFmtId="0" fontId="23" fillId="0" borderId="0" xfId="4" applyFont="1" applyBorder="1" applyAlignment="1"/>
    <xf numFmtId="0" fontId="26" fillId="0" borderId="0" xfId="4" applyFont="1" applyFill="1" applyBorder="1" applyAlignment="1"/>
    <xf numFmtId="0" fontId="0" fillId="0" borderId="0" xfId="0" applyAlignment="1">
      <alignment horizontal="right"/>
    </xf>
    <xf numFmtId="0" fontId="29" fillId="0" borderId="0" xfId="2" applyFont="1" applyFill="1" applyAlignment="1"/>
    <xf numFmtId="0" fontId="38" fillId="0" borderId="0" xfId="4" applyFont="1" applyBorder="1" applyAlignment="1"/>
    <xf numFmtId="169" fontId="42" fillId="0" borderId="0" xfId="4" applyNumberFormat="1" applyFont="1" applyBorder="1" applyAlignment="1"/>
    <xf numFmtId="0" fontId="42" fillId="0" borderId="0" xfId="4" applyFont="1" applyBorder="1" applyAlignment="1"/>
    <xf numFmtId="169" fontId="38" fillId="0" borderId="0" xfId="4" applyNumberFormat="1" applyFont="1" applyBorder="1" applyAlignment="1"/>
    <xf numFmtId="0" fontId="108" fillId="0" borderId="0" xfId="4" applyFont="1" applyBorder="1" applyAlignment="1"/>
    <xf numFmtId="0" fontId="29" fillId="0" borderId="0" xfId="4" applyFont="1" applyBorder="1" applyAlignment="1"/>
    <xf numFmtId="169" fontId="29" fillId="0" borderId="0" xfId="4" applyNumberFormat="1" applyFont="1" applyBorder="1" applyAlignment="1"/>
    <xf numFmtId="0" fontId="0" fillId="0" borderId="0" xfId="0" applyAlignment="1">
      <alignment vertical="center"/>
    </xf>
    <xf numFmtId="0" fontId="29" fillId="2" borderId="0" xfId="2" applyFont="1" applyFill="1" applyAlignment="1"/>
    <xf numFmtId="0" fontId="38" fillId="0" borderId="0" xfId="4" applyFont="1" applyBorder="1" applyAlignment="1">
      <alignment horizontal="right"/>
    </xf>
    <xf numFmtId="0" fontId="26" fillId="0" borderId="0" xfId="4" applyFont="1" applyFill="1" applyBorder="1" applyAlignment="1">
      <alignment vertical="center" wrapText="1"/>
    </xf>
    <xf numFmtId="0" fontId="46" fillId="0" borderId="0" xfId="11" applyFont="1" applyBorder="1"/>
    <xf numFmtId="0" fontId="46" fillId="0" borderId="0" xfId="0" applyFont="1"/>
    <xf numFmtId="0" fontId="37" fillId="0" borderId="0" xfId="11" applyFont="1" applyBorder="1"/>
    <xf numFmtId="0" fontId="36" fillId="0" borderId="0" xfId="25" applyFont="1" applyBorder="1" applyAlignment="1">
      <alignment horizontal="center" vertical="center" wrapText="1"/>
    </xf>
    <xf numFmtId="0" fontId="37" fillId="0" borderId="0" xfId="11" applyFont="1" applyBorder="1" applyAlignment="1">
      <alignment horizontal="left"/>
    </xf>
    <xf numFmtId="0" fontId="37" fillId="0" borderId="0" xfId="11" applyFont="1" applyFill="1" applyBorder="1" applyAlignment="1">
      <alignment horizontal="left"/>
    </xf>
    <xf numFmtId="0" fontId="36" fillId="0" borderId="0" xfId="11" applyFont="1" applyBorder="1" applyAlignment="1">
      <alignment horizontal="left" vertical="center"/>
    </xf>
    <xf numFmtId="0" fontId="36" fillId="0" borderId="0" xfId="11" applyFont="1" applyBorder="1" applyAlignment="1">
      <alignment vertical="center"/>
    </xf>
    <xf numFmtId="0" fontId="37" fillId="0" borderId="0" xfId="11" applyFont="1" applyBorder="1" applyAlignment="1">
      <alignment horizontal="left" indent="1"/>
    </xf>
    <xf numFmtId="0" fontId="37" fillId="0" borderId="0" xfId="11" applyFont="1"/>
    <xf numFmtId="0" fontId="64" fillId="0" borderId="0" xfId="11" applyFont="1" applyBorder="1" applyAlignment="1">
      <alignment vertical="center"/>
    </xf>
    <xf numFmtId="0" fontId="64" fillId="0" borderId="0" xfId="11" applyFont="1" applyBorder="1" applyAlignment="1">
      <alignment horizontal="right" vertical="center"/>
    </xf>
    <xf numFmtId="0" fontId="37" fillId="0" borderId="0" xfId="11" applyFont="1" applyBorder="1" applyAlignment="1">
      <alignment horizontal="left" wrapText="1" indent="1"/>
    </xf>
    <xf numFmtId="0" fontId="37" fillId="0" borderId="0" xfId="0" applyFont="1"/>
    <xf numFmtId="173" fontId="37" fillId="0" borderId="0" xfId="11" applyNumberFormat="1" applyFont="1" applyBorder="1" applyAlignment="1"/>
    <xf numFmtId="0" fontId="46" fillId="0" borderId="0" xfId="11" applyFont="1"/>
    <xf numFmtId="0" fontId="46" fillId="0" borderId="0" xfId="11" applyFont="1" applyAlignment="1">
      <alignment vertical="top" wrapText="1"/>
    </xf>
    <xf numFmtId="0" fontId="36" fillId="0" borderId="0" xfId="11" applyFont="1" applyBorder="1" applyAlignment="1">
      <alignment horizontal="left" wrapText="1"/>
    </xf>
    <xf numFmtId="0" fontId="37" fillId="0" borderId="0" xfId="11" applyFont="1" applyAlignment="1">
      <alignment vertical="center"/>
    </xf>
    <xf numFmtId="0" fontId="36" fillId="0" borderId="0" xfId="11" applyFont="1" applyAlignment="1"/>
    <xf numFmtId="0" fontId="46" fillId="0" borderId="0" xfId="32" applyFont="1"/>
    <xf numFmtId="0" fontId="37" fillId="0" borderId="0" xfId="11" applyFont="1" applyFill="1"/>
    <xf numFmtId="0" fontId="37" fillId="0" borderId="0" xfId="32" applyFont="1"/>
    <xf numFmtId="0" fontId="37" fillId="0" borderId="0" xfId="32" applyFont="1" applyAlignment="1">
      <alignment wrapText="1"/>
    </xf>
    <xf numFmtId="0" fontId="37" fillId="0" borderId="0" xfId="11" applyFont="1" applyFill="1" applyBorder="1"/>
    <xf numFmtId="0" fontId="37" fillId="0" borderId="0" xfId="32" applyFont="1" applyBorder="1" applyAlignment="1">
      <alignment wrapText="1"/>
    </xf>
    <xf numFmtId="0" fontId="112" fillId="0" borderId="0" xfId="19" applyFont="1" applyFill="1" applyBorder="1" applyAlignment="1">
      <alignment horizontal="right"/>
    </xf>
    <xf numFmtId="0" fontId="95" fillId="0" borderId="0" xfId="19" applyNumberFormat="1" applyFont="1" applyFill="1" applyBorder="1" applyAlignment="1">
      <alignment horizontal="right"/>
    </xf>
    <xf numFmtId="0" fontId="112" fillId="0" borderId="0" xfId="11" applyFont="1" applyBorder="1" applyAlignment="1">
      <alignment horizontal="right"/>
    </xf>
    <xf numFmtId="0" fontId="112" fillId="0" borderId="0" xfId="11" applyFont="1" applyBorder="1"/>
    <xf numFmtId="0" fontId="112" fillId="0" borderId="0" xfId="11" applyFont="1"/>
    <xf numFmtId="0" fontId="37" fillId="0" borderId="0" xfId="11" applyFont="1" applyFill="1" applyBorder="1" applyAlignment="1">
      <alignment horizontal="left" wrapText="1"/>
    </xf>
    <xf numFmtId="49" fontId="95" fillId="0" borderId="0" xfId="19" applyNumberFormat="1" applyFont="1" applyFill="1" applyBorder="1" applyAlignment="1">
      <alignment wrapText="1"/>
    </xf>
    <xf numFmtId="0" fontId="112" fillId="0" borderId="0" xfId="11" applyFont="1" applyAlignment="1">
      <alignment wrapText="1"/>
    </xf>
    <xf numFmtId="0" fontId="37" fillId="0" borderId="0" xfId="11" applyFont="1" applyBorder="1" applyAlignment="1">
      <alignment horizontal="right"/>
    </xf>
    <xf numFmtId="0" fontId="36" fillId="0" borderId="0" xfId="11" applyFont="1" applyBorder="1" applyAlignment="1">
      <alignment horizontal="left" vertical="center" wrapText="1"/>
    </xf>
    <xf numFmtId="0" fontId="37" fillId="0" borderId="0" xfId="11" applyFont="1" applyBorder="1" applyAlignment="1">
      <alignment vertical="center"/>
    </xf>
    <xf numFmtId="0" fontId="37" fillId="0" borderId="0" xfId="11" applyFont="1" applyAlignment="1">
      <alignment horizontal="right"/>
    </xf>
    <xf numFmtId="0" fontId="37" fillId="0" borderId="0" xfId="11" applyFont="1" applyBorder="1" applyAlignment="1">
      <alignment horizontal="left" wrapText="1"/>
    </xf>
    <xf numFmtId="169" fontId="37" fillId="0" borderId="0" xfId="11" applyNumberFormat="1" applyFont="1" applyBorder="1"/>
    <xf numFmtId="0" fontId="37" fillId="2" borderId="0" xfId="11" applyFont="1" applyFill="1" applyBorder="1"/>
    <xf numFmtId="0" fontId="46" fillId="0" borderId="0" xfId="11" applyFont="1" applyAlignment="1">
      <alignment horizontal="right"/>
    </xf>
    <xf numFmtId="49" fontId="94" fillId="0" borderId="0" xfId="11" applyNumberFormat="1" applyFont="1" applyFill="1" applyBorder="1" applyAlignment="1">
      <alignment horizontal="left" vertical="center"/>
    </xf>
    <xf numFmtId="0" fontId="36" fillId="0" borderId="0" xfId="11" applyFont="1" applyFill="1" applyBorder="1" applyAlignment="1">
      <alignment vertical="center"/>
    </xf>
    <xf numFmtId="0" fontId="36" fillId="2" borderId="0" xfId="11" applyFont="1" applyFill="1" applyBorder="1" applyAlignment="1">
      <alignment vertical="center"/>
    </xf>
    <xf numFmtId="49" fontId="95" fillId="0" borderId="0" xfId="11" applyNumberFormat="1" applyFont="1" applyFill="1" applyBorder="1" applyAlignment="1">
      <alignment horizontal="left"/>
    </xf>
    <xf numFmtId="0" fontId="46" fillId="0" borderId="0" xfId="0" applyFont="1" applyBorder="1"/>
    <xf numFmtId="0" fontId="37" fillId="0" borderId="0" xfId="11" applyFont="1" applyFill="1" applyBorder="1" applyAlignment="1">
      <alignment horizontal="right"/>
    </xf>
    <xf numFmtId="49" fontId="95" fillId="0" borderId="0" xfId="11" applyNumberFormat="1" applyFont="1" applyFill="1" applyBorder="1" applyAlignment="1">
      <alignment horizontal="left" wrapText="1"/>
    </xf>
    <xf numFmtId="49" fontId="94" fillId="0" borderId="0" xfId="11" applyNumberFormat="1" applyFont="1" applyFill="1" applyBorder="1" applyAlignment="1">
      <alignment horizontal="left" vertical="center" wrapText="1"/>
    </xf>
    <xf numFmtId="49" fontId="94" fillId="0" borderId="0" xfId="11" applyNumberFormat="1" applyFont="1" applyFill="1" applyBorder="1" applyAlignment="1">
      <alignment horizontal="left"/>
    </xf>
    <xf numFmtId="0" fontId="37" fillId="2" borderId="0" xfId="11" applyFont="1" applyFill="1"/>
    <xf numFmtId="49" fontId="37" fillId="0" borderId="0" xfId="11" applyNumberFormat="1" applyFont="1" applyFill="1" applyBorder="1" applyAlignment="1">
      <alignment horizontal="left" wrapText="1"/>
    </xf>
    <xf numFmtId="0" fontId="37" fillId="0" borderId="0" xfId="6" applyFont="1" applyBorder="1" applyAlignment="1"/>
    <xf numFmtId="49" fontId="95" fillId="0" borderId="0" xfId="11" applyNumberFormat="1" applyFont="1" applyFill="1" applyBorder="1" applyAlignment="1">
      <alignment wrapText="1"/>
    </xf>
    <xf numFmtId="49" fontId="95" fillId="2" borderId="0" xfId="11" applyNumberFormat="1" applyFont="1" applyFill="1" applyBorder="1" applyAlignment="1">
      <alignment horizontal="left"/>
    </xf>
    <xf numFmtId="49" fontId="95" fillId="0" borderId="0" xfId="11" applyNumberFormat="1" applyFont="1" applyFill="1" applyBorder="1" applyAlignment="1">
      <alignment horizontal="left" vertical="top" wrapText="1"/>
    </xf>
    <xf numFmtId="0" fontId="147" fillId="0" borderId="0" xfId="0" applyFont="1" applyFill="1" applyAlignment="1">
      <alignment vertical="center"/>
    </xf>
    <xf numFmtId="0" fontId="147" fillId="0" borderId="0" xfId="0" applyFont="1" applyFill="1"/>
    <xf numFmtId="0" fontId="95" fillId="0" borderId="0" xfId="11" applyFont="1" applyBorder="1" applyAlignment="1">
      <alignment horizontal="left" indent="1"/>
    </xf>
    <xf numFmtId="0" fontId="37" fillId="0" borderId="0" xfId="11" applyFont="1" applyFill="1" applyAlignment="1">
      <alignment horizontal="right"/>
    </xf>
    <xf numFmtId="169" fontId="37" fillId="0" borderId="0" xfId="11" applyNumberFormat="1" applyFont="1" applyFill="1" applyAlignment="1">
      <alignment horizontal="right"/>
    </xf>
    <xf numFmtId="169" fontId="37" fillId="0" borderId="0" xfId="0" applyNumberFormat="1" applyFont="1"/>
    <xf numFmtId="169" fontId="37" fillId="0" borderId="0" xfId="0" applyNumberFormat="1" applyFont="1" applyAlignment="1"/>
    <xf numFmtId="169" fontId="37" fillId="2" borderId="0" xfId="0" applyNumberFormat="1" applyFont="1" applyFill="1" applyAlignment="1">
      <alignment wrapText="1"/>
    </xf>
    <xf numFmtId="0" fontId="37" fillId="2" borderId="0" xfId="11" applyFont="1" applyFill="1" applyAlignment="1">
      <alignment horizontal="right"/>
    </xf>
    <xf numFmtId="0" fontId="36" fillId="0" borderId="0" xfId="11" applyFont="1" applyBorder="1" applyAlignment="1"/>
    <xf numFmtId="0" fontId="37" fillId="2" borderId="0" xfId="11" applyFont="1" applyFill="1" applyBorder="1" applyAlignment="1">
      <alignment horizontal="right"/>
    </xf>
    <xf numFmtId="169" fontId="37" fillId="0" borderId="0" xfId="11" applyNumberFormat="1" applyFont="1" applyFill="1" applyBorder="1" applyAlignment="1">
      <alignment horizontal="right"/>
    </xf>
    <xf numFmtId="0" fontId="37" fillId="0" borderId="0" xfId="11" applyFont="1" applyBorder="1" applyAlignment="1"/>
    <xf numFmtId="0" fontId="37" fillId="0" borderId="0" xfId="11" applyFont="1" applyBorder="1" applyAlignment="1">
      <alignment wrapText="1"/>
    </xf>
    <xf numFmtId="169" fontId="37" fillId="2" borderId="0" xfId="11" applyNumberFormat="1" applyFont="1" applyFill="1" applyAlignment="1">
      <alignment horizontal="right"/>
    </xf>
    <xf numFmtId="0" fontId="37" fillId="2" borderId="0" xfId="0" applyFont="1" applyFill="1"/>
    <xf numFmtId="173" fontId="36" fillId="0" borderId="0" xfId="11" applyNumberFormat="1" applyFont="1" applyBorder="1" applyAlignment="1">
      <alignment horizontal="right" wrapText="1"/>
    </xf>
    <xf numFmtId="169" fontId="36" fillId="0" borderId="0" xfId="11" applyNumberFormat="1" applyFont="1" applyBorder="1" applyAlignment="1">
      <alignment horizontal="right" wrapText="1"/>
    </xf>
    <xf numFmtId="173" fontId="37" fillId="0" borderId="0" xfId="11" applyNumberFormat="1" applyFont="1" applyBorder="1" applyAlignment="1">
      <alignment horizontal="right" wrapText="1"/>
    </xf>
    <xf numFmtId="169" fontId="37" fillId="0" borderId="0" xfId="11" applyNumberFormat="1" applyFont="1" applyBorder="1" applyAlignment="1">
      <alignment horizontal="right" wrapText="1"/>
    </xf>
    <xf numFmtId="0" fontId="37" fillId="0" borderId="0" xfId="19" applyFont="1" applyFill="1" applyBorder="1" applyAlignment="1">
      <alignment wrapText="1"/>
    </xf>
    <xf numFmtId="173" fontId="37" fillId="0" borderId="0" xfId="19" applyNumberFormat="1" applyFont="1" applyFill="1" applyBorder="1" applyAlignment="1">
      <alignment wrapText="1"/>
    </xf>
    <xf numFmtId="169" fontId="37" fillId="0" borderId="0" xfId="19" applyNumberFormat="1" applyFont="1" applyFill="1" applyBorder="1" applyAlignment="1">
      <alignment wrapText="1"/>
    </xf>
    <xf numFmtId="173" fontId="95" fillId="0" borderId="0" xfId="19" applyNumberFormat="1" applyFont="1" applyFill="1" applyBorder="1" applyAlignment="1">
      <alignment wrapText="1"/>
    </xf>
    <xf numFmtId="169" fontId="95" fillId="0" borderId="0" xfId="19" applyNumberFormat="1" applyFont="1" applyFill="1" applyBorder="1" applyAlignment="1">
      <alignment wrapText="1"/>
    </xf>
    <xf numFmtId="173" fontId="95" fillId="0" borderId="0" xfId="19" applyNumberFormat="1" applyFont="1" applyFill="1" applyBorder="1" applyAlignment="1">
      <alignment horizontal="right" wrapText="1"/>
    </xf>
    <xf numFmtId="169" fontId="95" fillId="0" borderId="0" xfId="19" applyNumberFormat="1" applyFont="1" applyFill="1" applyBorder="1" applyAlignment="1">
      <alignment horizontal="right" wrapText="1"/>
    </xf>
    <xf numFmtId="0" fontId="37" fillId="0" borderId="0" xfId="115" applyFont="1" applyBorder="1" applyAlignment="1">
      <alignment vertical="center"/>
    </xf>
    <xf numFmtId="0" fontId="37" fillId="0" borderId="0" xfId="115" applyFont="1" applyFill="1" applyBorder="1" applyAlignment="1">
      <alignment vertical="center"/>
    </xf>
    <xf numFmtId="0" fontId="36" fillId="0" borderId="0" xfId="28" applyFont="1" applyFill="1" applyBorder="1" applyAlignment="1">
      <alignment horizontal="left"/>
    </xf>
    <xf numFmtId="0" fontId="37" fillId="0" borderId="0" xfId="28" applyFont="1" applyBorder="1" applyAlignment="1">
      <alignment horizontal="left"/>
    </xf>
    <xf numFmtId="0" fontId="36" fillId="0" borderId="0" xfId="28" applyFont="1" applyFill="1" applyBorder="1" applyAlignment="1">
      <alignment wrapText="1"/>
    </xf>
    <xf numFmtId="0" fontId="64" fillId="0" borderId="0" xfId="11" applyFont="1"/>
    <xf numFmtId="49" fontId="112" fillId="0" borderId="0" xfId="11" applyNumberFormat="1" applyFont="1" applyFill="1" applyBorder="1" applyAlignment="1">
      <alignment wrapText="1"/>
    </xf>
    <xf numFmtId="0" fontId="95" fillId="0" borderId="0" xfId="6" applyFont="1" applyBorder="1" applyAlignment="1">
      <alignment wrapText="1"/>
    </xf>
    <xf numFmtId="173" fontId="95" fillId="0" borderId="0" xfId="6" applyNumberFormat="1" applyFont="1" applyBorder="1" applyAlignment="1">
      <alignment wrapText="1"/>
    </xf>
    <xf numFmtId="169" fontId="95" fillId="0" borderId="0" xfId="6" applyNumberFormat="1" applyFont="1" applyBorder="1" applyAlignment="1">
      <alignment wrapText="1"/>
    </xf>
    <xf numFmtId="169" fontId="39" fillId="0" borderId="0" xfId="6" applyNumberFormat="1" applyFont="1" applyBorder="1" applyAlignment="1">
      <alignment wrapText="1"/>
    </xf>
    <xf numFmtId="0" fontId="36" fillId="0" borderId="0" xfId="28" applyFont="1" applyFill="1" applyBorder="1"/>
    <xf numFmtId="0" fontId="36" fillId="0" borderId="0" xfId="11" applyFont="1"/>
    <xf numFmtId="0" fontId="36" fillId="0" borderId="0" xfId="11" applyFont="1" applyFill="1" applyBorder="1" applyAlignment="1">
      <alignment horizontal="left" wrapText="1"/>
    </xf>
    <xf numFmtId="0" fontId="46" fillId="0" borderId="0" xfId="28" applyFont="1" applyFill="1" applyBorder="1" applyAlignment="1">
      <alignment horizontal="left" wrapText="1"/>
    </xf>
    <xf numFmtId="0" fontId="36" fillId="0" borderId="0" xfId="11" applyFont="1" applyFill="1" applyBorder="1" applyAlignment="1">
      <alignment horizontal="left"/>
    </xf>
    <xf numFmtId="0" fontId="46" fillId="0" borderId="0" xfId="28" applyFont="1" applyBorder="1" applyAlignment="1">
      <alignment horizontal="left" wrapText="1"/>
    </xf>
    <xf numFmtId="0" fontId="0" fillId="0" borderId="0" xfId="0" applyAlignment="1">
      <alignment horizontal="center"/>
    </xf>
    <xf numFmtId="0" fontId="36" fillId="0" borderId="0" xfId="11" applyFont="1" applyFill="1" applyBorder="1" applyAlignment="1"/>
    <xf numFmtId="0" fontId="46" fillId="0" borderId="0" xfId="2" applyFont="1"/>
    <xf numFmtId="0" fontId="37" fillId="0" borderId="0" xfId="18" applyFont="1" applyBorder="1" applyAlignment="1">
      <alignment horizontal="center" vertical="center" wrapText="1"/>
    </xf>
    <xf numFmtId="0" fontId="36" fillId="0" borderId="0" xfId="18" applyFont="1" applyAlignment="1"/>
    <xf numFmtId="0" fontId="37" fillId="0" borderId="0" xfId="2" applyFont="1" applyBorder="1"/>
    <xf numFmtId="0" fontId="37" fillId="0" borderId="0" xfId="2" applyFont="1"/>
    <xf numFmtId="0" fontId="37" fillId="0" borderId="0" xfId="2" applyFont="1" applyBorder="1" applyAlignment="1">
      <alignment horizontal="left" vertical="top"/>
    </xf>
    <xf numFmtId="169" fontId="37" fillId="0" borderId="0" xfId="2" applyNumberFormat="1" applyFont="1"/>
    <xf numFmtId="0" fontId="37" fillId="0" borderId="0" xfId="2" applyFont="1" applyBorder="1" applyAlignment="1">
      <alignment horizontal="left" vertical="top" wrapText="1"/>
    </xf>
    <xf numFmtId="0" fontId="46" fillId="0" borderId="0" xfId="18" applyFont="1" applyBorder="1"/>
    <xf numFmtId="0" fontId="64" fillId="0" borderId="0" xfId="2" applyFont="1" applyBorder="1"/>
    <xf numFmtId="169" fontId="64" fillId="0" borderId="0" xfId="2" applyNumberFormat="1" applyFont="1" applyBorder="1"/>
    <xf numFmtId="0" fontId="46" fillId="0" borderId="0" xfId="2" applyFont="1" applyBorder="1"/>
    <xf numFmtId="0" fontId="64" fillId="0" borderId="0" xfId="2" applyFont="1"/>
    <xf numFmtId="0" fontId="36" fillId="0" borderId="0" xfId="18" applyFont="1"/>
    <xf numFmtId="169" fontId="64" fillId="0" borderId="0" xfId="2" applyNumberFormat="1" applyFont="1"/>
    <xf numFmtId="169" fontId="46" fillId="0" borderId="0" xfId="2" applyNumberFormat="1" applyFont="1"/>
    <xf numFmtId="0" fontId="37" fillId="0" borderId="0" xfId="2" applyFont="1" applyBorder="1" applyAlignment="1">
      <alignment vertical="top" wrapText="1"/>
    </xf>
    <xf numFmtId="0" fontId="36" fillId="0" borderId="0" xfId="18" applyFont="1" applyBorder="1"/>
    <xf numFmtId="0" fontId="37" fillId="0" borderId="0" xfId="18" applyFont="1"/>
    <xf numFmtId="0" fontId="46" fillId="0" borderId="0" xfId="18" applyFont="1"/>
    <xf numFmtId="0" fontId="37" fillId="0" borderId="0" xfId="14" applyFont="1" applyBorder="1"/>
    <xf numFmtId="0" fontId="37" fillId="0" borderId="0" xfId="14" applyFont="1"/>
    <xf numFmtId="0" fontId="36" fillId="0" borderId="0" xfId="12" applyFont="1" applyBorder="1" applyAlignment="1">
      <alignment vertical="center" wrapText="1"/>
    </xf>
    <xf numFmtId="0" fontId="36" fillId="0" borderId="0" xfId="2" applyFont="1" applyBorder="1" applyAlignment="1">
      <alignment horizontal="left" vertical="center" wrapText="1"/>
    </xf>
    <xf numFmtId="0" fontId="46" fillId="0" borderId="0" xfId="2" applyFont="1" applyBorder="1" applyAlignment="1">
      <alignment horizontal="left" vertical="top" wrapText="1"/>
    </xf>
    <xf numFmtId="0" fontId="37" fillId="0" borderId="0" xfId="2" applyFont="1" applyBorder="1" applyAlignment="1">
      <alignment horizontal="left"/>
    </xf>
    <xf numFmtId="0" fontId="37" fillId="0" borderId="0" xfId="2" applyFont="1" applyBorder="1" applyAlignment="1">
      <alignment horizontal="left" wrapText="1"/>
    </xf>
    <xf numFmtId="0" fontId="36" fillId="0" borderId="0" xfId="18" applyFont="1" applyAlignment="1">
      <alignment horizontal="left"/>
    </xf>
    <xf numFmtId="0" fontId="37" fillId="0" borderId="0" xfId="18" applyFont="1" applyBorder="1"/>
    <xf numFmtId="169" fontId="46" fillId="0" borderId="0" xfId="2" applyNumberFormat="1" applyFont="1" applyBorder="1"/>
    <xf numFmtId="0" fontId="46" fillId="0" borderId="0" xfId="18" applyFont="1" applyBorder="1" applyAlignment="1"/>
    <xf numFmtId="0" fontId="37" fillId="0" borderId="0" xfId="18" applyFont="1" applyBorder="1" applyAlignment="1">
      <alignment horizontal="right"/>
    </xf>
    <xf numFmtId="0" fontId="37" fillId="0" borderId="0" xfId="2" applyFont="1" applyBorder="1" applyAlignment="1"/>
    <xf numFmtId="0" fontId="46" fillId="0" borderId="0" xfId="2" applyFont="1" applyAlignment="1">
      <alignment horizontal="right"/>
    </xf>
    <xf numFmtId="169" fontId="46" fillId="0" borderId="0" xfId="2" applyNumberFormat="1" applyFont="1" applyAlignment="1">
      <alignment horizontal="right"/>
    </xf>
    <xf numFmtId="0" fontId="46" fillId="0" borderId="0" xfId="18" applyFont="1" applyBorder="1" applyAlignment="1">
      <alignment horizontal="center" vertical="center" wrapText="1"/>
    </xf>
    <xf numFmtId="169" fontId="64" fillId="0" borderId="0" xfId="2" applyNumberFormat="1" applyFont="1" applyBorder="1" applyAlignment="1">
      <alignment horizontal="right"/>
    </xf>
    <xf numFmtId="169" fontId="64" fillId="0" borderId="0" xfId="2" applyNumberFormat="1" applyFont="1" applyAlignment="1">
      <alignment horizontal="right"/>
    </xf>
    <xf numFmtId="0" fontId="46" fillId="0" borderId="0" xfId="2" applyFont="1" applyBorder="1" applyAlignment="1">
      <alignment horizontal="right"/>
    </xf>
    <xf numFmtId="2" fontId="46" fillId="0" borderId="0" xfId="2" applyNumberFormat="1" applyFont="1" applyAlignment="1">
      <alignment horizontal="right"/>
    </xf>
    <xf numFmtId="0" fontId="37" fillId="0" borderId="0" xfId="2" applyFont="1" applyAlignment="1">
      <alignment horizontal="left"/>
    </xf>
    <xf numFmtId="0" fontId="64" fillId="0" borderId="0" xfId="2" applyFont="1" applyBorder="1" applyAlignment="1">
      <alignment horizontal="right"/>
    </xf>
    <xf numFmtId="169" fontId="46" fillId="0" borderId="0" xfId="2" applyNumberFormat="1" applyFont="1" applyBorder="1" applyAlignment="1">
      <alignment horizontal="right"/>
    </xf>
    <xf numFmtId="0" fontId="37" fillId="0" borderId="0" xfId="18" applyFont="1" applyBorder="1" applyAlignment="1">
      <alignment horizontal="left" vertical="center" wrapText="1"/>
    </xf>
    <xf numFmtId="0" fontId="37" fillId="0" borderId="0" xfId="18" applyFont="1" applyBorder="1" applyAlignment="1">
      <alignment horizontal="left" wrapText="1"/>
    </xf>
    <xf numFmtId="0" fontId="37" fillId="0" borderId="0" xfId="18" applyFont="1" applyBorder="1" applyAlignment="1">
      <alignment horizontal="left"/>
    </xf>
    <xf numFmtId="0" fontId="37" fillId="0" borderId="0" xfId="18" applyFont="1" applyBorder="1" applyAlignment="1">
      <alignment wrapText="1"/>
    </xf>
    <xf numFmtId="0" fontId="37" fillId="0" borderId="0" xfId="18" applyFont="1" applyBorder="1" applyAlignment="1"/>
    <xf numFmtId="0" fontId="37" fillId="0" borderId="0" xfId="2" applyFont="1" applyBorder="1" applyAlignment="1">
      <alignment wrapText="1"/>
    </xf>
    <xf numFmtId="0" fontId="37" fillId="0" borderId="0" xfId="18" applyFont="1" applyAlignment="1">
      <alignment horizontal="left"/>
    </xf>
    <xf numFmtId="0" fontId="37" fillId="0" borderId="0" xfId="18" applyFont="1" applyAlignment="1"/>
    <xf numFmtId="0" fontId="36" fillId="0" borderId="0" xfId="12" applyFont="1" applyBorder="1" applyAlignment="1">
      <alignment horizontal="left" vertical="center" wrapText="1"/>
    </xf>
    <xf numFmtId="0" fontId="36" fillId="0" borderId="0" xfId="2" applyFont="1" applyBorder="1" applyAlignment="1">
      <alignment vertical="center" wrapText="1"/>
    </xf>
    <xf numFmtId="169" fontId="64" fillId="0" borderId="0" xfId="14" applyNumberFormat="1" applyFont="1"/>
    <xf numFmtId="0" fontId="46" fillId="0" borderId="0" xfId="14" applyFont="1" applyBorder="1"/>
    <xf numFmtId="0" fontId="64" fillId="0" borderId="0" xfId="14" applyFont="1"/>
    <xf numFmtId="0" fontId="46" fillId="0" borderId="0" xfId="14" applyFont="1"/>
    <xf numFmtId="169" fontId="46" fillId="0" borderId="0" xfId="14" applyNumberFormat="1" applyFont="1" applyBorder="1"/>
    <xf numFmtId="169" fontId="46" fillId="0" borderId="0" xfId="14" applyNumberFormat="1" applyFont="1"/>
    <xf numFmtId="0" fontId="64" fillId="0" borderId="0" xfId="14" applyFont="1" applyBorder="1"/>
    <xf numFmtId="169" fontId="64" fillId="0" borderId="0" xfId="14" applyNumberFormat="1" applyFont="1" applyBorder="1"/>
    <xf numFmtId="0" fontId="36" fillId="0" borderId="0" xfId="18" applyFont="1" applyBorder="1" applyAlignment="1">
      <alignment horizontal="left" wrapText="1"/>
    </xf>
    <xf numFmtId="0" fontId="36" fillId="0" borderId="0" xfId="18" applyFont="1" applyBorder="1" applyAlignment="1">
      <alignment horizontal="left" vertical="center" wrapText="1"/>
    </xf>
    <xf numFmtId="0" fontId="37" fillId="2" borderId="0" xfId="18" applyFont="1" applyFill="1" applyBorder="1" applyAlignment="1">
      <alignment horizontal="center" vertical="center" wrapText="1"/>
    </xf>
    <xf numFmtId="0" fontId="36" fillId="2" borderId="0" xfId="2" applyFont="1" applyFill="1"/>
    <xf numFmtId="0" fontId="37" fillId="2" borderId="0" xfId="18" applyFont="1" applyFill="1" applyBorder="1"/>
    <xf numFmtId="0" fontId="37" fillId="2" borderId="0" xfId="2" applyFont="1" applyFill="1" applyBorder="1" applyAlignment="1">
      <alignment vertical="top" wrapText="1"/>
    </xf>
    <xf numFmtId="0" fontId="36" fillId="0" borderId="0" xfId="2" applyFont="1" applyBorder="1" applyAlignment="1">
      <alignment vertical="top" wrapText="1"/>
    </xf>
    <xf numFmtId="0" fontId="36" fillId="0" borderId="0" xfId="2" applyFont="1" applyAlignment="1">
      <alignment horizontal="left"/>
    </xf>
    <xf numFmtId="0" fontId="36" fillId="0" borderId="0" xfId="12" applyFont="1" applyBorder="1" applyAlignment="1">
      <alignment horizontal="left" wrapText="1"/>
    </xf>
    <xf numFmtId="0" fontId="37" fillId="0" borderId="0" xfId="2" applyFont="1" applyFill="1" applyAlignment="1">
      <alignment wrapText="1"/>
    </xf>
    <xf numFmtId="0" fontId="37" fillId="0" borderId="0" xfId="2" applyFont="1" applyAlignment="1">
      <alignment wrapText="1"/>
    </xf>
    <xf numFmtId="0" fontId="37" fillId="0" borderId="0" xfId="2" applyFont="1" applyAlignment="1">
      <alignment horizontal="left" wrapText="1"/>
    </xf>
    <xf numFmtId="0" fontId="37" fillId="0" borderId="0" xfId="2" applyFont="1" applyFill="1" applyAlignment="1"/>
    <xf numFmtId="0" fontId="37" fillId="0" borderId="0" xfId="2" applyFont="1" applyAlignment="1"/>
    <xf numFmtId="0" fontId="64" fillId="0" borderId="0" xfId="18" applyFont="1" applyBorder="1" applyAlignment="1">
      <alignment wrapText="1"/>
    </xf>
    <xf numFmtId="0" fontId="64" fillId="0" borderId="0" xfId="18" applyFont="1" applyBorder="1" applyAlignment="1">
      <alignment horizontal="left" wrapText="1"/>
    </xf>
    <xf numFmtId="0" fontId="37" fillId="0" borderId="0" xfId="2" applyFont="1" applyFill="1" applyAlignment="1">
      <alignment horizontal="left" wrapText="1"/>
    </xf>
    <xf numFmtId="0" fontId="37" fillId="0" borderId="0" xfId="2" applyFont="1" applyFill="1" applyAlignment="1">
      <alignment horizontal="left"/>
    </xf>
    <xf numFmtId="2" fontId="37" fillId="0" borderId="0" xfId="2" applyNumberFormat="1" applyFont="1" applyBorder="1" applyAlignment="1">
      <alignment vertical="center"/>
    </xf>
    <xf numFmtId="49" fontId="36" fillId="0" borderId="0" xfId="2" applyNumberFormat="1" applyFont="1" applyBorder="1" applyAlignment="1">
      <alignment horizontal="left" vertical="center" wrapText="1"/>
    </xf>
    <xf numFmtId="2" fontId="37" fillId="0" borderId="0" xfId="2" quotePrefix="1" applyNumberFormat="1" applyFont="1" applyFill="1" applyBorder="1" applyAlignment="1">
      <alignment horizontal="left" vertical="center" wrapText="1"/>
    </xf>
    <xf numFmtId="169" fontId="37" fillId="0" borderId="0" xfId="19" applyNumberFormat="1" applyFont="1" applyFill="1" applyBorder="1" applyAlignment="1">
      <alignment vertical="center" wrapText="1"/>
    </xf>
    <xf numFmtId="2" fontId="37" fillId="0" borderId="0" xfId="19" applyNumberFormat="1" applyFont="1" applyFill="1" applyBorder="1" applyAlignment="1">
      <alignment vertical="center" wrapText="1"/>
    </xf>
    <xf numFmtId="2" fontId="37" fillId="0" borderId="0" xfId="0" applyNumberFormat="1" applyFont="1" applyBorder="1"/>
    <xf numFmtId="2" fontId="37" fillId="0" borderId="0" xfId="0" applyNumberFormat="1" applyFont="1" applyBorder="1" applyAlignment="1">
      <alignment horizontal="left"/>
    </xf>
    <xf numFmtId="2" fontId="37" fillId="0" borderId="0" xfId="0" quotePrefix="1" applyNumberFormat="1" applyFont="1" applyBorder="1" applyAlignment="1">
      <alignment horizontal="left"/>
    </xf>
    <xf numFmtId="2" fontId="37" fillId="0" borderId="0" xfId="2" applyNumberFormat="1" applyFont="1" applyBorder="1" applyAlignment="1">
      <alignment horizontal="left" vertical="center" wrapText="1"/>
    </xf>
    <xf numFmtId="0" fontId="37" fillId="0" borderId="0" xfId="0" applyFont="1" applyBorder="1" applyAlignment="1">
      <alignment wrapText="1"/>
    </xf>
    <xf numFmtId="172" fontId="37" fillId="0" borderId="0" xfId="2" applyNumberFormat="1" applyFont="1" applyFill="1" applyBorder="1" applyAlignment="1">
      <alignment wrapText="1"/>
    </xf>
    <xf numFmtId="2" fontId="36" fillId="0" borderId="0" xfId="2" quotePrefix="1" applyNumberFormat="1" applyFont="1" applyFill="1" applyBorder="1" applyAlignment="1">
      <alignment wrapText="1"/>
    </xf>
    <xf numFmtId="2" fontId="37" fillId="0" borderId="0" xfId="2" quotePrefix="1" applyNumberFormat="1" applyFont="1" applyFill="1" applyBorder="1" applyAlignment="1">
      <alignment wrapText="1"/>
    </xf>
    <xf numFmtId="49" fontId="64" fillId="0" borderId="0" xfId="2" applyNumberFormat="1" applyFont="1" applyBorder="1" applyAlignment="1">
      <alignment vertical="center" wrapText="1"/>
    </xf>
    <xf numFmtId="169" fontId="64" fillId="0" borderId="0" xfId="19" applyNumberFormat="1" applyFont="1" applyFill="1" applyBorder="1" applyAlignment="1">
      <alignment vertical="center" wrapText="1"/>
    </xf>
    <xf numFmtId="2" fontId="64" fillId="0" borderId="0" xfId="19" applyNumberFormat="1" applyFont="1" applyFill="1" applyBorder="1" applyAlignment="1">
      <alignment vertical="center" wrapText="1"/>
    </xf>
    <xf numFmtId="169" fontId="46" fillId="0" borderId="0" xfId="19" applyNumberFormat="1" applyFont="1" applyFill="1" applyBorder="1" applyAlignment="1">
      <alignment vertical="center" wrapText="1"/>
    </xf>
    <xf numFmtId="2" fontId="46" fillId="0" borderId="0" xfId="19" applyNumberFormat="1" applyFont="1" applyFill="1" applyBorder="1" applyAlignment="1">
      <alignment vertical="center" wrapText="1"/>
    </xf>
    <xf numFmtId="2" fontId="46" fillId="0" borderId="0" xfId="2" applyNumberFormat="1" applyFont="1" applyBorder="1" applyAlignment="1">
      <alignment vertical="center"/>
    </xf>
    <xf numFmtId="49" fontId="26" fillId="0" borderId="0" xfId="33" applyNumberFormat="1" applyFont="1" applyBorder="1" applyAlignment="1">
      <alignment horizontal="left" vertical="center" wrapText="1"/>
    </xf>
    <xf numFmtId="0" fontId="42" fillId="0" borderId="0" xfId="1" applyFont="1" applyAlignment="1"/>
    <xf numFmtId="0" fontId="42" fillId="0" borderId="0" xfId="1" applyFont="1" applyAlignment="1">
      <alignment horizontal="left"/>
    </xf>
    <xf numFmtId="0" fontId="117" fillId="0" borderId="0" xfId="1" applyFont="1" applyAlignment="1">
      <alignment horizontal="left"/>
    </xf>
    <xf numFmtId="0" fontId="118" fillId="0" borderId="0" xfId="1" applyFont="1" applyAlignment="1">
      <alignment horizontal="left"/>
    </xf>
    <xf numFmtId="0" fontId="118" fillId="0" borderId="0" xfId="26" applyFont="1" applyBorder="1" applyAlignment="1"/>
    <xf numFmtId="0" fontId="29" fillId="0" borderId="0" xfId="11" applyFont="1" applyBorder="1" applyAlignment="1"/>
    <xf numFmtId="0" fontId="26" fillId="0" borderId="0" xfId="26" applyFont="1" applyBorder="1" applyAlignment="1">
      <alignment horizontal="left" wrapText="1"/>
    </xf>
    <xf numFmtId="0" fontId="26" fillId="0" borderId="0" xfId="26" applyFont="1" applyBorder="1" applyAlignment="1">
      <alignment horizontal="left"/>
    </xf>
    <xf numFmtId="0" fontId="118" fillId="0" borderId="0" xfId="1" applyFont="1" applyBorder="1" applyAlignment="1">
      <alignment horizontal="left"/>
    </xf>
    <xf numFmtId="0" fontId="29" fillId="0" borderId="0" xfId="1" applyFont="1" applyAlignment="1">
      <alignment horizontal="left"/>
    </xf>
    <xf numFmtId="0" fontId="26" fillId="0" borderId="0" xfId="1" applyFont="1" applyFill="1" applyAlignment="1">
      <alignment horizontal="left"/>
    </xf>
    <xf numFmtId="49" fontId="95" fillId="0" borderId="0" xfId="11" applyNumberFormat="1" applyFont="1" applyFill="1" applyBorder="1" applyAlignment="1"/>
    <xf numFmtId="0" fontId="24" fillId="2" borderId="0" xfId="11" applyFont="1" applyFill="1" applyAlignment="1">
      <alignment horizontal="right"/>
    </xf>
    <xf numFmtId="0" fontId="37" fillId="0" borderId="0" xfId="11" applyFont="1" applyAlignment="1">
      <alignment vertical="top" wrapText="1"/>
    </xf>
    <xf numFmtId="0" fontId="36" fillId="0" borderId="0" xfId="11" applyFont="1" applyAlignment="1">
      <alignment vertical="center"/>
    </xf>
    <xf numFmtId="0" fontId="37" fillId="0" borderId="0" xfId="11" applyFont="1" applyAlignment="1">
      <alignment wrapText="1"/>
    </xf>
    <xf numFmtId="0" fontId="37" fillId="0" borderId="0" xfId="11" applyFont="1" applyAlignment="1">
      <alignment horizontal="left"/>
    </xf>
    <xf numFmtId="0" fontId="95" fillId="0" borderId="0" xfId="11" applyFont="1" applyBorder="1" applyAlignment="1">
      <alignment horizontal="left" wrapText="1"/>
    </xf>
    <xf numFmtId="0" fontId="24" fillId="0" borderId="0" xfId="4" applyFont="1" applyBorder="1" applyAlignment="1">
      <alignment horizontal="right"/>
    </xf>
    <xf numFmtId="169" fontId="37" fillId="0" borderId="0" xfId="0" applyNumberFormat="1" applyFont="1" applyFill="1" applyBorder="1" applyAlignment="1">
      <alignment vertical="center" wrapText="1"/>
    </xf>
    <xf numFmtId="2" fontId="37" fillId="0" borderId="0" xfId="11" applyNumberFormat="1" applyFont="1" applyBorder="1"/>
    <xf numFmtId="2" fontId="37" fillId="0" borderId="0" xfId="11" applyNumberFormat="1" applyFont="1" applyBorder="1" applyAlignment="1">
      <alignment horizontal="right"/>
    </xf>
    <xf numFmtId="2" fontId="37" fillId="0" borderId="0" xfId="122" applyNumberFormat="1" applyFont="1" applyFill="1" applyBorder="1" applyAlignment="1">
      <alignment vertical="top"/>
    </xf>
    <xf numFmtId="0" fontId="112" fillId="0" borderId="0" xfId="121" applyFont="1"/>
    <xf numFmtId="0" fontId="24" fillId="0" borderId="0" xfId="1" applyFont="1" applyBorder="1" applyAlignment="1"/>
    <xf numFmtId="0" fontId="24" fillId="0" borderId="2" xfId="1" applyFont="1" applyBorder="1" applyAlignment="1"/>
    <xf numFmtId="169" fontId="26" fillId="0" borderId="0" xfId="4" applyNumberFormat="1" applyFont="1" applyFill="1" applyBorder="1" applyAlignment="1"/>
    <xf numFmtId="169" fontId="24" fillId="0" borderId="0" xfId="4" applyNumberFormat="1" applyFont="1" applyFill="1" applyBorder="1" applyAlignment="1"/>
    <xf numFmtId="0" fontId="0" fillId="0" borderId="1" xfId="0" applyBorder="1"/>
    <xf numFmtId="0" fontId="26" fillId="2" borderId="0" xfId="2" applyFont="1" applyFill="1" applyBorder="1" applyAlignment="1"/>
    <xf numFmtId="169" fontId="38" fillId="2" borderId="0" xfId="4" applyNumberFormat="1" applyFont="1" applyFill="1" applyBorder="1" applyAlignment="1"/>
    <xf numFmtId="0" fontId="38" fillId="2" borderId="0" xfId="4" applyFont="1" applyFill="1" applyBorder="1" applyAlignment="1"/>
    <xf numFmtId="0" fontId="24" fillId="0" borderId="0" xfId="2" applyFont="1" applyBorder="1" applyAlignment="1">
      <alignment vertical="center" wrapText="1"/>
    </xf>
    <xf numFmtId="49" fontId="52" fillId="0" borderId="0" xfId="19" applyNumberFormat="1" applyFont="1" applyFill="1" applyBorder="1"/>
    <xf numFmtId="3" fontId="118" fillId="0" borderId="0" xfId="11" applyNumberFormat="1" applyFont="1" applyFill="1" applyBorder="1" applyAlignment="1">
      <alignment horizontal="right"/>
    </xf>
    <xf numFmtId="0" fontId="118" fillId="0" borderId="0" xfId="1" applyFont="1" applyBorder="1" applyAlignment="1"/>
    <xf numFmtId="0" fontId="24" fillId="0" borderId="0" xfId="1" applyFont="1" applyBorder="1"/>
    <xf numFmtId="0" fontId="31" fillId="0" borderId="0" xfId="11" applyFont="1" applyBorder="1" applyAlignment="1"/>
    <xf numFmtId="0" fontId="118" fillId="0" borderId="0" xfId="40" applyFont="1" applyBorder="1" applyAlignment="1">
      <alignment horizontal="left"/>
    </xf>
    <xf numFmtId="0" fontId="23" fillId="0" borderId="0" xfId="0" applyFont="1" applyBorder="1"/>
    <xf numFmtId="169" fontId="24" fillId="0" borderId="2" xfId="4" applyNumberFormat="1" applyFont="1" applyBorder="1" applyAlignment="1"/>
    <xf numFmtId="0" fontId="22" fillId="0" borderId="0" xfId="4" applyFont="1" applyFill="1" applyAlignment="1">
      <alignment horizontal="center"/>
    </xf>
    <xf numFmtId="0" fontId="22" fillId="0" borderId="0" xfId="4" applyFont="1" applyFill="1" applyBorder="1" applyAlignment="1">
      <alignment horizontal="center" wrapText="1"/>
    </xf>
    <xf numFmtId="169" fontId="119" fillId="0" borderId="0" xfId="52" applyNumberFormat="1" applyFont="1" applyBorder="1" applyAlignment="1">
      <alignment horizontal="center" vertical="center" wrapText="1"/>
    </xf>
    <xf numFmtId="0" fontId="22" fillId="0" borderId="0" xfId="12" applyFont="1" applyBorder="1" applyAlignment="1">
      <alignment horizontal="center" vertical="center"/>
    </xf>
    <xf numFmtId="0" fontId="28" fillId="0" borderId="0" xfId="12" applyFont="1" applyBorder="1" applyAlignment="1">
      <alignment horizontal="center" vertical="center" wrapText="1"/>
    </xf>
    <xf numFmtId="0" fontId="22" fillId="0" borderId="0" xfId="12" applyFont="1" applyBorder="1" applyAlignment="1">
      <alignment horizontal="center"/>
    </xf>
    <xf numFmtId="0" fontId="22" fillId="0" borderId="0" xfId="4" applyFont="1" applyFill="1" applyBorder="1" applyAlignment="1">
      <alignment wrapText="1"/>
    </xf>
    <xf numFmtId="0" fontId="29" fillId="0" borderId="0" xfId="11" applyFont="1" applyAlignment="1">
      <alignment horizontal="left" wrapText="1"/>
    </xf>
    <xf numFmtId="0" fontId="26" fillId="0" borderId="1" xfId="52" applyFont="1" applyBorder="1" applyAlignment="1">
      <alignment vertical="center"/>
    </xf>
    <xf numFmtId="0" fontId="149" fillId="0" borderId="0" xfId="12" applyFont="1" applyBorder="1" applyAlignment="1">
      <alignment horizontal="center" vertical="center" wrapText="1"/>
    </xf>
    <xf numFmtId="0" fontId="151" fillId="0" borderId="0" xfId="12" applyFont="1" applyAlignment="1"/>
    <xf numFmtId="0" fontId="149" fillId="0" borderId="0" xfId="12" applyFont="1" applyBorder="1" applyAlignment="1">
      <alignment vertical="center" wrapText="1"/>
    </xf>
    <xf numFmtId="0" fontId="151" fillId="0" borderId="0" xfId="12" applyFont="1" applyBorder="1" applyAlignment="1"/>
    <xf numFmtId="0" fontId="149" fillId="0" borderId="0" xfId="12" applyFont="1" applyFill="1" applyAlignment="1"/>
    <xf numFmtId="0" fontId="151" fillId="0" borderId="0" xfId="12" applyFont="1" applyFill="1" applyAlignment="1"/>
    <xf numFmtId="0" fontId="114" fillId="0" borderId="0" xfId="11" applyFont="1" applyBorder="1" applyAlignment="1">
      <alignment vertical="center"/>
    </xf>
    <xf numFmtId="0" fontId="42" fillId="0" borderId="0" xfId="11" applyFont="1" applyBorder="1" applyAlignment="1">
      <alignment vertical="center"/>
    </xf>
    <xf numFmtId="0" fontId="98" fillId="0" borderId="0" xfId="6" applyFont="1" applyBorder="1" applyAlignment="1">
      <alignment horizontal="right"/>
    </xf>
    <xf numFmtId="1" fontId="38" fillId="0" borderId="0" xfId="0" applyNumberFormat="1" applyFont="1"/>
    <xf numFmtId="0" fontId="42" fillId="0" borderId="0" xfId="11" applyFont="1" applyAlignment="1">
      <alignment vertical="center"/>
    </xf>
    <xf numFmtId="1" fontId="26" fillId="0" borderId="0" xfId="0" applyNumberFormat="1" applyFont="1"/>
    <xf numFmtId="0" fontId="39" fillId="0" borderId="0" xfId="19" applyFont="1" applyFill="1" applyBorder="1" applyAlignment="1">
      <alignment horizontal="right"/>
    </xf>
    <xf numFmtId="0" fontId="26" fillId="0" borderId="0" xfId="11" applyFont="1" applyBorder="1" applyAlignment="1">
      <alignment wrapText="1"/>
    </xf>
    <xf numFmtId="0" fontId="42" fillId="0" borderId="0" xfId="0" applyFont="1" applyAlignment="1">
      <alignment vertical="center"/>
    </xf>
    <xf numFmtId="0" fontId="32" fillId="0" borderId="12" xfId="119" applyFont="1" applyFill="1" applyBorder="1" applyAlignment="1">
      <alignment horizontal="left" wrapText="1"/>
    </xf>
    <xf numFmtId="0" fontId="32" fillId="0" borderId="0" xfId="119" applyFont="1" applyFill="1" applyBorder="1" applyAlignment="1">
      <alignment horizontal="left" wrapText="1"/>
    </xf>
    <xf numFmtId="0" fontId="32" fillId="0" borderId="0" xfId="119" applyFont="1" applyAlignment="1">
      <alignment horizontal="right"/>
    </xf>
    <xf numFmtId="0" fontId="32" fillId="0" borderId="0" xfId="119" applyFont="1" applyFill="1" applyBorder="1" applyAlignment="1">
      <alignment horizontal="right" wrapText="1"/>
    </xf>
    <xf numFmtId="0" fontId="23" fillId="0" borderId="0" xfId="119" applyFont="1" applyFill="1" applyBorder="1" applyAlignment="1">
      <alignment horizontal="left" vertical="center" wrapText="1"/>
    </xf>
    <xf numFmtId="0" fontId="23" fillId="0" borderId="0" xfId="119" applyFont="1" applyAlignment="1">
      <alignment horizontal="right"/>
    </xf>
    <xf numFmtId="0" fontId="23" fillId="0" borderId="0" xfId="119" applyFont="1" applyFill="1" applyBorder="1" applyAlignment="1">
      <alignment horizontal="right" wrapText="1"/>
    </xf>
    <xf numFmtId="3" fontId="23" fillId="0" borderId="2" xfId="119" applyNumberFormat="1" applyFont="1" applyFill="1" applyBorder="1" applyAlignment="1">
      <alignment horizontal="right"/>
    </xf>
    <xf numFmtId="0" fontId="23" fillId="0" borderId="0" xfId="119" applyFont="1" applyBorder="1" applyAlignment="1">
      <alignment horizontal="left" vertical="center" wrapText="1"/>
    </xf>
    <xf numFmtId="167" fontId="32" fillId="0" borderId="12" xfId="3" applyFont="1" applyBorder="1" applyAlignment="1">
      <alignment horizontal="left" vertical="center" wrapText="1"/>
    </xf>
    <xf numFmtId="0" fontId="32" fillId="0" borderId="0" xfId="119" applyFont="1" applyFill="1" applyBorder="1" applyAlignment="1">
      <alignment horizontal="left" vertical="center" wrapText="1"/>
    </xf>
    <xf numFmtId="0" fontId="32" fillId="0" borderId="0" xfId="119" applyFont="1" applyAlignment="1">
      <alignment horizontal="right" vertical="center"/>
    </xf>
    <xf numFmtId="0" fontId="32" fillId="0" borderId="0" xfId="119" applyFont="1" applyFill="1" applyBorder="1" applyAlignment="1">
      <alignment horizontal="right" vertical="center" wrapText="1"/>
    </xf>
    <xf numFmtId="0" fontId="23" fillId="0" borderId="0" xfId="119" applyFont="1" applyAlignment="1">
      <alignment horizontal="right" vertical="center"/>
    </xf>
    <xf numFmtId="0" fontId="23" fillId="0" borderId="0" xfId="119" applyFont="1" applyFill="1" applyBorder="1" applyAlignment="1">
      <alignment horizontal="right" vertical="center" wrapText="1"/>
    </xf>
    <xf numFmtId="0" fontId="23" fillId="0" borderId="2" xfId="119" applyFont="1" applyFill="1" applyBorder="1" applyAlignment="1">
      <alignment horizontal="left" vertical="center" wrapText="1"/>
    </xf>
    <xf numFmtId="0" fontId="23" fillId="0" borderId="2" xfId="119" applyFont="1" applyBorder="1" applyAlignment="1">
      <alignment horizontal="right" vertical="center"/>
    </xf>
    <xf numFmtId="0" fontId="23" fillId="0" borderId="2" xfId="119" applyFont="1" applyFill="1" applyBorder="1" applyAlignment="1">
      <alignment horizontal="right" vertical="center" wrapText="1"/>
    </xf>
    <xf numFmtId="0" fontId="23" fillId="0" borderId="0" xfId="11" applyFont="1" applyBorder="1" applyAlignment="1">
      <alignment horizontal="left"/>
    </xf>
    <xf numFmtId="0" fontId="23" fillId="0" borderId="0" xfId="2" applyFont="1" applyBorder="1" applyAlignment="1">
      <alignment horizontal="center" vertical="center"/>
    </xf>
    <xf numFmtId="0" fontId="32" fillId="0" borderId="0" xfId="2" applyFont="1" applyBorder="1" applyAlignment="1">
      <alignment horizontal="left" vertical="center" wrapText="1"/>
    </xf>
    <xf numFmtId="0" fontId="154" fillId="0" borderId="0" xfId="2" applyFont="1" applyBorder="1" applyAlignment="1">
      <alignment horizontal="left" vertical="center" wrapText="1"/>
    </xf>
    <xf numFmtId="0" fontId="32" fillId="0" borderId="0" xfId="2" applyFont="1" applyBorder="1" applyAlignment="1">
      <alignment horizontal="right" vertical="center" wrapText="1"/>
    </xf>
    <xf numFmtId="49" fontId="23" fillId="0" borderId="0" xfId="2" applyNumberFormat="1" applyFont="1" applyBorder="1" applyAlignment="1">
      <alignment horizontal="left" vertical="center" wrapText="1"/>
    </xf>
    <xf numFmtId="49" fontId="23" fillId="0" borderId="0" xfId="2" applyNumberFormat="1" applyFont="1" applyBorder="1" applyAlignment="1">
      <alignment horizontal="right" vertical="center" wrapText="1"/>
    </xf>
    <xf numFmtId="3" fontId="23" fillId="0" borderId="0" xfId="119" applyNumberFormat="1" applyFont="1" applyFill="1" applyBorder="1" applyAlignment="1">
      <alignment horizontal="left"/>
    </xf>
    <xf numFmtId="3" fontId="23" fillId="0" borderId="0" xfId="119" applyNumberFormat="1" applyFont="1" applyFill="1" applyBorder="1" applyAlignment="1">
      <alignment horizontal="right" vertical="center"/>
    </xf>
    <xf numFmtId="49" fontId="23" fillId="0" borderId="2" xfId="2" applyNumberFormat="1" applyFont="1" applyBorder="1" applyAlignment="1">
      <alignment horizontal="left" vertical="center" wrapText="1"/>
    </xf>
    <xf numFmtId="3" fontId="23" fillId="0" borderId="2" xfId="2" applyNumberFormat="1" applyFont="1" applyFill="1" applyBorder="1" applyAlignment="1">
      <alignment horizontal="right" vertical="center"/>
    </xf>
    <xf numFmtId="49" fontId="23" fillId="0" borderId="2" xfId="2" applyNumberFormat="1" applyFont="1" applyBorder="1" applyAlignment="1">
      <alignment horizontal="right" vertical="center" wrapText="1"/>
    </xf>
    <xf numFmtId="49" fontId="23" fillId="0" borderId="0" xfId="2" applyNumberFormat="1" applyFont="1" applyFill="1" applyBorder="1" applyAlignment="1">
      <alignment horizontal="left" wrapText="1"/>
    </xf>
    <xf numFmtId="3" fontId="23" fillId="0" borderId="0" xfId="2" applyNumberFormat="1" applyFont="1" applyFill="1" applyBorder="1" applyAlignment="1">
      <alignment vertical="center"/>
    </xf>
    <xf numFmtId="49" fontId="23" fillId="0" borderId="0" xfId="2" applyNumberFormat="1" applyFont="1" applyBorder="1" applyAlignment="1">
      <alignment horizontal="center" vertical="center" wrapText="1"/>
    </xf>
    <xf numFmtId="0" fontId="32" fillId="0" borderId="12" xfId="2" applyFont="1" applyBorder="1" applyAlignment="1">
      <alignment horizontal="left" vertical="center" wrapText="1"/>
    </xf>
    <xf numFmtId="0" fontId="32" fillId="0" borderId="0" xfId="119" applyFont="1" applyBorder="1" applyAlignment="1">
      <alignment horizontal="right"/>
    </xf>
    <xf numFmtId="0" fontId="23" fillId="0" borderId="0" xfId="11" applyFont="1" applyBorder="1" applyAlignment="1">
      <alignment horizontal="right" vertical="center"/>
    </xf>
    <xf numFmtId="0" fontId="23" fillId="0" borderId="2" xfId="119" applyFont="1" applyBorder="1" applyAlignment="1">
      <alignment horizontal="right"/>
    </xf>
    <xf numFmtId="3" fontId="23" fillId="0" borderId="2" xfId="2" applyNumberFormat="1" applyFont="1" applyFill="1" applyBorder="1" applyAlignment="1">
      <alignment horizontal="right" wrapText="1"/>
    </xf>
    <xf numFmtId="167" fontId="23" fillId="0" borderId="0" xfId="3" applyFont="1" applyBorder="1" applyAlignment="1">
      <alignment horizontal="center" vertical="center" wrapText="1"/>
    </xf>
    <xf numFmtId="3" fontId="23" fillId="0" borderId="2" xfId="2" applyNumberFormat="1" applyFont="1" applyFill="1" applyBorder="1" applyAlignment="1">
      <alignment horizontal="left"/>
    </xf>
    <xf numFmtId="3" fontId="23" fillId="0" borderId="2" xfId="2" applyNumberFormat="1" applyFont="1" applyFill="1" applyBorder="1" applyAlignment="1">
      <alignment horizontal="right"/>
    </xf>
    <xf numFmtId="0" fontId="28" fillId="0" borderId="0" xfId="12" applyFont="1" applyBorder="1" applyAlignment="1">
      <alignment horizontal="center" vertical="center" wrapText="1"/>
    </xf>
    <xf numFmtId="0" fontId="32" fillId="0" borderId="2" xfId="2" applyFont="1" applyBorder="1" applyAlignment="1">
      <alignment horizontal="left" vertical="center" wrapText="1"/>
    </xf>
    <xf numFmtId="1" fontId="32" fillId="0" borderId="2" xfId="2" applyNumberFormat="1" applyFont="1" applyBorder="1" applyAlignment="1">
      <alignment horizontal="right" vertical="center" wrapText="1"/>
    </xf>
    <xf numFmtId="169" fontId="42" fillId="0" borderId="0" xfId="52" applyNumberFormat="1" applyFont="1" applyAlignment="1">
      <alignment vertical="center"/>
    </xf>
    <xf numFmtId="0" fontId="26" fillId="0" borderId="0" xfId="52" applyFont="1" applyAlignment="1">
      <alignment vertical="center"/>
    </xf>
    <xf numFmtId="0" fontId="42" fillId="0" borderId="0" xfId="52" applyFont="1" applyAlignment="1">
      <alignment vertical="center"/>
    </xf>
    <xf numFmtId="169" fontId="26" fillId="0" borderId="0" xfId="52" applyNumberFormat="1" applyFont="1" applyAlignment="1">
      <alignment vertical="center"/>
    </xf>
    <xf numFmtId="0" fontId="121" fillId="0" borderId="0" xfId="52" applyFont="1" applyBorder="1" applyAlignment="1">
      <alignment horizontal="left" vertical="center"/>
    </xf>
    <xf numFmtId="0" fontId="121" fillId="0" borderId="0" xfId="52" applyFont="1" applyBorder="1" applyAlignment="1">
      <alignment vertical="center"/>
    </xf>
    <xf numFmtId="0" fontId="24" fillId="0" borderId="0" xfId="52" applyFont="1" applyBorder="1" applyAlignment="1">
      <alignment vertical="center"/>
    </xf>
    <xf numFmtId="0" fontId="113" fillId="0" borderId="0" xfId="52" applyFont="1" applyBorder="1" applyAlignment="1">
      <alignment horizontal="left" vertical="center"/>
    </xf>
    <xf numFmtId="169" fontId="113" fillId="0" borderId="0" xfId="52" applyNumberFormat="1" applyFont="1" applyBorder="1" applyAlignment="1">
      <alignment vertical="center"/>
    </xf>
    <xf numFmtId="0" fontId="113" fillId="0" borderId="0" xfId="52" applyFont="1" applyBorder="1" applyAlignment="1">
      <alignment vertical="center"/>
    </xf>
    <xf numFmtId="169" fontId="32" fillId="0" borderId="0" xfId="52" applyNumberFormat="1" applyFont="1" applyAlignment="1">
      <alignment vertical="center"/>
    </xf>
    <xf numFmtId="0" fontId="24" fillId="0" borderId="0" xfId="52" applyFont="1" applyAlignment="1">
      <alignment vertical="center"/>
    </xf>
    <xf numFmtId="0" fontId="121" fillId="0" borderId="0" xfId="52" applyFont="1" applyBorder="1" applyAlignment="1">
      <alignment horizontal="left" vertical="center" wrapText="1"/>
    </xf>
    <xf numFmtId="169" fontId="121" fillId="0" borderId="0" xfId="52" applyNumberFormat="1" applyFont="1" applyBorder="1" applyAlignment="1">
      <alignment vertical="center"/>
    </xf>
    <xf numFmtId="169" fontId="113" fillId="0" borderId="0" xfId="52" applyNumberFormat="1" applyFont="1" applyAlignment="1">
      <alignment horizontal="left"/>
    </xf>
    <xf numFmtId="0" fontId="32" fillId="0" borderId="0" xfId="52" applyFont="1" applyAlignment="1">
      <alignment vertical="center"/>
    </xf>
    <xf numFmtId="169" fontId="121" fillId="0" borderId="0" xfId="52" applyNumberFormat="1" applyFont="1" applyAlignment="1">
      <alignment horizontal="left"/>
    </xf>
    <xf numFmtId="169" fontId="24" fillId="0" borderId="0" xfId="52" applyNumberFormat="1" applyFont="1" applyAlignment="1">
      <alignment vertical="center"/>
    </xf>
    <xf numFmtId="0" fontId="121" fillId="0" borderId="0" xfId="52" applyFont="1" applyBorder="1" applyAlignment="1">
      <alignment vertical="center" wrapText="1"/>
    </xf>
    <xf numFmtId="0" fontId="123" fillId="0" borderId="0" xfId="2" applyFont="1" applyAlignment="1">
      <alignment horizontal="left"/>
    </xf>
    <xf numFmtId="0" fontId="113" fillId="0" borderId="0" xfId="52" applyFont="1" applyBorder="1" applyAlignment="1">
      <alignment horizontal="left" vertical="center" wrapText="1"/>
    </xf>
    <xf numFmtId="169" fontId="113" fillId="0" borderId="0" xfId="52" applyNumberFormat="1" applyFont="1" applyBorder="1" applyAlignment="1">
      <alignment vertical="center" wrapText="1"/>
    </xf>
    <xf numFmtId="169" fontId="121" fillId="0" borderId="0" xfId="52" applyNumberFormat="1" applyFont="1" applyBorder="1" applyAlignment="1">
      <alignment vertical="center" wrapText="1"/>
    </xf>
    <xf numFmtId="0" fontId="121" fillId="0" borderId="0" xfId="2" applyFont="1" applyAlignment="1">
      <alignment horizontal="left"/>
    </xf>
    <xf numFmtId="169" fontId="113" fillId="0" borderId="0" xfId="52" applyNumberFormat="1" applyFont="1" applyAlignment="1"/>
    <xf numFmtId="169" fontId="121" fillId="0" borderId="0" xfId="52" applyNumberFormat="1" applyFont="1" applyAlignment="1"/>
    <xf numFmtId="0" fontId="121" fillId="0" borderId="1" xfId="2" applyFont="1" applyBorder="1" applyAlignment="1">
      <alignment horizontal="left"/>
    </xf>
    <xf numFmtId="169" fontId="121" fillId="0" borderId="1" xfId="52" applyNumberFormat="1" applyFont="1" applyBorder="1" applyAlignment="1">
      <alignment vertical="center"/>
    </xf>
    <xf numFmtId="0" fontId="113" fillId="0" borderId="0" xfId="53" applyFont="1" applyBorder="1" applyAlignment="1">
      <alignment horizontal="left" vertical="center" wrapText="1"/>
    </xf>
    <xf numFmtId="169" fontId="121" fillId="0" borderId="0" xfId="52" applyNumberFormat="1" applyFont="1" applyBorder="1" applyAlignment="1"/>
    <xf numFmtId="0" fontId="113" fillId="0" borderId="0" xfId="2" applyFont="1" applyBorder="1" applyAlignment="1"/>
    <xf numFmtId="0" fontId="113" fillId="0" borderId="0" xfId="2" applyFont="1" applyAlignment="1"/>
    <xf numFmtId="0" fontId="121" fillId="0" borderId="0" xfId="53" applyFont="1" applyBorder="1" applyAlignment="1">
      <alignment horizontal="left" vertical="center" wrapText="1"/>
    </xf>
    <xf numFmtId="0" fontId="113" fillId="0" borderId="0" xfId="53" applyFont="1" applyBorder="1" applyAlignment="1">
      <alignment horizontal="left"/>
    </xf>
    <xf numFmtId="0" fontId="121" fillId="0" borderId="0" xfId="53" applyFont="1" applyBorder="1" applyAlignment="1">
      <alignment horizontal="left"/>
    </xf>
    <xf numFmtId="0" fontId="113" fillId="0" borderId="0" xfId="53" applyFont="1" applyAlignment="1"/>
    <xf numFmtId="0" fontId="121" fillId="0" borderId="0" xfId="53" applyFont="1" applyAlignment="1"/>
    <xf numFmtId="0" fontId="121" fillId="0" borderId="0" xfId="2" quotePrefix="1" applyFont="1" applyAlignment="1">
      <alignment horizontal="right"/>
    </xf>
    <xf numFmtId="1" fontId="113" fillId="0" borderId="0" xfId="52" applyNumberFormat="1" applyFont="1" applyAlignment="1">
      <alignment horizontal="right"/>
    </xf>
    <xf numFmtId="0" fontId="113" fillId="0" borderId="0" xfId="2" quotePrefix="1" applyFont="1" applyAlignment="1">
      <alignment horizontal="right"/>
    </xf>
    <xf numFmtId="1" fontId="121" fillId="0" borderId="0" xfId="52" applyNumberFormat="1" applyFont="1" applyAlignment="1">
      <alignment horizontal="right"/>
    </xf>
    <xf numFmtId="0" fontId="113" fillId="0" borderId="0" xfId="53" applyFont="1" applyBorder="1" applyAlignment="1">
      <alignment horizontal="left" wrapText="1"/>
    </xf>
    <xf numFmtId="0" fontId="121" fillId="0" borderId="0" xfId="2" applyFont="1" applyBorder="1" applyAlignment="1">
      <alignment horizontal="right" vertical="center"/>
    </xf>
    <xf numFmtId="0" fontId="121" fillId="0" borderId="0" xfId="2" applyFont="1" applyBorder="1" applyAlignment="1">
      <alignment vertical="center"/>
    </xf>
    <xf numFmtId="0" fontId="138" fillId="0" borderId="0" xfId="2" applyFont="1" applyBorder="1" applyAlignment="1">
      <alignment vertical="center"/>
    </xf>
    <xf numFmtId="169" fontId="113" fillId="0" borderId="0" xfId="12" applyNumberFormat="1" applyFont="1" applyAlignment="1"/>
    <xf numFmtId="0" fontId="113" fillId="0" borderId="0" xfId="12" applyFont="1" applyAlignment="1"/>
    <xf numFmtId="0" fontId="114" fillId="0" borderId="0" xfId="12" applyFont="1" applyBorder="1" applyAlignment="1">
      <alignment horizontal="center" vertical="center" wrapText="1"/>
    </xf>
    <xf numFmtId="0" fontId="123" fillId="0" borderId="0" xfId="12" applyFont="1" applyAlignment="1"/>
    <xf numFmtId="0" fontId="138" fillId="0" borderId="0" xfId="12" applyFont="1" applyAlignment="1"/>
    <xf numFmtId="0" fontId="114" fillId="0" borderId="0" xfId="12" applyFont="1" applyBorder="1" applyAlignment="1">
      <alignment vertical="center" wrapText="1"/>
    </xf>
    <xf numFmtId="169" fontId="114" fillId="0" borderId="0" xfId="12" applyNumberFormat="1" applyFont="1" applyAlignment="1"/>
    <xf numFmtId="0" fontId="114" fillId="0" borderId="0" xfId="12" applyFont="1" applyAlignment="1"/>
    <xf numFmtId="0" fontId="123" fillId="0" borderId="0" xfId="12" applyFont="1" applyBorder="1" applyAlignment="1">
      <alignment horizontal="left" vertical="center" wrapText="1"/>
    </xf>
    <xf numFmtId="169" fontId="123" fillId="0" borderId="0" xfId="12" applyNumberFormat="1" applyFont="1" applyAlignment="1"/>
    <xf numFmtId="0" fontId="113" fillId="0" borderId="0" xfId="12" applyFont="1" applyBorder="1" applyAlignment="1">
      <alignment horizontal="center" vertical="center" wrapText="1"/>
    </xf>
    <xf numFmtId="0" fontId="113" fillId="0" borderId="0" xfId="12" applyFont="1" applyBorder="1" applyAlignment="1">
      <alignment vertical="center" wrapText="1"/>
    </xf>
    <xf numFmtId="169" fontId="113" fillId="0" borderId="0" xfId="12" applyNumberFormat="1" applyFont="1" applyBorder="1" applyAlignment="1"/>
    <xf numFmtId="0" fontId="114" fillId="0" borderId="0" xfId="12" applyFont="1" applyFill="1" applyAlignment="1"/>
    <xf numFmtId="0" fontId="113" fillId="0" borderId="0" xfId="12" applyFont="1" applyBorder="1" applyAlignment="1">
      <alignment horizontal="left" vertical="center" wrapText="1"/>
    </xf>
    <xf numFmtId="0" fontId="113" fillId="0" borderId="0" xfId="12" applyFont="1" applyBorder="1" applyAlignment="1"/>
    <xf numFmtId="0" fontId="113" fillId="0" borderId="1" xfId="12" applyFont="1" applyBorder="1" applyAlignment="1">
      <alignment horizontal="left" vertical="center" wrapText="1"/>
    </xf>
    <xf numFmtId="0" fontId="113" fillId="0" borderId="1" xfId="12" applyFont="1" applyBorder="1" applyAlignment="1"/>
    <xf numFmtId="0" fontId="28" fillId="0" borderId="0" xfId="12" applyFont="1" applyBorder="1" applyAlignment="1">
      <alignment vertical="center" wrapText="1"/>
    </xf>
    <xf numFmtId="169" fontId="28" fillId="0" borderId="0" xfId="12" applyNumberFormat="1" applyFont="1" applyBorder="1" applyAlignment="1"/>
    <xf numFmtId="169" fontId="28" fillId="0" borderId="0" xfId="12" applyNumberFormat="1" applyFont="1" applyAlignment="1"/>
    <xf numFmtId="0" fontId="28" fillId="0" borderId="0" xfId="2" applyFont="1" applyBorder="1" applyAlignment="1">
      <alignment vertical="center" wrapText="1"/>
    </xf>
    <xf numFmtId="169" fontId="24" fillId="0" borderId="0" xfId="12" applyNumberFormat="1" applyFont="1" applyBorder="1" applyAlignment="1"/>
    <xf numFmtId="169" fontId="28" fillId="0" borderId="0" xfId="2" applyNumberFormat="1" applyFont="1" applyAlignment="1"/>
    <xf numFmtId="0" fontId="24" fillId="0" borderId="0" xfId="12" applyFont="1" applyBorder="1" applyAlignment="1">
      <alignment horizontal="left" vertical="center" wrapText="1"/>
    </xf>
    <xf numFmtId="169" fontId="24" fillId="0" borderId="0" xfId="2" applyNumberFormat="1" applyFont="1" applyAlignment="1"/>
    <xf numFmtId="0" fontId="28" fillId="0" borderId="0" xfId="2" applyFont="1" applyBorder="1" applyAlignment="1">
      <alignment horizontal="left" vertical="center" wrapText="1"/>
    </xf>
    <xf numFmtId="169" fontId="28" fillId="0" borderId="0" xfId="2" applyNumberFormat="1" applyFont="1" applyBorder="1" applyAlignment="1"/>
    <xf numFmtId="0" fontId="24" fillId="0" borderId="0" xfId="12" applyFont="1" applyBorder="1" applyAlignment="1">
      <alignment vertical="center" wrapText="1"/>
    </xf>
    <xf numFmtId="0" fontId="32" fillId="0" borderId="0" xfId="2" applyFont="1"/>
    <xf numFmtId="0" fontId="24" fillId="0" borderId="0" xfId="2" quotePrefix="1" applyFont="1" applyAlignment="1">
      <alignment horizontal="right"/>
    </xf>
    <xf numFmtId="1" fontId="28" fillId="0" borderId="0" xfId="52" applyNumberFormat="1" applyFont="1" applyAlignment="1">
      <alignment horizontal="right"/>
    </xf>
    <xf numFmtId="1" fontId="23" fillId="0" borderId="0" xfId="52" applyNumberFormat="1" applyFont="1" applyAlignment="1">
      <alignment horizontal="right"/>
    </xf>
    <xf numFmtId="0" fontId="26" fillId="0" borderId="0" xfId="2" applyFont="1" applyAlignment="1">
      <alignment vertical="center"/>
    </xf>
    <xf numFmtId="0" fontId="23" fillId="0" borderId="0" xfId="2" applyFont="1"/>
    <xf numFmtId="0" fontId="23" fillId="0" borderId="0" xfId="2" quotePrefix="1" applyFont="1" applyAlignment="1">
      <alignment horizontal="right"/>
    </xf>
    <xf numFmtId="0" fontId="38" fillId="0" borderId="0" xfId="2" applyFont="1" applyAlignment="1">
      <alignment vertical="center"/>
    </xf>
    <xf numFmtId="0" fontId="121" fillId="0" borderId="0" xfId="53" applyFont="1" applyBorder="1" applyAlignment="1">
      <alignment horizontal="right"/>
    </xf>
    <xf numFmtId="0" fontId="32" fillId="0" borderId="0" xfId="12" applyFont="1"/>
    <xf numFmtId="0" fontId="24" fillId="0" borderId="0" xfId="12" applyFont="1"/>
    <xf numFmtId="0" fontId="28" fillId="0" borderId="0" xfId="12" applyFont="1"/>
    <xf numFmtId="0" fontId="42" fillId="0" borderId="0" xfId="12" applyFont="1"/>
    <xf numFmtId="0" fontId="32" fillId="0" borderId="1" xfId="12" applyFont="1" applyBorder="1"/>
    <xf numFmtId="169" fontId="32" fillId="0" borderId="0" xfId="12" applyNumberFormat="1" applyFont="1"/>
    <xf numFmtId="169" fontId="32" fillId="0" borderId="0" xfId="13" applyNumberFormat="1" applyFont="1" applyBorder="1" applyAlignment="1"/>
    <xf numFmtId="169" fontId="32" fillId="0" borderId="0" xfId="13" applyNumberFormat="1" applyFont="1" applyFill="1" applyBorder="1" applyAlignment="1"/>
    <xf numFmtId="169" fontId="37" fillId="0" borderId="0" xfId="102" applyNumberFormat="1" applyFont="1" applyAlignment="1">
      <alignment horizontal="right"/>
    </xf>
    <xf numFmtId="169" fontId="23" fillId="0" borderId="0" xfId="13" applyNumberFormat="1" applyFont="1" applyFill="1" applyBorder="1" applyAlignment="1">
      <alignment horizontal="right"/>
    </xf>
    <xf numFmtId="169" fontId="23" fillId="0" borderId="0" xfId="13" applyNumberFormat="1" applyFont="1" applyBorder="1" applyAlignment="1">
      <alignment horizontal="right"/>
    </xf>
    <xf numFmtId="169" fontId="37" fillId="0" borderId="0" xfId="102" applyNumberFormat="1" applyFont="1" applyFill="1" applyAlignment="1">
      <alignment horizontal="right"/>
    </xf>
    <xf numFmtId="169" fontId="32" fillId="0" borderId="0" xfId="13" applyNumberFormat="1" applyFont="1" applyBorder="1" applyAlignment="1">
      <alignment horizontal="right"/>
    </xf>
    <xf numFmtId="169" fontId="24" fillId="0" borderId="0" xfId="13" applyNumberFormat="1" applyFont="1" applyBorder="1" applyAlignment="1">
      <alignment horizontal="right"/>
    </xf>
    <xf numFmtId="1" fontId="32" fillId="0" borderId="0" xfId="0" applyNumberFormat="1" applyFont="1"/>
    <xf numFmtId="1" fontId="24" fillId="0" borderId="0" xfId="13" applyNumberFormat="1" applyFont="1" applyBorder="1" applyAlignment="1">
      <alignment vertical="center"/>
    </xf>
    <xf numFmtId="1" fontId="0" fillId="0" borderId="0" xfId="0" applyNumberFormat="1" applyBorder="1"/>
    <xf numFmtId="0" fontId="32" fillId="0" borderId="0" xfId="14" applyFont="1" applyBorder="1"/>
    <xf numFmtId="3" fontId="32" fillId="0" borderId="0" xfId="14" applyNumberFormat="1" applyFont="1" applyFill="1"/>
    <xf numFmtId="0" fontId="24" fillId="0" borderId="0" xfId="14" applyFont="1" applyFill="1" applyBorder="1"/>
    <xf numFmtId="3" fontId="32" fillId="0" borderId="0" xfId="0" applyNumberFormat="1" applyFont="1" applyFill="1"/>
    <xf numFmtId="3" fontId="24" fillId="0" borderId="0" xfId="14" applyNumberFormat="1" applyFont="1" applyFill="1"/>
    <xf numFmtId="0" fontId="24" fillId="0" borderId="0" xfId="14" applyFont="1" applyAlignment="1">
      <alignment horizontal="right"/>
    </xf>
    <xf numFmtId="0" fontId="24" fillId="0" borderId="0" xfId="13" applyNumberFormat="1" applyFont="1" applyBorder="1" applyAlignment="1">
      <alignment horizontal="right" vertical="center"/>
    </xf>
    <xf numFmtId="1" fontId="24" fillId="0" borderId="0" xfId="13" applyNumberFormat="1" applyFont="1" applyBorder="1" applyAlignment="1">
      <alignment horizontal="right" vertical="center"/>
    </xf>
    <xf numFmtId="3" fontId="24" fillId="0" borderId="0" xfId="13" applyNumberFormat="1" applyFont="1" applyBorder="1" applyAlignment="1">
      <alignment vertical="center"/>
    </xf>
    <xf numFmtId="3" fontId="24" fillId="0" borderId="0" xfId="13" applyNumberFormat="1" applyFont="1" applyBorder="1" applyAlignment="1">
      <alignment horizontal="right" vertical="center"/>
    </xf>
    <xf numFmtId="171" fontId="112" fillId="0" borderId="0" xfId="0" applyNumberFormat="1" applyFont="1" applyFill="1" applyBorder="1" applyAlignment="1">
      <alignment horizontal="right"/>
    </xf>
    <xf numFmtId="4" fontId="112" fillId="0" borderId="0" xfId="0" applyNumberFormat="1" applyFont="1"/>
    <xf numFmtId="171" fontId="112" fillId="0" borderId="0" xfId="0" applyNumberFormat="1" applyFont="1"/>
    <xf numFmtId="4" fontId="112" fillId="0" borderId="0" xfId="0" applyNumberFormat="1" applyFont="1" applyFill="1"/>
    <xf numFmtId="0" fontId="112" fillId="0" borderId="0" xfId="0" applyFont="1" applyFill="1"/>
    <xf numFmtId="0" fontId="112" fillId="0" borderId="0" xfId="0" applyFont="1"/>
    <xf numFmtId="171" fontId="157" fillId="0" borderId="0" xfId="0" applyNumberFormat="1" applyFont="1" applyFill="1" applyBorder="1" applyAlignment="1">
      <alignment horizontal="right"/>
    </xf>
    <xf numFmtId="4" fontId="157" fillId="0" borderId="0" xfId="0" applyNumberFormat="1" applyFont="1"/>
    <xf numFmtId="0" fontId="112" fillId="0" borderId="0" xfId="0" applyFont="1" applyAlignment="1">
      <alignment horizontal="right"/>
    </xf>
    <xf numFmtId="171" fontId="112" fillId="0" borderId="0" xfId="0" applyNumberFormat="1" applyFont="1" applyBorder="1" applyAlignment="1">
      <alignment horizontal="right"/>
    </xf>
    <xf numFmtId="171" fontId="0" fillId="0" borderId="0" xfId="0" applyNumberFormat="1" applyFont="1" applyBorder="1" applyAlignment="1">
      <alignment horizontal="right"/>
    </xf>
    <xf numFmtId="0" fontId="24" fillId="0" borderId="0" xfId="9" applyFont="1" applyBorder="1" applyAlignment="1"/>
    <xf numFmtId="0" fontId="28" fillId="0" borderId="0" xfId="9" applyFont="1" applyAlignment="1">
      <alignment horizontal="right"/>
    </xf>
    <xf numFmtId="0" fontId="126" fillId="0" borderId="0" xfId="9" applyFont="1" applyAlignment="1">
      <alignment horizontal="right"/>
    </xf>
    <xf numFmtId="169" fontId="24" fillId="0" borderId="0" xfId="9" applyNumberFormat="1" applyFont="1" applyAlignment="1">
      <alignment horizontal="right"/>
    </xf>
    <xf numFmtId="0" fontId="24" fillId="0" borderId="0" xfId="9" applyFont="1" applyFill="1" applyAlignment="1">
      <alignment horizontal="right"/>
    </xf>
    <xf numFmtId="0" fontId="158" fillId="0" borderId="0" xfId="0" applyFont="1"/>
    <xf numFmtId="0" fontId="159" fillId="0" borderId="0" xfId="0" applyFont="1" applyBorder="1"/>
    <xf numFmtId="0" fontId="156" fillId="0" borderId="0" xfId="0" applyFont="1" applyFill="1" applyBorder="1" applyAlignment="1" applyProtection="1">
      <alignment horizontal="left" vertical="center"/>
      <protection locked="0"/>
    </xf>
    <xf numFmtId="0" fontId="156" fillId="0" borderId="0" xfId="9" applyFont="1" applyAlignment="1">
      <alignment horizontal="right"/>
    </xf>
    <xf numFmtId="0" fontId="160" fillId="0" borderId="0" xfId="9" applyFont="1" applyAlignment="1">
      <alignment horizontal="right"/>
    </xf>
    <xf numFmtId="0" fontId="156" fillId="0" borderId="0" xfId="9" applyFont="1" applyAlignment="1"/>
    <xf numFmtId="0" fontId="156" fillId="0" borderId="0" xfId="0" applyFont="1" applyAlignment="1" applyProtection="1">
      <alignment horizontal="left" wrapText="1"/>
      <protection locked="0"/>
    </xf>
    <xf numFmtId="169" fontId="156" fillId="0" borderId="0" xfId="9" applyNumberFormat="1" applyFont="1" applyAlignment="1">
      <alignment horizontal="right"/>
    </xf>
    <xf numFmtId="169" fontId="156" fillId="0" borderId="0" xfId="9" applyNumberFormat="1" applyFont="1" applyAlignment="1"/>
    <xf numFmtId="0" fontId="158" fillId="0" borderId="0" xfId="0" applyFont="1" applyFill="1" applyBorder="1" applyAlignment="1" applyProtection="1">
      <alignment horizontal="left" wrapText="1"/>
      <protection locked="0"/>
    </xf>
    <xf numFmtId="0" fontId="158" fillId="0" borderId="0" xfId="9" applyFont="1" applyAlignment="1">
      <alignment horizontal="right"/>
    </xf>
    <xf numFmtId="0" fontId="158" fillId="0" borderId="0" xfId="9" applyFont="1" applyAlignment="1"/>
    <xf numFmtId="169" fontId="158" fillId="0" borderId="0" xfId="9" applyNumberFormat="1" applyFont="1" applyAlignment="1">
      <alignment horizontal="right"/>
    </xf>
    <xf numFmtId="169" fontId="158" fillId="0" borderId="0" xfId="9" applyNumberFormat="1" applyFont="1" applyAlignment="1"/>
    <xf numFmtId="0" fontId="158" fillId="0" borderId="0" xfId="9" applyFont="1" applyFill="1" applyAlignment="1">
      <alignment horizontal="right"/>
    </xf>
    <xf numFmtId="0" fontId="156" fillId="0" borderId="0" xfId="0" applyFont="1" applyFill="1" applyBorder="1" applyAlignment="1" applyProtection="1">
      <alignment horizontal="left" wrapText="1"/>
      <protection locked="0"/>
    </xf>
    <xf numFmtId="0" fontId="158" fillId="0" borderId="0" xfId="9" applyFont="1" applyBorder="1" applyAlignment="1">
      <alignment horizontal="left" vertical="center" wrapText="1"/>
    </xf>
    <xf numFmtId="0" fontId="158" fillId="0" borderId="0" xfId="9" applyFont="1" applyAlignment="1">
      <alignment vertical="center"/>
    </xf>
    <xf numFmtId="0" fontId="158" fillId="0" borderId="0" xfId="9" applyFont="1" applyBorder="1" applyAlignment="1"/>
    <xf numFmtId="0" fontId="156" fillId="0" borderId="0" xfId="9" applyFont="1" applyAlignment="1">
      <alignment horizontal="left" vertical="center" wrapText="1"/>
    </xf>
    <xf numFmtId="0" fontId="156" fillId="0" borderId="0" xfId="10" applyFont="1" applyBorder="1" applyAlignment="1">
      <alignment horizontal="center"/>
    </xf>
    <xf numFmtId="0" fontId="156" fillId="0" borderId="0" xfId="2" applyFont="1" applyBorder="1" applyAlignment="1">
      <alignment horizontal="left"/>
    </xf>
    <xf numFmtId="0" fontId="156" fillId="0" borderId="0" xfId="9" applyFont="1" applyAlignment="1">
      <alignment vertical="center"/>
    </xf>
    <xf numFmtId="0" fontId="158" fillId="0" borderId="0" xfId="2" applyFont="1" applyBorder="1" applyAlignment="1">
      <alignment horizontal="left"/>
    </xf>
    <xf numFmtId="169" fontId="158" fillId="0" borderId="0" xfId="9" applyNumberFormat="1" applyFont="1" applyAlignment="1">
      <alignment vertical="center"/>
    </xf>
    <xf numFmtId="0" fontId="158" fillId="0" borderId="0" xfId="9" applyFont="1" applyBorder="1" applyAlignment="1">
      <alignment horizontal="right"/>
    </xf>
    <xf numFmtId="0" fontId="158" fillId="0" borderId="0" xfId="9" applyFont="1" applyBorder="1" applyAlignment="1">
      <alignment vertical="center"/>
    </xf>
    <xf numFmtId="0" fontId="50" fillId="0" borderId="0" xfId="0" applyFont="1"/>
    <xf numFmtId="0" fontId="24" fillId="0" borderId="0" xfId="9" applyFont="1" applyBorder="1" applyAlignment="1">
      <alignment horizontal="right"/>
    </xf>
    <xf numFmtId="0" fontId="164" fillId="0" borderId="0" xfId="9" applyFont="1" applyBorder="1" applyAlignment="1">
      <alignment vertical="center"/>
    </xf>
    <xf numFmtId="0" fontId="24" fillId="0" borderId="0" xfId="9" applyFont="1" applyBorder="1" applyAlignment="1">
      <alignment horizontal="left" vertical="center"/>
    </xf>
    <xf numFmtId="0" fontId="98" fillId="0" borderId="0" xfId="9" applyFont="1" applyAlignment="1">
      <alignment horizontal="right"/>
    </xf>
    <xf numFmtId="169" fontId="24" fillId="0" borderId="0" xfId="9" applyNumberFormat="1" applyFont="1" applyBorder="1" applyAlignment="1">
      <alignment horizontal="right"/>
    </xf>
    <xf numFmtId="169" fontId="98" fillId="0" borderId="0" xfId="9" applyNumberFormat="1" applyFont="1" applyAlignment="1">
      <alignment horizontal="right"/>
    </xf>
    <xf numFmtId="0" fontId="24" fillId="0" borderId="0" xfId="9" applyFont="1" applyBorder="1" applyAlignment="1">
      <alignment vertical="top" wrapText="1"/>
    </xf>
    <xf numFmtId="169" fontId="24" fillId="0" borderId="0" xfId="9" applyNumberFormat="1" applyFont="1" applyFill="1" applyAlignment="1">
      <alignment horizontal="right"/>
    </xf>
    <xf numFmtId="169" fontId="98" fillId="0" borderId="0" xfId="9" applyNumberFormat="1" applyFont="1" applyFill="1" applyAlignment="1">
      <alignment horizontal="right"/>
    </xf>
    <xf numFmtId="0" fontId="24" fillId="0" borderId="0" xfId="9" applyFont="1" applyBorder="1" applyAlignment="1">
      <alignment horizontal="left" vertical="center" wrapText="1"/>
    </xf>
    <xf numFmtId="0" fontId="98" fillId="0" borderId="0" xfId="9" applyFont="1" applyFill="1" applyAlignment="1">
      <alignment horizontal="right"/>
    </xf>
    <xf numFmtId="1" fontId="24" fillId="0" borderId="0" xfId="9" applyNumberFormat="1" applyFont="1" applyFill="1" applyAlignment="1">
      <alignment horizontal="right"/>
    </xf>
    <xf numFmtId="1" fontId="98" fillId="0" borderId="0" xfId="9" applyNumberFormat="1" applyFont="1" applyFill="1" applyAlignment="1">
      <alignment horizontal="right"/>
    </xf>
    <xf numFmtId="0" fontId="164" fillId="0" borderId="0" xfId="9" applyFont="1" applyBorder="1" applyAlignment="1">
      <alignment horizontal="left" vertical="center"/>
    </xf>
    <xf numFmtId="0" fontId="24" fillId="0" borderId="0" xfId="9" applyFont="1" applyFill="1" applyBorder="1" applyAlignment="1">
      <alignment horizontal="right"/>
    </xf>
    <xf numFmtId="169" fontId="24" fillId="0" borderId="0" xfId="9" applyNumberFormat="1" applyFont="1" applyFill="1" applyBorder="1" applyAlignment="1">
      <alignment horizontal="right"/>
    </xf>
    <xf numFmtId="0" fontId="98" fillId="0" borderId="0" xfId="9" applyFont="1" applyFill="1" applyBorder="1" applyAlignment="1">
      <alignment horizontal="right"/>
    </xf>
    <xf numFmtId="0" fontId="28" fillId="0" borderId="0" xfId="9" applyFont="1" applyBorder="1" applyAlignment="1">
      <alignment horizontal="left" vertical="center"/>
    </xf>
    <xf numFmtId="0" fontId="28" fillId="0" borderId="0" xfId="9" applyFont="1" applyBorder="1" applyAlignment="1">
      <alignment vertical="center"/>
    </xf>
    <xf numFmtId="0" fontId="24" fillId="0" borderId="0" xfId="10" applyFont="1" applyBorder="1" applyAlignment="1">
      <alignment wrapText="1"/>
    </xf>
    <xf numFmtId="0" fontId="24" fillId="0" borderId="0" xfId="10" applyFont="1" applyBorder="1" applyAlignment="1"/>
    <xf numFmtId="169" fontId="24" fillId="0" borderId="0" xfId="9" applyNumberFormat="1" applyFont="1" applyBorder="1" applyAlignment="1">
      <alignment vertical="center"/>
    </xf>
    <xf numFmtId="0" fontId="32" fillId="0" borderId="0" xfId="4" applyFont="1" applyBorder="1" applyAlignment="1"/>
    <xf numFmtId="171" fontId="64" fillId="0" borderId="0" xfId="11" applyNumberFormat="1" applyFont="1" applyFill="1"/>
    <xf numFmtId="169" fontId="166" fillId="0" borderId="0" xfId="20" applyNumberFormat="1" applyFont="1" applyFill="1" applyAlignment="1">
      <alignment horizontal="center"/>
    </xf>
    <xf numFmtId="171" fontId="46" fillId="0" borderId="0" xfId="11" applyNumberFormat="1" applyFont="1" applyFill="1"/>
    <xf numFmtId="171" fontId="167" fillId="0" borderId="0" xfId="11" applyNumberFormat="1" applyFont="1" applyFill="1" applyAlignment="1">
      <alignment horizontal="right"/>
    </xf>
    <xf numFmtId="171" fontId="46" fillId="0" borderId="2" xfId="11" applyNumberFormat="1" applyFont="1" applyFill="1" applyBorder="1"/>
    <xf numFmtId="171" fontId="32" fillId="0" borderId="0" xfId="11" applyNumberFormat="1" applyFont="1" applyFill="1"/>
    <xf numFmtId="1" fontId="29" fillId="0" borderId="0" xfId="11" applyNumberFormat="1" applyFont="1" applyFill="1" applyAlignment="1">
      <alignment vertical="center"/>
    </xf>
    <xf numFmtId="171" fontId="24" fillId="0" borderId="0" xfId="11" applyNumberFormat="1" applyFont="1" applyFill="1"/>
    <xf numFmtId="171" fontId="24" fillId="0" borderId="0" xfId="11" applyNumberFormat="1" applyFont="1" applyFill="1" applyAlignment="1">
      <alignment horizontal="right"/>
    </xf>
    <xf numFmtId="169" fontId="24" fillId="0" borderId="0" xfId="20" applyNumberFormat="1" applyFont="1" applyFill="1" applyAlignment="1">
      <alignment horizontal="right"/>
    </xf>
    <xf numFmtId="169" fontId="121" fillId="0" borderId="0" xfId="23" applyFont="1" applyBorder="1" applyAlignment="1">
      <alignment horizontal="center"/>
    </xf>
    <xf numFmtId="171" fontId="113" fillId="0" borderId="0" xfId="20" applyNumberFormat="1" applyFont="1" applyBorder="1" applyAlignment="1">
      <alignment horizontal="center"/>
    </xf>
    <xf numFmtId="171" fontId="113" fillId="2" borderId="0" xfId="20" applyNumberFormat="1" applyFont="1" applyFill="1" applyBorder="1" applyAlignment="1">
      <alignment horizontal="center"/>
    </xf>
    <xf numFmtId="0" fontId="121" fillId="0" borderId="0" xfId="20" applyFont="1" applyBorder="1" applyAlignment="1">
      <alignment horizontal="center"/>
    </xf>
    <xf numFmtId="1" fontId="113" fillId="0" borderId="0" xfId="0" applyNumberFormat="1" applyFont="1" applyBorder="1" applyAlignment="1">
      <alignment vertical="top" wrapText="1"/>
    </xf>
    <xf numFmtId="171" fontId="113" fillId="2" borderId="0" xfId="11" applyNumberFormat="1" applyFont="1" applyFill="1" applyBorder="1"/>
    <xf numFmtId="4" fontId="113" fillId="0" borderId="0" xfId="11" applyNumberFormat="1" applyFont="1" applyBorder="1"/>
    <xf numFmtId="0" fontId="121" fillId="0" borderId="0" xfId="20" applyFont="1" applyBorder="1"/>
    <xf numFmtId="0" fontId="121" fillId="2" borderId="0" xfId="20" applyFont="1" applyFill="1" applyBorder="1"/>
    <xf numFmtId="169" fontId="121" fillId="0" borderId="0" xfId="20" applyNumberFormat="1" applyFont="1" applyBorder="1" applyAlignment="1">
      <alignment horizontal="center"/>
    </xf>
    <xf numFmtId="169" fontId="121" fillId="0" borderId="0" xfId="23" applyNumberFormat="1" applyFont="1" applyBorder="1" applyAlignment="1">
      <alignment wrapText="1"/>
    </xf>
    <xf numFmtId="171" fontId="121" fillId="2" borderId="0" xfId="11" applyNumberFormat="1" applyFont="1" applyFill="1" applyBorder="1"/>
    <xf numFmtId="169" fontId="121" fillId="0" borderId="0" xfId="23" applyNumberFormat="1" applyFont="1" applyBorder="1" applyAlignment="1"/>
    <xf numFmtId="169" fontId="121" fillId="0" borderId="0" xfId="23" applyNumberFormat="1" applyFont="1" applyBorder="1" applyAlignment="1">
      <alignment horizontal="left"/>
    </xf>
    <xf numFmtId="1" fontId="121" fillId="0" borderId="0" xfId="0" applyNumberFormat="1" applyFont="1" applyBorder="1" applyAlignment="1">
      <alignment wrapText="1"/>
    </xf>
    <xf numFmtId="171" fontId="121" fillId="0" borderId="0" xfId="11" applyNumberFormat="1" applyFont="1" applyBorder="1" applyAlignment="1">
      <alignment horizontal="right"/>
    </xf>
    <xf numFmtId="171" fontId="121" fillId="2" borderId="0" xfId="11" applyNumberFormat="1" applyFont="1" applyFill="1" applyBorder="1" applyAlignment="1">
      <alignment horizontal="right"/>
    </xf>
    <xf numFmtId="169" fontId="121" fillId="0" borderId="0" xfId="11" applyNumberFormat="1" applyFont="1" applyBorder="1" applyAlignment="1">
      <alignment horizontal="left" wrapText="1"/>
    </xf>
    <xf numFmtId="169" fontId="121" fillId="0" borderId="0" xfId="11" applyNumberFormat="1" applyFont="1" applyBorder="1" applyAlignment="1">
      <alignment horizontal="left"/>
    </xf>
    <xf numFmtId="169" fontId="121" fillId="0" borderId="2" xfId="11" applyNumberFormat="1" applyFont="1" applyBorder="1" applyAlignment="1">
      <alignment horizontal="left" wrapText="1"/>
    </xf>
    <xf numFmtId="171" fontId="121" fillId="0" borderId="2" xfId="11" applyNumberFormat="1" applyFont="1" applyBorder="1"/>
    <xf numFmtId="171" fontId="121" fillId="2" borderId="2" xfId="11" applyNumberFormat="1" applyFont="1" applyFill="1" applyBorder="1"/>
    <xf numFmtId="3" fontId="32" fillId="0" borderId="0" xfId="11" applyNumberFormat="1" applyFont="1" applyFill="1"/>
    <xf numFmtId="3" fontId="24" fillId="0" borderId="0" xfId="11" applyNumberFormat="1" applyFont="1" applyFill="1"/>
    <xf numFmtId="1" fontId="24" fillId="0" borderId="0" xfId="11" applyNumberFormat="1" applyFont="1" applyFill="1" applyAlignment="1">
      <alignment horizontal="right"/>
    </xf>
    <xf numFmtId="1" fontId="32" fillId="0" borderId="0" xfId="11" applyNumberFormat="1" applyFont="1" applyFill="1"/>
    <xf numFmtId="1" fontId="26" fillId="0" borderId="0" xfId="11" applyNumberFormat="1" applyFont="1" applyFill="1" applyBorder="1" applyAlignment="1">
      <alignment horizontal="right"/>
    </xf>
    <xf numFmtId="0" fontId="113" fillId="0" borderId="0" xfId="11" applyFont="1" applyBorder="1" applyAlignment="1">
      <alignment horizontal="center" vertical="center" wrapText="1"/>
    </xf>
    <xf numFmtId="1" fontId="113" fillId="0" borderId="0" xfId="0" applyNumberFormat="1" applyFont="1" applyBorder="1" applyAlignment="1">
      <alignment horizontal="left" wrapText="1"/>
    </xf>
    <xf numFmtId="3" fontId="113" fillId="0" borderId="0" xfId="11" applyNumberFormat="1" applyFont="1" applyBorder="1"/>
    <xf numFmtId="3" fontId="113" fillId="2" borderId="0" xfId="11" applyNumberFormat="1" applyFont="1" applyFill="1" applyBorder="1"/>
    <xf numFmtId="169" fontId="168" fillId="0" borderId="0" xfId="23" applyNumberFormat="1" applyFont="1" applyBorder="1" applyAlignment="1">
      <alignment horizontal="left"/>
    </xf>
    <xf numFmtId="3" fontId="121" fillId="2" borderId="0" xfId="11" applyNumberFormat="1" applyFont="1" applyFill="1" applyBorder="1"/>
    <xf numFmtId="1" fontId="121" fillId="0" borderId="0" xfId="0" applyNumberFormat="1" applyFont="1" applyBorder="1" applyAlignment="1">
      <alignment horizontal="left" wrapText="1"/>
    </xf>
    <xf numFmtId="3" fontId="121" fillId="0" borderId="0" xfId="11" applyNumberFormat="1" applyFont="1" applyBorder="1" applyAlignment="1">
      <alignment horizontal="right"/>
    </xf>
    <xf numFmtId="1" fontId="121" fillId="0" borderId="0" xfId="11" applyNumberFormat="1" applyFont="1" applyBorder="1" applyAlignment="1">
      <alignment horizontal="right"/>
    </xf>
    <xf numFmtId="1" fontId="121" fillId="2" borderId="0" xfId="11" applyNumberFormat="1" applyFont="1" applyFill="1" applyBorder="1" applyAlignment="1">
      <alignment horizontal="right"/>
    </xf>
    <xf numFmtId="0" fontId="113" fillId="0" borderId="0" xfId="12" applyFont="1" applyBorder="1" applyAlignment="1">
      <alignment vertical="center"/>
    </xf>
    <xf numFmtId="1" fontId="113" fillId="0" borderId="0" xfId="11" applyNumberFormat="1" applyFont="1" applyBorder="1"/>
    <xf numFmtId="1" fontId="113" fillId="2" borderId="0" xfId="11" applyNumberFormat="1" applyFont="1" applyFill="1" applyBorder="1"/>
    <xf numFmtId="0" fontId="169" fillId="0" borderId="0" xfId="11" applyFont="1" applyBorder="1" applyAlignment="1">
      <alignment horizontal="left" vertical="center"/>
    </xf>
    <xf numFmtId="0" fontId="121" fillId="2" borderId="0" xfId="11" applyFont="1" applyFill="1" applyBorder="1"/>
    <xf numFmtId="0" fontId="121" fillId="0" borderId="0" xfId="11" applyFont="1" applyBorder="1" applyAlignment="1">
      <alignment horizontal="left" indent="1"/>
    </xf>
    <xf numFmtId="1" fontId="28" fillId="0" borderId="0" xfId="0" applyNumberFormat="1" applyFont="1" applyFill="1" applyAlignment="1">
      <alignment horizontal="right"/>
    </xf>
    <xf numFmtId="0" fontId="53" fillId="0" borderId="0" xfId="11" applyFont="1" applyFill="1" applyAlignment="1">
      <alignment horizontal="right"/>
    </xf>
    <xf numFmtId="3" fontId="24" fillId="0" borderId="0" xfId="0" applyNumberFormat="1" applyFont="1" applyFill="1" applyAlignment="1">
      <alignment horizontal="right"/>
    </xf>
    <xf numFmtId="3" fontId="24" fillId="0" borderId="0" xfId="11" applyNumberFormat="1" applyFont="1" applyFill="1" applyAlignment="1">
      <alignment horizontal="right"/>
    </xf>
    <xf numFmtId="0" fontId="23" fillId="0" borderId="0" xfId="11" applyFont="1" applyFill="1"/>
    <xf numFmtId="1" fontId="23" fillId="0" borderId="0" xfId="0" applyNumberFormat="1" applyFont="1" applyFill="1" applyAlignment="1">
      <alignment horizontal="right"/>
    </xf>
    <xf numFmtId="0" fontId="113" fillId="0" borderId="0" xfId="11" applyFont="1" applyBorder="1" applyAlignment="1">
      <alignment horizontal="left" vertical="center" wrapText="1"/>
    </xf>
    <xf numFmtId="1" fontId="113" fillId="0" borderId="0" xfId="0" applyNumberFormat="1" applyFont="1" applyBorder="1" applyAlignment="1">
      <alignment horizontal="right"/>
    </xf>
    <xf numFmtId="1" fontId="113" fillId="2" borderId="0" xfId="0" applyNumberFormat="1" applyFont="1" applyFill="1" applyBorder="1" applyAlignment="1">
      <alignment horizontal="right"/>
    </xf>
    <xf numFmtId="0" fontId="121" fillId="0" borderId="0" xfId="20" applyFont="1" applyBorder="1" applyAlignment="1">
      <alignment horizontal="left"/>
    </xf>
    <xf numFmtId="0" fontId="121" fillId="2" borderId="0" xfId="11" applyFont="1" applyFill="1" applyBorder="1" applyAlignment="1">
      <alignment horizontal="right"/>
    </xf>
    <xf numFmtId="3" fontId="121" fillId="0" borderId="0" xfId="0" applyNumberFormat="1" applyFont="1" applyBorder="1" applyAlignment="1">
      <alignment horizontal="right"/>
    </xf>
    <xf numFmtId="3" fontId="121" fillId="2" borderId="0" xfId="0" applyNumberFormat="1" applyFont="1" applyFill="1" applyBorder="1" applyAlignment="1">
      <alignment horizontal="right"/>
    </xf>
    <xf numFmtId="3" fontId="121" fillId="2" borderId="0" xfId="11" applyNumberFormat="1" applyFont="1" applyFill="1" applyBorder="1" applyAlignment="1">
      <alignment horizontal="right"/>
    </xf>
    <xf numFmtId="0" fontId="121" fillId="2" borderId="0" xfId="11" applyFont="1" applyFill="1" applyBorder="1" applyAlignment="1"/>
    <xf numFmtId="1" fontId="121" fillId="0" borderId="0" xfId="0" applyNumberFormat="1" applyFont="1" applyBorder="1" applyAlignment="1">
      <alignment horizontal="right"/>
    </xf>
    <xf numFmtId="1" fontId="121" fillId="2" borderId="0" xfId="0" applyNumberFormat="1" applyFont="1" applyFill="1" applyBorder="1" applyAlignment="1">
      <alignment horizontal="right"/>
    </xf>
    <xf numFmtId="171" fontId="32" fillId="0" borderId="0" xfId="11" applyNumberFormat="1" applyFont="1" applyFill="1" applyAlignment="1">
      <alignment horizontal="right"/>
    </xf>
    <xf numFmtId="171" fontId="24" fillId="0" borderId="0" xfId="20" applyNumberFormat="1" applyFont="1" applyFill="1" applyAlignment="1">
      <alignment horizontal="right" wrapText="1"/>
    </xf>
    <xf numFmtId="0" fontId="54" fillId="0" borderId="0" xfId="20" applyFont="1" applyFill="1" applyBorder="1"/>
    <xf numFmtId="0" fontId="24" fillId="0" borderId="0" xfId="20" applyFont="1" applyFill="1" applyAlignment="1">
      <alignment horizontal="right" wrapText="1"/>
    </xf>
    <xf numFmtId="171" fontId="46" fillId="0" borderId="0" xfId="20" applyNumberFormat="1" applyFont="1" applyFill="1"/>
    <xf numFmtId="171" fontId="24" fillId="0" borderId="0" xfId="11" applyNumberFormat="1" applyFont="1" applyFill="1" applyBorder="1"/>
    <xf numFmtId="0" fontId="113" fillId="0" borderId="0" xfId="20" applyFont="1" applyBorder="1" applyAlignment="1">
      <alignment horizontal="right" vertical="center"/>
    </xf>
    <xf numFmtId="0" fontId="113" fillId="2" borderId="0" xfId="20" applyFont="1" applyFill="1" applyBorder="1" applyAlignment="1">
      <alignment horizontal="right" vertical="center"/>
    </xf>
    <xf numFmtId="171" fontId="113" fillId="0" borderId="0" xfId="11" applyNumberFormat="1" applyFont="1" applyBorder="1" applyAlignment="1"/>
    <xf numFmtId="171" fontId="113" fillId="2" borderId="0" xfId="11" applyNumberFormat="1" applyFont="1" applyFill="1" applyBorder="1" applyAlignment="1"/>
    <xf numFmtId="0" fontId="121" fillId="0" borderId="0" xfId="20" applyFont="1" applyBorder="1" applyAlignment="1">
      <alignment horizontal="right" wrapText="1"/>
    </xf>
    <xf numFmtId="0" fontId="121" fillId="2" borderId="0" xfId="20" applyFont="1" applyFill="1" applyBorder="1" applyAlignment="1">
      <alignment horizontal="right" wrapText="1"/>
    </xf>
    <xf numFmtId="169" fontId="168" fillId="0" borderId="0" xfId="23" applyNumberFormat="1" applyFont="1" applyBorder="1" applyAlignment="1">
      <alignment horizontal="left" wrapText="1"/>
    </xf>
    <xf numFmtId="171" fontId="121" fillId="0" borderId="0" xfId="11" applyNumberFormat="1" applyFont="1" applyBorder="1" applyAlignment="1"/>
    <xf numFmtId="171" fontId="121" fillId="2" borderId="0" xfId="11" applyNumberFormat="1" applyFont="1" applyFill="1" applyBorder="1" applyAlignment="1"/>
    <xf numFmtId="0" fontId="121" fillId="0" borderId="0" xfId="20" applyFont="1" applyBorder="1" applyAlignment="1">
      <alignment wrapText="1"/>
    </xf>
    <xf numFmtId="1" fontId="113" fillId="0" borderId="0" xfId="0" applyNumberFormat="1" applyFont="1" applyBorder="1" applyAlignment="1">
      <alignment horizontal="left" vertical="top" wrapText="1"/>
    </xf>
    <xf numFmtId="1" fontId="121" fillId="0" borderId="0" xfId="0" applyNumberFormat="1" applyFont="1" applyBorder="1" applyAlignment="1">
      <alignment vertical="top" wrapText="1"/>
    </xf>
    <xf numFmtId="169" fontId="121" fillId="0" borderId="0" xfId="11" applyNumberFormat="1" applyFont="1" applyBorder="1" applyAlignment="1">
      <alignment wrapText="1"/>
    </xf>
    <xf numFmtId="169" fontId="121" fillId="0" borderId="0" xfId="11" applyNumberFormat="1" applyFont="1" applyBorder="1" applyAlignment="1"/>
    <xf numFmtId="0" fontId="121" fillId="0" borderId="0" xfId="11" applyFont="1" applyBorder="1" applyAlignment="1">
      <alignment horizontal="left"/>
    </xf>
    <xf numFmtId="171" fontId="121" fillId="0" borderId="0" xfId="20" applyNumberFormat="1" applyFont="1" applyBorder="1"/>
    <xf numFmtId="171" fontId="121" fillId="2" borderId="0" xfId="20" applyNumberFormat="1" applyFont="1" applyFill="1" applyBorder="1"/>
    <xf numFmtId="169" fontId="125" fillId="0" borderId="0" xfId="23" applyFont="1" applyBorder="1" applyAlignment="1">
      <alignment horizontal="right" vertical="center" wrapText="1"/>
    </xf>
    <xf numFmtId="169" fontId="42" fillId="0" borderId="0" xfId="11" applyNumberFormat="1" applyFont="1" applyBorder="1" applyAlignment="1">
      <alignment vertical="center"/>
    </xf>
    <xf numFmtId="0" fontId="24" fillId="0" borderId="0" xfId="11" applyFont="1" applyBorder="1" applyAlignment="1">
      <alignment horizontal="right" vertical="center"/>
    </xf>
    <xf numFmtId="169" fontId="24" fillId="0" borderId="0" xfId="11" applyNumberFormat="1" applyFont="1" applyBorder="1" applyAlignment="1">
      <alignment horizontal="right"/>
    </xf>
    <xf numFmtId="169" fontId="32" fillId="0" borderId="0" xfId="11" applyNumberFormat="1" applyFont="1" applyBorder="1"/>
    <xf numFmtId="169" fontId="24" fillId="0" borderId="0" xfId="11" applyNumberFormat="1" applyFont="1" applyBorder="1"/>
    <xf numFmtId="169" fontId="24" fillId="0" borderId="0" xfId="11" applyNumberFormat="1" applyFont="1" applyBorder="1" applyAlignment="1">
      <alignment horizontal="right" vertical="center" wrapText="1"/>
    </xf>
    <xf numFmtId="0" fontId="32" fillId="0" borderId="0" xfId="11" applyFont="1" applyBorder="1"/>
    <xf numFmtId="169" fontId="32" fillId="0" borderId="0" xfId="11" applyNumberFormat="1" applyFont="1" applyBorder="1" applyAlignment="1">
      <alignment horizontal="right"/>
    </xf>
    <xf numFmtId="169" fontId="24" fillId="0" borderId="0" xfId="11" quotePrefix="1" applyNumberFormat="1" applyFont="1" applyBorder="1" applyAlignment="1">
      <alignment horizontal="right"/>
    </xf>
    <xf numFmtId="169" fontId="24" fillId="0" borderId="0" xfId="24" applyNumberFormat="1" applyFont="1" applyBorder="1" applyAlignment="1">
      <alignment horizontal="right"/>
    </xf>
    <xf numFmtId="169" fontId="65" fillId="0" borderId="0" xfId="40" applyNumberFormat="1" applyFont="1"/>
    <xf numFmtId="169" fontId="153" fillId="0" borderId="0" xfId="40" applyNumberFormat="1" applyFont="1"/>
    <xf numFmtId="0" fontId="65" fillId="0" borderId="0" xfId="40" applyFont="1" applyAlignment="1">
      <alignment horizontal="right"/>
    </xf>
    <xf numFmtId="169" fontId="26" fillId="0" borderId="0" xfId="11" applyNumberFormat="1" applyFont="1" applyFill="1" applyBorder="1"/>
    <xf numFmtId="0" fontId="42" fillId="0" borderId="0" xfId="11" applyFont="1" applyBorder="1" applyAlignment="1">
      <alignment horizontal="right" vertical="center"/>
    </xf>
    <xf numFmtId="0" fontId="42" fillId="2" borderId="0" xfId="11" applyFont="1" applyFill="1"/>
    <xf numFmtId="0" fontId="26" fillId="2" borderId="0" xfId="11" applyFont="1" applyFill="1"/>
    <xf numFmtId="0" fontId="26" fillId="2" borderId="0" xfId="11" applyFont="1" applyFill="1" applyAlignment="1">
      <alignment horizontal="right"/>
    </xf>
    <xf numFmtId="169" fontId="38" fillId="0" borderId="0" xfId="0" applyNumberFormat="1" applyFont="1"/>
    <xf numFmtId="169" fontId="38" fillId="0" borderId="0" xfId="0" applyNumberFormat="1" applyFont="1" applyAlignment="1"/>
    <xf numFmtId="0" fontId="38" fillId="0" borderId="0" xfId="11" applyFont="1" applyFill="1" applyAlignment="1">
      <alignment horizontal="right"/>
    </xf>
    <xf numFmtId="169" fontId="38" fillId="0" borderId="0" xfId="11" applyNumberFormat="1" applyFont="1" applyFill="1" applyBorder="1" applyAlignment="1">
      <alignment horizontal="right"/>
    </xf>
    <xf numFmtId="1" fontId="29" fillId="0" borderId="0" xfId="11" applyNumberFormat="1" applyFont="1" applyBorder="1" applyAlignment="1">
      <alignment horizontal="right" wrapText="1"/>
    </xf>
    <xf numFmtId="0" fontId="38" fillId="0" borderId="0" xfId="19" applyFont="1" applyFill="1" applyBorder="1" applyAlignment="1">
      <alignment wrapText="1"/>
    </xf>
    <xf numFmtId="0" fontId="170" fillId="0" borderId="0" xfId="19" applyFont="1" applyFill="1" applyBorder="1" applyAlignment="1">
      <alignment wrapText="1"/>
    </xf>
    <xf numFmtId="0" fontId="38" fillId="0" borderId="0" xfId="115" applyFont="1" applyFill="1" applyBorder="1" applyAlignment="1">
      <alignment vertical="center"/>
    </xf>
    <xf numFmtId="0" fontId="36" fillId="0" borderId="0" xfId="11" applyFont="1" applyFill="1"/>
    <xf numFmtId="0" fontId="26" fillId="0" borderId="0" xfId="11" applyFont="1" applyAlignment="1">
      <alignment horizontal="right"/>
    </xf>
    <xf numFmtId="169" fontId="171" fillId="0" borderId="0" xfId="0" applyNumberFormat="1" applyFont="1" applyFill="1" applyBorder="1"/>
    <xf numFmtId="0" fontId="172" fillId="0" borderId="0" xfId="0" applyFont="1" applyFill="1" applyAlignment="1" applyProtection="1">
      <alignment horizontal="right" wrapText="1"/>
    </xf>
    <xf numFmtId="0" fontId="49" fillId="0" borderId="0" xfId="4" applyFont="1" applyBorder="1" applyAlignment="1"/>
    <xf numFmtId="0" fontId="32" fillId="0" borderId="0" xfId="4" applyFont="1" applyBorder="1" applyAlignment="1">
      <alignment horizontal="right"/>
    </xf>
    <xf numFmtId="0" fontId="23" fillId="0" borderId="0" xfId="4" applyFont="1" applyBorder="1" applyAlignment="1">
      <alignment horizontal="right"/>
    </xf>
    <xf numFmtId="169" fontId="32" fillId="0" borderId="0" xfId="4" applyNumberFormat="1" applyFont="1" applyBorder="1" applyAlignment="1">
      <alignment horizontal="right"/>
    </xf>
    <xf numFmtId="169" fontId="42" fillId="0" borderId="0" xfId="4" applyNumberFormat="1" applyFont="1" applyFill="1" applyBorder="1" applyAlignment="1">
      <alignment horizontal="right"/>
    </xf>
    <xf numFmtId="0" fontId="26" fillId="0" borderId="0" xfId="11" applyFont="1" applyAlignment="1">
      <alignment horizontal="left" wrapText="1"/>
    </xf>
    <xf numFmtId="0" fontId="42" fillId="0" borderId="0" xfId="41" applyFont="1" applyBorder="1" applyAlignment="1">
      <alignment horizontal="right"/>
    </xf>
    <xf numFmtId="0" fontId="26" fillId="0" borderId="2" xfId="41" applyFont="1" applyBorder="1" applyAlignment="1">
      <alignment horizontal="right"/>
    </xf>
    <xf numFmtId="169" fontId="32" fillId="0" borderId="0" xfId="40" applyNumberFormat="1" applyFont="1" applyBorder="1"/>
    <xf numFmtId="0" fontId="24" fillId="0" borderId="0" xfId="40" applyFont="1" applyBorder="1"/>
    <xf numFmtId="169" fontId="24" fillId="0" borderId="0" xfId="40" applyNumberFormat="1" applyFont="1" applyBorder="1"/>
    <xf numFmtId="0" fontId="24" fillId="0" borderId="0" xfId="40" applyFont="1" applyBorder="1" applyAlignment="1">
      <alignment horizontal="right"/>
    </xf>
    <xf numFmtId="0" fontId="24" fillId="0" borderId="0" xfId="40" applyFont="1" applyAlignment="1">
      <alignment horizontal="right"/>
    </xf>
    <xf numFmtId="0" fontId="32" fillId="0" borderId="0" xfId="40" applyFont="1"/>
    <xf numFmtId="169" fontId="24" fillId="0" borderId="0" xfId="40" applyNumberFormat="1" applyFont="1" applyAlignment="1">
      <alignment horizontal="right"/>
    </xf>
    <xf numFmtId="0" fontId="38" fillId="0" borderId="0" xfId="11" applyFont="1" applyAlignment="1">
      <alignment horizontal="left" wrapText="1"/>
    </xf>
    <xf numFmtId="0" fontId="31" fillId="0" borderId="0" xfId="11" applyFont="1" applyAlignment="1">
      <alignment wrapText="1"/>
    </xf>
    <xf numFmtId="0" fontId="38" fillId="0" borderId="0" xfId="11" applyFont="1" applyAlignment="1">
      <alignment wrapText="1"/>
    </xf>
    <xf numFmtId="0" fontId="38" fillId="0" borderId="0" xfId="11" applyFont="1" applyBorder="1" applyAlignment="1">
      <alignment wrapText="1"/>
    </xf>
    <xf numFmtId="0" fontId="42" fillId="0" borderId="0" xfId="40" applyFont="1"/>
    <xf numFmtId="0" fontId="42" fillId="0" borderId="0" xfId="11" applyFont="1" applyBorder="1" applyAlignment="1">
      <alignment horizontal="left" wrapText="1"/>
    </xf>
    <xf numFmtId="0" fontId="42" fillId="0" borderId="0" xfId="40" applyFont="1" applyAlignment="1">
      <alignment horizontal="right"/>
    </xf>
    <xf numFmtId="0" fontId="38" fillId="0" borderId="0" xfId="11" applyFont="1" applyBorder="1" applyAlignment="1">
      <alignment horizontal="left" wrapText="1"/>
    </xf>
    <xf numFmtId="0" fontId="42" fillId="0" borderId="0" xfId="40" applyFont="1" applyBorder="1" applyAlignment="1">
      <alignment horizontal="right"/>
    </xf>
    <xf numFmtId="0" fontId="32" fillId="0" borderId="0" xfId="1" applyFont="1" applyBorder="1"/>
    <xf numFmtId="0" fontId="32" fillId="0" borderId="0" xfId="11" applyFont="1"/>
    <xf numFmtId="0" fontId="24" fillId="0" borderId="0" xfId="11" applyFont="1" applyFill="1" applyAlignment="1"/>
    <xf numFmtId="0" fontId="32" fillId="0" borderId="0" xfId="11" applyFont="1" applyFill="1"/>
    <xf numFmtId="3" fontId="23" fillId="0" borderId="0" xfId="11" applyNumberFormat="1" applyFont="1" applyFill="1"/>
    <xf numFmtId="3" fontId="28" fillId="2" borderId="0" xfId="33" applyNumberFormat="1" applyFont="1" applyFill="1" applyBorder="1" applyAlignment="1">
      <alignment vertical="center" wrapText="1"/>
    </xf>
    <xf numFmtId="3" fontId="105" fillId="0" borderId="0" xfId="33" applyNumberFormat="1" applyFont="1" applyBorder="1" applyAlignment="1">
      <alignment vertical="center" wrapText="1"/>
    </xf>
    <xf numFmtId="3" fontId="24" fillId="0" borderId="0" xfId="11" applyNumberFormat="1" applyFont="1" applyBorder="1"/>
    <xf numFmtId="0" fontId="23" fillId="0" borderId="0" xfId="11" applyFont="1" applyBorder="1"/>
    <xf numFmtId="0" fontId="23" fillId="0" borderId="0" xfId="11" applyFont="1"/>
    <xf numFmtId="0" fontId="23" fillId="0" borderId="0" xfId="11" applyFont="1" applyAlignment="1">
      <alignment horizontal="right"/>
    </xf>
    <xf numFmtId="0" fontId="32" fillId="0" borderId="0" xfId="11" applyFont="1" applyBorder="1" applyAlignment="1">
      <alignment horizontal="right"/>
    </xf>
    <xf numFmtId="0" fontId="154" fillId="0" borderId="0" xfId="11" applyFont="1" applyBorder="1" applyAlignment="1">
      <alignment horizontal="right"/>
    </xf>
    <xf numFmtId="0" fontId="36" fillId="0" borderId="0" xfId="11" applyFont="1" applyAlignment="1">
      <alignment horizontal="right"/>
    </xf>
    <xf numFmtId="0" fontId="37" fillId="0" borderId="0" xfId="1" applyFont="1" applyAlignment="1">
      <alignment horizontal="right"/>
    </xf>
    <xf numFmtId="3" fontId="157" fillId="0" borderId="0" xfId="98" applyNumberFormat="1" applyFont="1" applyAlignment="1">
      <alignment horizontal="right"/>
    </xf>
    <xf numFmtId="3" fontId="112" fillId="0" borderId="0" xfId="98" applyNumberFormat="1" applyFont="1" applyAlignment="1">
      <alignment horizontal="right"/>
    </xf>
    <xf numFmtId="3" fontId="111" fillId="0" borderId="0" xfId="11" applyNumberFormat="1" applyFont="1" applyFill="1"/>
    <xf numFmtId="3" fontId="105" fillId="0" borderId="0" xfId="11" applyNumberFormat="1" applyFont="1" applyFill="1"/>
    <xf numFmtId="3" fontId="110" fillId="0" borderId="0" xfId="33" applyNumberFormat="1" applyFont="1" applyFill="1" applyAlignment="1">
      <alignment vertical="center" wrapText="1"/>
    </xf>
    <xf numFmtId="3" fontId="32" fillId="0" borderId="0" xfId="11" applyNumberFormat="1" applyFont="1" applyBorder="1"/>
    <xf numFmtId="3" fontId="24" fillId="0" borderId="0" xfId="11" applyNumberFormat="1" applyFont="1" applyBorder="1" applyAlignment="1">
      <alignment horizontal="right"/>
    </xf>
    <xf numFmtId="171" fontId="157" fillId="0" borderId="0" xfId="0" applyNumberFormat="1" applyFont="1" applyFill="1"/>
    <xf numFmtId="0" fontId="98" fillId="0" borderId="0" xfId="11" applyFont="1" applyFill="1"/>
    <xf numFmtId="171" fontId="112" fillId="0" borderId="0" xfId="0" applyNumberFormat="1" applyFont="1" applyFill="1"/>
    <xf numFmtId="3" fontId="24" fillId="0" borderId="0" xfId="1" applyNumberFormat="1" applyFont="1" applyFill="1"/>
    <xf numFmtId="0" fontId="98" fillId="0" borderId="0" xfId="11" applyFont="1" applyFill="1" applyAlignment="1">
      <alignment horizontal="right"/>
    </xf>
    <xf numFmtId="0" fontId="89" fillId="0" borderId="0" xfId="1" applyFont="1" applyFill="1" applyAlignment="1">
      <alignment horizontal="left" indent="3"/>
    </xf>
    <xf numFmtId="3" fontId="89" fillId="0" borderId="0" xfId="11" applyNumberFormat="1" applyFont="1" applyFill="1" applyAlignment="1">
      <alignment horizontal="right"/>
    </xf>
    <xf numFmtId="0" fontId="89" fillId="0" borderId="0" xfId="11" applyFont="1" applyFill="1"/>
    <xf numFmtId="0" fontId="89" fillId="0" borderId="0" xfId="11" applyFont="1" applyFill="1" applyAlignment="1">
      <alignment horizontal="right"/>
    </xf>
    <xf numFmtId="0" fontId="29" fillId="0" borderId="0" xfId="9" applyFont="1" applyFill="1" applyAlignment="1"/>
    <xf numFmtId="0" fontId="24" fillId="0" borderId="0" xfId="9" applyFont="1" applyFill="1" applyBorder="1" applyAlignment="1">
      <alignment vertical="center"/>
    </xf>
    <xf numFmtId="169" fontId="24" fillId="0" borderId="0" xfId="9" applyNumberFormat="1" applyFont="1" applyFill="1" applyBorder="1" applyAlignment="1">
      <alignment vertical="center"/>
    </xf>
    <xf numFmtId="0" fontId="24" fillId="0" borderId="2" xfId="4" applyFont="1" applyBorder="1" applyAlignment="1"/>
    <xf numFmtId="0" fontId="32" fillId="0" borderId="0" xfId="4" applyFont="1" applyFill="1" applyBorder="1" applyAlignment="1"/>
    <xf numFmtId="0" fontId="24" fillId="0" borderId="0" xfId="4" applyFont="1" applyFill="1" applyBorder="1" applyAlignment="1">
      <alignment horizontal="right"/>
    </xf>
    <xf numFmtId="0" fontId="0" fillId="0" borderId="0" xfId="0" applyFill="1" applyAlignment="1" applyProtection="1">
      <alignment horizontal="right" wrapText="1"/>
    </xf>
    <xf numFmtId="0" fontId="32" fillId="0" borderId="0" xfId="0" applyFont="1" applyFill="1" applyAlignment="1" applyProtection="1">
      <alignment horizontal="right" wrapText="1"/>
    </xf>
    <xf numFmtId="0" fontId="24" fillId="0" borderId="12" xfId="0" applyFont="1" applyBorder="1"/>
    <xf numFmtId="167" fontId="28" fillId="0" borderId="12" xfId="3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wrapText="1"/>
    </xf>
    <xf numFmtId="167" fontId="28" fillId="0" borderId="0" xfId="3" applyFont="1" applyBorder="1" applyAlignment="1">
      <alignment horizontal="center" vertical="center" wrapText="1"/>
    </xf>
    <xf numFmtId="167" fontId="28" fillId="0" borderId="0" xfId="3" applyFont="1" applyBorder="1" applyAlignment="1">
      <alignment horizontal="left" wrapText="1"/>
    </xf>
    <xf numFmtId="167" fontId="24" fillId="0" borderId="0" xfId="3" applyFont="1" applyBorder="1" applyAlignment="1">
      <alignment wrapText="1"/>
    </xf>
    <xf numFmtId="167" fontId="24" fillId="0" borderId="0" xfId="3" applyFont="1" applyBorder="1" applyAlignment="1">
      <alignment horizontal="left" wrapText="1"/>
    </xf>
    <xf numFmtId="0" fontId="24" fillId="0" borderId="0" xfId="2" applyFont="1" applyBorder="1" applyAlignment="1">
      <alignment vertical="center"/>
    </xf>
    <xf numFmtId="171" fontId="24" fillId="0" borderId="0" xfId="2" applyNumberFormat="1" applyFont="1" applyBorder="1" applyAlignment="1"/>
    <xf numFmtId="0" fontId="105" fillId="0" borderId="0" xfId="9" applyFont="1" applyFill="1" applyAlignment="1">
      <alignment horizontal="right"/>
    </xf>
    <xf numFmtId="0" fontId="23" fillId="0" borderId="0" xfId="2" applyFont="1" applyBorder="1" applyAlignment="1"/>
    <xf numFmtId="0" fontId="28" fillId="0" borderId="0" xfId="2" applyFont="1" applyBorder="1" applyAlignment="1">
      <alignment vertical="center"/>
    </xf>
    <xf numFmtId="171" fontId="24" fillId="0" borderId="0" xfId="2" applyNumberFormat="1" applyFont="1" applyBorder="1" applyAlignment="1">
      <alignment horizontal="right"/>
    </xf>
    <xf numFmtId="0" fontId="24" fillId="0" borderId="0" xfId="2" applyFont="1" applyBorder="1" applyAlignment="1">
      <alignment wrapText="1"/>
    </xf>
    <xf numFmtId="0" fontId="24" fillId="0" borderId="0" xfId="2" applyFont="1" applyBorder="1" applyAlignment="1">
      <alignment horizontal="left" wrapText="1"/>
    </xf>
    <xf numFmtId="0" fontId="24" fillId="0" borderId="0" xfId="4" applyFont="1" applyBorder="1" applyAlignment="1">
      <alignment horizontal="left" wrapText="1" indent="1"/>
    </xf>
    <xf numFmtId="171" fontId="24" fillId="0" borderId="0" xfId="4" applyNumberFormat="1" applyFont="1" applyBorder="1" applyAlignment="1"/>
    <xf numFmtId="169" fontId="23" fillId="0" borderId="0" xfId="11" applyNumberFormat="1" applyFont="1" applyBorder="1" applyAlignment="1">
      <alignment vertical="center"/>
    </xf>
    <xf numFmtId="167" fontId="24" fillId="0" borderId="0" xfId="3" applyFont="1" applyBorder="1" applyAlignment="1"/>
    <xf numFmtId="167" fontId="24" fillId="0" borderId="0" xfId="3" applyFont="1" applyBorder="1" applyAlignment="1">
      <alignment horizontal="left"/>
    </xf>
    <xf numFmtId="0" fontId="23" fillId="0" borderId="0" xfId="119" applyFont="1" applyFill="1" applyBorder="1" applyAlignment="1">
      <alignment horizontal="left" vertical="center"/>
    </xf>
    <xf numFmtId="3" fontId="23" fillId="0" borderId="2" xfId="2" applyNumberFormat="1" applyFont="1" applyFill="1" applyBorder="1" applyAlignment="1">
      <alignment horizontal="left" vertical="center"/>
    </xf>
    <xf numFmtId="49" fontId="23" fillId="0" borderId="0" xfId="2" applyNumberFormat="1" applyFont="1" applyBorder="1" applyAlignment="1">
      <alignment horizontal="left" vertical="center"/>
    </xf>
    <xf numFmtId="0" fontId="24" fillId="0" borderId="0" xfId="4" applyFont="1" applyBorder="1" applyAlignment="1">
      <alignment vertical="center"/>
    </xf>
    <xf numFmtId="0" fontId="32" fillId="0" borderId="0" xfId="4" applyNumberFormat="1" applyFont="1" applyBorder="1" applyAlignment="1">
      <alignment horizontal="left"/>
    </xf>
    <xf numFmtId="0" fontId="24" fillId="0" borderId="0" xfId="4" applyFont="1" applyBorder="1" applyAlignment="1">
      <alignment horizontal="left" wrapText="1"/>
    </xf>
    <xf numFmtId="3" fontId="46" fillId="0" borderId="0" xfId="120" applyNumberFormat="1" applyFont="1" applyAlignment="1">
      <alignment horizontal="left" wrapText="1" shrinkToFit="1"/>
    </xf>
    <xf numFmtId="3" fontId="46" fillId="0" borderId="0" xfId="120" applyNumberFormat="1" applyFont="1" applyFill="1" applyAlignment="1">
      <alignment horizontal="left" wrapText="1"/>
    </xf>
    <xf numFmtId="3" fontId="46" fillId="0" borderId="0" xfId="120" applyNumberFormat="1" applyFont="1" applyAlignment="1">
      <alignment horizontal="left" wrapText="1"/>
    </xf>
    <xf numFmtId="3" fontId="46" fillId="0" borderId="0" xfId="120" applyNumberFormat="1" applyFont="1" applyBorder="1" applyAlignment="1">
      <alignment horizontal="left" wrapText="1"/>
    </xf>
    <xf numFmtId="0" fontId="28" fillId="0" borderId="0" xfId="4" applyFont="1" applyBorder="1" applyAlignment="1">
      <alignment vertical="center" wrapText="1"/>
    </xf>
    <xf numFmtId="3" fontId="46" fillId="0" borderId="0" xfId="120" applyNumberFormat="1" applyFont="1" applyBorder="1" applyAlignment="1">
      <alignment wrapText="1"/>
    </xf>
    <xf numFmtId="169" fontId="24" fillId="0" borderId="0" xfId="4" applyNumberFormat="1" applyFont="1" applyAlignment="1"/>
    <xf numFmtId="3" fontId="46" fillId="0" borderId="0" xfId="120" applyNumberFormat="1" applyFont="1" applyAlignment="1">
      <alignment wrapText="1"/>
    </xf>
    <xf numFmtId="3" fontId="46" fillId="0" borderId="0" xfId="120" applyNumberFormat="1" applyFont="1" applyBorder="1" applyAlignment="1"/>
    <xf numFmtId="1" fontId="24" fillId="0" borderId="0" xfId="120" applyNumberFormat="1" applyFont="1" applyBorder="1" applyAlignment="1"/>
    <xf numFmtId="167" fontId="28" fillId="0" borderId="0" xfId="3" applyFont="1" applyBorder="1" applyAlignment="1">
      <alignment horizontal="center" wrapText="1"/>
    </xf>
    <xf numFmtId="0" fontId="24" fillId="0" borderId="0" xfId="2" applyFont="1" applyAlignment="1">
      <alignment horizontal="left" wrapText="1"/>
    </xf>
    <xf numFmtId="171" fontId="24" fillId="0" borderId="0" xfId="4" applyNumberFormat="1" applyFont="1" applyAlignment="1"/>
    <xf numFmtId="171" fontId="24" fillId="0" borderId="0" xfId="4" applyNumberFormat="1" applyFont="1" applyFill="1" applyAlignment="1"/>
    <xf numFmtId="171" fontId="24" fillId="0" borderId="0" xfId="4" applyNumberFormat="1" applyFont="1" applyAlignment="1">
      <alignment horizontal="right"/>
    </xf>
    <xf numFmtId="171" fontId="24" fillId="0" borderId="0" xfId="4" applyNumberFormat="1" applyFont="1" applyBorder="1" applyAlignment="1">
      <alignment horizontal="right"/>
    </xf>
    <xf numFmtId="0" fontId="24" fillId="0" borderId="0" xfId="2" applyFont="1" applyAlignment="1">
      <alignment horizontal="center" wrapText="1"/>
    </xf>
    <xf numFmtId="0" fontId="24" fillId="0" borderId="0" xfId="2" applyFont="1" applyAlignment="1">
      <alignment wrapText="1"/>
    </xf>
    <xf numFmtId="0" fontId="24" fillId="0" borderId="0" xfId="4" applyFont="1" applyFill="1" applyAlignment="1">
      <alignment horizontal="right"/>
    </xf>
    <xf numFmtId="3" fontId="46" fillId="0" borderId="0" xfId="120" applyNumberFormat="1" applyFont="1" applyFill="1" applyAlignment="1">
      <alignment horizontal="left"/>
    </xf>
    <xf numFmtId="3" fontId="46" fillId="0" borderId="0" xfId="120" applyNumberFormat="1" applyFont="1" applyAlignment="1">
      <alignment horizontal="left"/>
    </xf>
    <xf numFmtId="0" fontId="24" fillId="0" borderId="0" xfId="2" applyFont="1" applyAlignment="1">
      <alignment horizontal="left"/>
    </xf>
    <xf numFmtId="0" fontId="24" fillId="0" borderId="0" xfId="2" applyFont="1" applyBorder="1" applyAlignment="1">
      <alignment horizontal="left"/>
    </xf>
    <xf numFmtId="0" fontId="64" fillId="0" borderId="0" xfId="0" applyFont="1" applyFill="1" applyBorder="1" applyAlignment="1" applyProtection="1">
      <alignment horizontal="left"/>
      <protection locked="0"/>
    </xf>
    <xf numFmtId="0" fontId="28" fillId="0" borderId="0" xfId="9" applyFont="1" applyFill="1" applyAlignment="1">
      <alignment horizontal="right"/>
    </xf>
    <xf numFmtId="0" fontId="32" fillId="0" borderId="0" xfId="9" applyFont="1" applyAlignment="1"/>
    <xf numFmtId="0" fontId="174" fillId="0" borderId="0" xfId="0" applyFont="1" applyAlignment="1" applyProtection="1">
      <alignment horizontal="left" wrapText="1"/>
      <protection locked="0"/>
    </xf>
    <xf numFmtId="169" fontId="28" fillId="0" borderId="0" xfId="9" applyNumberFormat="1" applyFont="1" applyFill="1" applyAlignment="1">
      <alignment horizontal="right"/>
    </xf>
    <xf numFmtId="169" fontId="126" fillId="0" borderId="0" xfId="9" applyNumberFormat="1" applyFont="1" applyFill="1" applyAlignment="1">
      <alignment horizontal="right"/>
    </xf>
    <xf numFmtId="0" fontId="46" fillId="0" borderId="0" xfId="0" applyFont="1" applyFill="1" applyBorder="1" applyAlignment="1" applyProtection="1">
      <alignment horizontal="left" wrapText="1"/>
      <protection locked="0"/>
    </xf>
    <xf numFmtId="0" fontId="24" fillId="0" borderId="0" xfId="9" applyFont="1" applyAlignment="1"/>
    <xf numFmtId="0" fontId="24" fillId="0" borderId="0" xfId="9" applyFont="1" applyAlignment="1">
      <alignment horizontal="right" vertical="center"/>
    </xf>
    <xf numFmtId="169" fontId="28" fillId="0" borderId="0" xfId="9" applyNumberFormat="1" applyFont="1" applyAlignment="1"/>
    <xf numFmtId="0" fontId="126" fillId="0" borderId="0" xfId="9" applyFont="1" applyFill="1" applyAlignment="1">
      <alignment horizontal="right"/>
    </xf>
    <xf numFmtId="0" fontId="28" fillId="0" borderId="0" xfId="9" applyFont="1" applyAlignment="1"/>
    <xf numFmtId="0" fontId="28" fillId="0" borderId="0" xfId="10" applyFont="1" applyBorder="1" applyAlignment="1">
      <alignment horizontal="center"/>
    </xf>
    <xf numFmtId="0" fontId="28" fillId="0" borderId="0" xfId="9" applyFont="1" applyFill="1" applyAlignment="1"/>
    <xf numFmtId="0" fontId="24" fillId="0" borderId="0" xfId="9" applyFont="1" applyFill="1" applyAlignment="1"/>
    <xf numFmtId="169" fontId="24" fillId="0" borderId="0" xfId="9" applyNumberFormat="1" applyFont="1" applyAlignment="1">
      <alignment vertical="center"/>
    </xf>
    <xf numFmtId="169" fontId="24" fillId="2" borderId="0" xfId="9" applyNumberFormat="1" applyFont="1" applyFill="1" applyBorder="1" applyAlignment="1">
      <alignment horizontal="right"/>
    </xf>
    <xf numFmtId="0" fontId="164" fillId="0" borderId="0" xfId="2" applyFont="1" applyBorder="1" applyAlignment="1"/>
    <xf numFmtId="0" fontId="24" fillId="0" borderId="0" xfId="9" applyFont="1" applyFill="1" applyBorder="1" applyAlignment="1"/>
    <xf numFmtId="0" fontId="46" fillId="0" borderId="0" xfId="0" applyFont="1" applyFill="1" applyBorder="1" applyAlignment="1" applyProtection="1">
      <alignment horizontal="left"/>
      <protection locked="0"/>
    </xf>
    <xf numFmtId="0" fontId="28" fillId="0" borderId="0" xfId="4" applyFont="1" applyBorder="1" applyAlignment="1">
      <alignment horizontal="center" vertical="center"/>
    </xf>
    <xf numFmtId="3" fontId="24" fillId="0" borderId="0" xfId="4" applyNumberFormat="1" applyFont="1" applyFill="1" applyAlignment="1">
      <alignment horizontal="right" wrapText="1"/>
    </xf>
    <xf numFmtId="0" fontId="24" fillId="0" borderId="0" xfId="4" applyFont="1" applyFill="1" applyAlignment="1">
      <alignment horizontal="right" wrapText="1"/>
    </xf>
    <xf numFmtId="0" fontId="24" fillId="0" borderId="0" xfId="4" applyFont="1" applyBorder="1" applyAlignment="1">
      <alignment horizontal="left" vertical="center" indent="1"/>
    </xf>
    <xf numFmtId="0" fontId="24" fillId="0" borderId="0" xfId="4" applyFont="1" applyBorder="1" applyAlignment="1">
      <alignment horizontal="left" vertical="center" wrapText="1" indent="1"/>
    </xf>
    <xf numFmtId="0" fontId="24" fillId="0" borderId="0" xfId="4" applyFont="1" applyBorder="1" applyAlignment="1">
      <alignment vertical="center" wrapText="1"/>
    </xf>
    <xf numFmtId="49" fontId="24" fillId="0" borderId="0" xfId="2" applyNumberFormat="1" applyFont="1" applyBorder="1" applyAlignment="1">
      <alignment horizontal="left" vertical="center" wrapText="1" indent="1"/>
    </xf>
    <xf numFmtId="49" fontId="24" fillId="0" borderId="0" xfId="2" applyNumberFormat="1" applyFont="1" applyBorder="1" applyAlignment="1">
      <alignment horizontal="left" wrapText="1" indent="1"/>
    </xf>
    <xf numFmtId="0" fontId="28" fillId="0" borderId="0" xfId="4" applyFont="1" applyBorder="1" applyAlignment="1">
      <alignment horizontal="left" vertical="center"/>
    </xf>
    <xf numFmtId="0" fontId="24" fillId="0" borderId="0" xfId="4" applyFont="1" applyFill="1" applyBorder="1" applyAlignment="1">
      <alignment horizontal="left" vertical="center" indent="1"/>
    </xf>
    <xf numFmtId="174" fontId="24" fillId="0" borderId="0" xfId="4" applyNumberFormat="1" applyFont="1" applyFill="1" applyBorder="1" applyAlignment="1"/>
    <xf numFmtId="0" fontId="28" fillId="0" borderId="0" xfId="4" applyFont="1" applyFill="1" applyBorder="1" applyAlignment="1">
      <alignment horizontal="left" vertical="center"/>
    </xf>
    <xf numFmtId="173" fontId="24" fillId="0" borderId="0" xfId="4" applyNumberFormat="1" applyFont="1" applyFill="1" applyAlignment="1"/>
    <xf numFmtId="0" fontId="24" fillId="0" borderId="0" xfId="0" applyFont="1" applyAlignment="1">
      <alignment horizontal="right"/>
    </xf>
    <xf numFmtId="0" fontId="32" fillId="0" borderId="0" xfId="4" applyFont="1" applyFill="1" applyBorder="1" applyAlignment="1">
      <alignment vertical="center"/>
    </xf>
    <xf numFmtId="0" fontId="28" fillId="0" borderId="0" xfId="2" applyFont="1" applyFill="1" applyAlignment="1"/>
    <xf numFmtId="0" fontId="32" fillId="0" borderId="0" xfId="4" applyFont="1" applyFill="1" applyAlignment="1"/>
    <xf numFmtId="0" fontId="24" fillId="0" borderId="0" xfId="2" applyFont="1" applyFill="1" applyAlignment="1"/>
    <xf numFmtId="0" fontId="23" fillId="0" borderId="0" xfId="4" applyFont="1" applyFill="1" applyAlignment="1"/>
    <xf numFmtId="0" fontId="154" fillId="0" borderId="0" xfId="4" applyFont="1" applyFill="1" applyBorder="1" applyAlignment="1"/>
    <xf numFmtId="0" fontId="154" fillId="0" borderId="0" xfId="4" applyFont="1" applyBorder="1" applyAlignment="1"/>
    <xf numFmtId="0" fontId="23" fillId="0" borderId="0" xfId="4" applyFont="1" applyFill="1" applyBorder="1" applyAlignment="1"/>
    <xf numFmtId="0" fontId="24" fillId="0" borderId="0" xfId="2" applyFont="1" applyFill="1" applyAlignment="1">
      <alignment horizontal="left" indent="1"/>
    </xf>
    <xf numFmtId="169" fontId="32" fillId="0" borderId="0" xfId="4" applyNumberFormat="1" applyFont="1" applyBorder="1" applyAlignment="1"/>
    <xf numFmtId="169" fontId="23" fillId="0" borderId="0" xfId="4" applyNumberFormat="1" applyFont="1" applyFill="1" applyAlignment="1"/>
    <xf numFmtId="0" fontId="28" fillId="0" borderId="0" xfId="4" applyFont="1" applyFill="1" applyBorder="1" applyAlignment="1">
      <alignment vertical="center"/>
    </xf>
    <xf numFmtId="0" fontId="24" fillId="0" borderId="0" xfId="2" applyFont="1" applyFill="1" applyBorder="1" applyAlignment="1"/>
    <xf numFmtId="0" fontId="24" fillId="0" borderId="0" xfId="2" applyFont="1" applyFill="1" applyAlignment="1">
      <alignment horizontal="left"/>
    </xf>
    <xf numFmtId="169" fontId="23" fillId="0" borderId="0" xfId="4" quotePrefix="1" applyNumberFormat="1" applyFont="1" applyFill="1" applyAlignment="1">
      <alignment horizontal="right"/>
    </xf>
    <xf numFmtId="0" fontId="28" fillId="0" borderId="0" xfId="2" applyFont="1" applyFill="1" applyAlignment="1">
      <alignment horizontal="left"/>
    </xf>
    <xf numFmtId="169" fontId="32" fillId="0" borderId="0" xfId="4" applyNumberFormat="1" applyFont="1" applyFill="1" applyAlignment="1"/>
    <xf numFmtId="173" fontId="32" fillId="0" borderId="0" xfId="4" applyNumberFormat="1" applyFont="1" applyFill="1" applyAlignment="1"/>
    <xf numFmtId="169" fontId="154" fillId="0" borderId="0" xfId="4" applyNumberFormat="1" applyFont="1" applyFill="1" applyAlignment="1"/>
    <xf numFmtId="173" fontId="23" fillId="0" borderId="0" xfId="4" applyNumberFormat="1" applyFont="1" applyFill="1" applyAlignment="1"/>
    <xf numFmtId="2" fontId="23" fillId="0" borderId="0" xfId="4" applyNumberFormat="1" applyFont="1" applyFill="1" applyAlignment="1"/>
    <xf numFmtId="0" fontId="24" fillId="0" borderId="0" xfId="2" applyFont="1" applyFill="1" applyBorder="1" applyAlignment="1">
      <alignment horizontal="left"/>
    </xf>
    <xf numFmtId="169" fontId="23" fillId="0" borderId="0" xfId="4" applyNumberFormat="1" applyFont="1" applyFill="1" applyBorder="1" applyAlignment="1"/>
    <xf numFmtId="173" fontId="23" fillId="0" borderId="0" xfId="4" applyNumberFormat="1" applyFont="1" applyFill="1" applyBorder="1" applyAlignment="1"/>
    <xf numFmtId="0" fontId="24" fillId="0" borderId="0" xfId="4" applyFont="1" applyFill="1" applyBorder="1" applyAlignment="1">
      <alignment horizontal="center"/>
    </xf>
    <xf numFmtId="0" fontId="176" fillId="0" borderId="0" xfId="0" applyFont="1" applyFill="1" applyAlignment="1" applyProtection="1">
      <alignment horizontal="right" wrapText="1"/>
    </xf>
    <xf numFmtId="169" fontId="28" fillId="0" borderId="0" xfId="4" applyNumberFormat="1" applyFont="1" applyFill="1" applyAlignment="1"/>
    <xf numFmtId="1" fontId="28" fillId="0" borderId="0" xfId="4" applyNumberFormat="1" applyFont="1" applyBorder="1" applyAlignment="1"/>
    <xf numFmtId="0" fontId="28" fillId="0" borderId="0" xfId="4" applyFont="1" applyBorder="1" applyAlignment="1"/>
    <xf numFmtId="169" fontId="107" fillId="0" borderId="0" xfId="4" applyNumberFormat="1" applyFont="1" applyFill="1" applyAlignment="1"/>
    <xf numFmtId="0" fontId="28" fillId="0" borderId="0" xfId="4" applyFont="1" applyFill="1" applyAlignment="1"/>
    <xf numFmtId="169" fontId="28" fillId="0" borderId="0" xfId="4" applyNumberFormat="1" applyFont="1" applyBorder="1" applyAlignment="1"/>
    <xf numFmtId="169" fontId="24" fillId="0" borderId="0" xfId="4" quotePrefix="1" applyNumberFormat="1" applyFont="1" applyFill="1" applyAlignment="1">
      <alignment horizontal="right"/>
    </xf>
    <xf numFmtId="0" fontId="24" fillId="0" borderId="2" xfId="4" applyFont="1" applyBorder="1" applyAlignment="1">
      <alignment vertical="center"/>
    </xf>
    <xf numFmtId="0" fontId="24" fillId="0" borderId="2" xfId="4" applyFont="1" applyFill="1" applyBorder="1" applyAlignment="1"/>
    <xf numFmtId="0" fontId="24" fillId="0" borderId="2" xfId="2" applyFont="1" applyBorder="1" applyAlignment="1">
      <alignment wrapText="1"/>
    </xf>
    <xf numFmtId="0" fontId="24" fillId="0" borderId="2" xfId="2" applyFont="1" applyBorder="1" applyAlignment="1">
      <alignment horizontal="left" wrapText="1"/>
    </xf>
    <xf numFmtId="171" fontId="24" fillId="0" borderId="2" xfId="2" applyNumberFormat="1" applyFont="1" applyBorder="1" applyAlignment="1"/>
    <xf numFmtId="0" fontId="23" fillId="0" borderId="2" xfId="0" applyFont="1" applyBorder="1"/>
    <xf numFmtId="167" fontId="28" fillId="0" borderId="12" xfId="3" applyFont="1" applyBorder="1" applyAlignment="1">
      <alignment horizontal="center" wrapText="1"/>
    </xf>
    <xf numFmtId="0" fontId="28" fillId="0" borderId="12" xfId="2" applyFont="1" applyBorder="1" applyAlignment="1">
      <alignment horizontal="right" vertical="center"/>
    </xf>
    <xf numFmtId="171" fontId="24" fillId="0" borderId="2" xfId="4" applyNumberFormat="1" applyFont="1" applyBorder="1" applyAlignment="1"/>
    <xf numFmtId="171" fontId="28" fillId="0" borderId="0" xfId="4" applyNumberFormat="1" applyFont="1" applyAlignment="1">
      <alignment horizontal="right"/>
    </xf>
    <xf numFmtId="167" fontId="28" fillId="0" borderId="0" xfId="3" applyFont="1" applyBorder="1" applyAlignment="1">
      <alignment wrapText="1"/>
    </xf>
    <xf numFmtId="0" fontId="23" fillId="0" borderId="2" xfId="4" applyFont="1" applyBorder="1" applyAlignment="1">
      <alignment horizontal="right"/>
    </xf>
    <xf numFmtId="0" fontId="24" fillId="0" borderId="2" xfId="9" applyFont="1" applyBorder="1" applyAlignment="1"/>
    <xf numFmtId="0" fontId="158" fillId="0" borderId="2" xfId="9" applyFont="1" applyBorder="1" applyAlignment="1">
      <alignment horizontal="center" vertical="center" wrapText="1"/>
    </xf>
    <xf numFmtId="0" fontId="156" fillId="0" borderId="2" xfId="9" applyFont="1" applyBorder="1" applyAlignment="1">
      <alignment horizontal="right" vertical="center"/>
    </xf>
    <xf numFmtId="0" fontId="156" fillId="0" borderId="2" xfId="9" applyFont="1" applyFill="1" applyBorder="1" applyAlignment="1">
      <alignment horizontal="right" vertical="center"/>
    </xf>
    <xf numFmtId="0" fontId="158" fillId="0" borderId="2" xfId="0" applyFont="1" applyFill="1" applyBorder="1" applyAlignment="1" applyProtection="1">
      <alignment horizontal="left" wrapText="1"/>
      <protection locked="0"/>
    </xf>
    <xf numFmtId="0" fontId="158" fillId="0" borderId="2" xfId="9" applyFont="1" applyBorder="1" applyAlignment="1">
      <alignment horizontal="right"/>
    </xf>
    <xf numFmtId="0" fontId="158" fillId="0" borderId="2" xfId="9" applyFont="1" applyBorder="1" applyAlignment="1">
      <alignment horizontal="right" vertical="center"/>
    </xf>
    <xf numFmtId="0" fontId="156" fillId="0" borderId="2" xfId="10" applyFont="1" applyBorder="1" applyAlignment="1">
      <alignment horizontal="center"/>
    </xf>
    <xf numFmtId="0" fontId="156" fillId="0" borderId="2" xfId="9" applyFont="1" applyFill="1" applyBorder="1" applyAlignment="1">
      <alignment horizontal="center" vertical="center"/>
    </xf>
    <xf numFmtId="0" fontId="162" fillId="0" borderId="2" xfId="0" applyFont="1" applyBorder="1"/>
    <xf numFmtId="0" fontId="26" fillId="0" borderId="12" xfId="9" applyFont="1" applyBorder="1" applyAlignment="1">
      <alignment horizontal="center" vertical="center"/>
    </xf>
    <xf numFmtId="0" fontId="24" fillId="0" borderId="12" xfId="9" applyFont="1" applyBorder="1" applyAlignment="1">
      <alignment horizontal="center" vertical="center" wrapText="1"/>
    </xf>
    <xf numFmtId="0" fontId="28" fillId="0" borderId="12" xfId="9" applyFont="1" applyBorder="1" applyAlignment="1">
      <alignment horizontal="center" vertical="center"/>
    </xf>
    <xf numFmtId="0" fontId="28" fillId="0" borderId="12" xfId="9" applyFont="1" applyFill="1" applyBorder="1" applyAlignment="1">
      <alignment horizontal="center" vertical="center"/>
    </xf>
    <xf numFmtId="0" fontId="24" fillId="0" borderId="2" xfId="9" applyFont="1" applyBorder="1" applyAlignment="1">
      <alignment horizontal="left" vertical="center"/>
    </xf>
    <xf numFmtId="169" fontId="24" fillId="0" borderId="2" xfId="9" applyNumberFormat="1" applyFont="1" applyBorder="1" applyAlignment="1">
      <alignment vertical="center"/>
    </xf>
    <xf numFmtId="169" fontId="24" fillId="0" borderId="2" xfId="9" applyNumberFormat="1" applyFont="1" applyBorder="1" applyAlignment="1">
      <alignment horizontal="right"/>
    </xf>
    <xf numFmtId="0" fontId="28" fillId="0" borderId="12" xfId="10" applyFont="1" applyBorder="1" applyAlignment="1">
      <alignment horizontal="center"/>
    </xf>
    <xf numFmtId="0" fontId="24" fillId="0" borderId="2" xfId="10" applyFont="1" applyBorder="1" applyAlignment="1"/>
    <xf numFmtId="0" fontId="24" fillId="0" borderId="2" xfId="9" applyFont="1" applyBorder="1" applyAlignment="1">
      <alignment vertical="center"/>
    </xf>
    <xf numFmtId="0" fontId="24" fillId="0" borderId="2" xfId="2" applyFont="1" applyBorder="1" applyAlignment="1"/>
    <xf numFmtId="169" fontId="24" fillId="0" borderId="2" xfId="2" applyNumberFormat="1" applyFont="1" applyBorder="1" applyAlignment="1"/>
    <xf numFmtId="0" fontId="24" fillId="0" borderId="2" xfId="0" applyFont="1" applyFill="1" applyBorder="1"/>
    <xf numFmtId="0" fontId="28" fillId="0" borderId="2" xfId="4" applyFont="1" applyBorder="1" applyAlignment="1">
      <alignment horizontal="center" vertical="center"/>
    </xf>
    <xf numFmtId="0" fontId="34" fillId="0" borderId="2" xfId="9" applyFont="1" applyBorder="1" applyAlignment="1">
      <alignment horizontal="center" vertical="top"/>
    </xf>
    <xf numFmtId="0" fontId="34" fillId="0" borderId="2" xfId="4" applyFont="1" applyFill="1" applyBorder="1" applyAlignment="1">
      <alignment horizontal="center" vertical="top"/>
    </xf>
    <xf numFmtId="0" fontId="34" fillId="0" borderId="2" xfId="4" applyFont="1" applyBorder="1" applyAlignment="1">
      <alignment horizontal="center" vertical="top"/>
    </xf>
    <xf numFmtId="0" fontId="24" fillId="0" borderId="12" xfId="4" applyFont="1" applyBorder="1" applyAlignment="1"/>
    <xf numFmtId="0" fontId="28" fillId="0" borderId="12" xfId="4" applyFont="1" applyBorder="1" applyAlignment="1">
      <alignment horizontal="center" vertical="center"/>
    </xf>
    <xf numFmtId="0" fontId="24" fillId="0" borderId="2" xfId="4" applyFont="1" applyBorder="1" applyAlignment="1">
      <alignment horizontal="left"/>
    </xf>
    <xf numFmtId="0" fontId="24" fillId="0" borderId="2" xfId="4" applyFont="1" applyBorder="1" applyAlignment="1">
      <alignment vertical="center" wrapText="1"/>
    </xf>
    <xf numFmtId="169" fontId="24" fillId="0" borderId="2" xfId="4" applyNumberFormat="1" applyFont="1" applyFill="1" applyBorder="1" applyAlignment="1"/>
    <xf numFmtId="0" fontId="28" fillId="0" borderId="12" xfId="4" applyFont="1" applyFill="1" applyBorder="1" applyAlignment="1">
      <alignment horizontal="center" vertical="center"/>
    </xf>
    <xf numFmtId="0" fontId="24" fillId="0" borderId="2" xfId="4" applyFont="1" applyFill="1" applyBorder="1" applyAlignment="1">
      <alignment horizontal="left" vertical="center" indent="1"/>
    </xf>
    <xf numFmtId="0" fontId="28" fillId="0" borderId="2" xfId="4" applyFont="1" applyFill="1" applyBorder="1" applyAlignment="1">
      <alignment horizontal="center" vertical="center"/>
    </xf>
    <xf numFmtId="0" fontId="24" fillId="0" borderId="2" xfId="2" applyFont="1" applyFill="1" applyBorder="1" applyAlignment="1"/>
    <xf numFmtId="169" fontId="23" fillId="0" borderId="2" xfId="4" applyNumberFormat="1" applyFont="1" applyFill="1" applyBorder="1" applyAlignment="1"/>
    <xf numFmtId="0" fontId="23" fillId="0" borderId="2" xfId="4" applyFont="1" applyBorder="1" applyAlignment="1"/>
    <xf numFmtId="0" fontId="107" fillId="0" borderId="2" xfId="4" applyFont="1" applyBorder="1" applyAlignment="1"/>
    <xf numFmtId="0" fontId="25" fillId="0" borderId="2" xfId="4" applyFont="1" applyFill="1" applyBorder="1" applyAlignment="1">
      <alignment horizontal="center" vertical="top"/>
    </xf>
    <xf numFmtId="0" fontId="24" fillId="0" borderId="2" xfId="4" applyFont="1" applyBorder="1" applyAlignment="1">
      <alignment horizontal="right"/>
    </xf>
    <xf numFmtId="169" fontId="24" fillId="0" borderId="2" xfId="4" applyNumberFormat="1" applyFont="1" applyFill="1" applyBorder="1" applyAlignment="1">
      <alignment horizontal="right"/>
    </xf>
    <xf numFmtId="0" fontId="29" fillId="0" borderId="12" xfId="4" applyFont="1" applyFill="1" applyBorder="1" applyAlignment="1">
      <alignment horizontal="center" vertical="center"/>
    </xf>
    <xf numFmtId="0" fontId="26" fillId="0" borderId="2" xfId="2" applyFont="1" applyFill="1" applyBorder="1" applyAlignment="1"/>
    <xf numFmtId="169" fontId="38" fillId="0" borderId="2" xfId="4" applyNumberFormat="1" applyFont="1" applyFill="1" applyBorder="1" applyAlignment="1"/>
    <xf numFmtId="0" fontId="38" fillId="0" borderId="2" xfId="4" applyFont="1" applyBorder="1" applyAlignment="1"/>
    <xf numFmtId="0" fontId="26" fillId="0" borderId="2" xfId="4" applyFont="1" applyFill="1" applyBorder="1" applyAlignment="1">
      <alignment horizontal="left" vertical="center" indent="1"/>
    </xf>
    <xf numFmtId="0" fontId="38" fillId="0" borderId="2" xfId="4" applyFont="1" applyFill="1" applyBorder="1" applyAlignment="1">
      <alignment horizontal="right"/>
    </xf>
    <xf numFmtId="0" fontId="29" fillId="2" borderId="12" xfId="4" applyFont="1" applyFill="1" applyBorder="1" applyAlignment="1">
      <alignment horizontal="center" vertical="center"/>
    </xf>
    <xf numFmtId="0" fontId="26" fillId="2" borderId="2" xfId="2" applyFont="1" applyFill="1" applyBorder="1" applyAlignment="1"/>
    <xf numFmtId="0" fontId="38" fillId="2" borderId="2" xfId="4" applyFont="1" applyFill="1" applyBorder="1" applyAlignment="1"/>
    <xf numFmtId="0" fontId="26" fillId="2" borderId="2" xfId="4" applyFont="1" applyFill="1" applyBorder="1" applyAlignment="1"/>
    <xf numFmtId="169" fontId="26" fillId="0" borderId="2" xfId="4" applyNumberFormat="1" applyFont="1" applyBorder="1" applyAlignment="1"/>
    <xf numFmtId="0" fontId="26" fillId="0" borderId="12" xfId="4" applyFont="1" applyFill="1" applyBorder="1" applyAlignment="1"/>
    <xf numFmtId="0" fontId="26" fillId="0" borderId="2" xfId="4" applyFont="1" applyFill="1" applyBorder="1" applyAlignment="1"/>
    <xf numFmtId="0" fontId="24" fillId="2" borderId="2" xfId="4" applyFont="1" applyFill="1" applyBorder="1" applyAlignment="1"/>
    <xf numFmtId="0" fontId="26" fillId="0" borderId="2" xfId="4" applyFont="1" applyBorder="1" applyAlignment="1"/>
    <xf numFmtId="0" fontId="22" fillId="0" borderId="2" xfId="4" applyFont="1" applyFill="1" applyBorder="1" applyAlignment="1">
      <alignment horizontal="left"/>
    </xf>
    <xf numFmtId="0" fontId="26" fillId="0" borderId="2" xfId="4" applyFont="1" applyFill="1" applyBorder="1" applyAlignment="1">
      <alignment horizontal="left" vertical="center"/>
    </xf>
    <xf numFmtId="0" fontId="38" fillId="0" borderId="2" xfId="4" applyFont="1" applyFill="1" applyBorder="1" applyAlignment="1"/>
    <xf numFmtId="0" fontId="0" fillId="0" borderId="2" xfId="0" applyFill="1" applyBorder="1" applyAlignment="1" applyProtection="1">
      <alignment horizontal="right" wrapText="1"/>
    </xf>
    <xf numFmtId="0" fontId="113" fillId="0" borderId="2" xfId="52" applyFont="1" applyBorder="1" applyAlignment="1">
      <alignment horizontal="right" vertical="center"/>
    </xf>
    <xf numFmtId="0" fontId="26" fillId="0" borderId="2" xfId="52" applyFont="1" applyBorder="1" applyAlignment="1">
      <alignment vertical="center"/>
    </xf>
    <xf numFmtId="169" fontId="121" fillId="0" borderId="2" xfId="52" applyNumberFormat="1" applyFont="1" applyBorder="1" applyAlignment="1"/>
    <xf numFmtId="0" fontId="24" fillId="0" borderId="2" xfId="52" applyFont="1" applyBorder="1" applyAlignment="1">
      <alignment vertical="center"/>
    </xf>
    <xf numFmtId="0" fontId="113" fillId="0" borderId="12" xfId="52" applyFont="1" applyBorder="1" applyAlignment="1">
      <alignment horizontal="center" vertical="center" wrapText="1"/>
    </xf>
    <xf numFmtId="0" fontId="113" fillId="0" borderId="12" xfId="52" applyFont="1" applyBorder="1" applyAlignment="1">
      <alignment horizontal="right" vertical="center" wrapText="1"/>
    </xf>
    <xf numFmtId="0" fontId="113" fillId="0" borderId="12" xfId="11" applyFont="1" applyBorder="1" applyAlignment="1">
      <alignment horizontal="center" vertical="center" wrapText="1"/>
    </xf>
    <xf numFmtId="0" fontId="113" fillId="0" borderId="12" xfId="11" applyFont="1" applyBorder="1" applyAlignment="1">
      <alignment horizontal="right" vertical="center" wrapText="1"/>
    </xf>
    <xf numFmtId="169" fontId="118" fillId="0" borderId="2" xfId="52" applyNumberFormat="1" applyFont="1" applyBorder="1" applyAlignment="1"/>
    <xf numFmtId="169" fontId="118" fillId="0" borderId="2" xfId="52" applyNumberFormat="1" applyFont="1" applyBorder="1" applyAlignment="1">
      <alignment horizontal="right"/>
    </xf>
    <xf numFmtId="0" fontId="118" fillId="0" borderId="2" xfId="52" applyFont="1" applyBorder="1" applyAlignment="1">
      <alignment vertical="center"/>
    </xf>
    <xf numFmtId="0" fontId="113" fillId="0" borderId="12" xfId="53" applyFont="1" applyBorder="1" applyAlignment="1">
      <alignment horizontal="center" vertical="center" wrapText="1"/>
    </xf>
    <xf numFmtId="0" fontId="121" fillId="0" borderId="2" xfId="52" applyFont="1" applyBorder="1" applyAlignment="1">
      <alignment vertical="center"/>
    </xf>
    <xf numFmtId="169" fontId="26" fillId="0" borderId="2" xfId="52" applyNumberFormat="1" applyFont="1" applyBorder="1" applyAlignment="1">
      <alignment vertical="center"/>
    </xf>
    <xf numFmtId="0" fontId="121" fillId="0" borderId="2" xfId="2" applyFont="1" applyBorder="1" applyAlignment="1"/>
    <xf numFmtId="0" fontId="24" fillId="0" borderId="2" xfId="2" applyFont="1" applyBorder="1"/>
    <xf numFmtId="0" fontId="121" fillId="0" borderId="12" xfId="2" applyFont="1" applyBorder="1" applyAlignment="1"/>
    <xf numFmtId="0" fontId="121" fillId="0" borderId="2" xfId="12" applyFont="1" applyBorder="1" applyAlignment="1"/>
    <xf numFmtId="0" fontId="149" fillId="0" borderId="12" xfId="12" applyFont="1" applyBorder="1" applyAlignment="1">
      <alignment horizontal="center" vertical="center" wrapText="1"/>
    </xf>
    <xf numFmtId="0" fontId="113" fillId="0" borderId="12" xfId="12" applyFont="1" applyBorder="1" applyAlignment="1">
      <alignment horizontal="right" vertical="center" wrapText="1"/>
    </xf>
    <xf numFmtId="0" fontId="151" fillId="0" borderId="2" xfId="12" applyFont="1" applyBorder="1" applyAlignment="1"/>
    <xf numFmtId="0" fontId="114" fillId="0" borderId="12" xfId="12" applyFont="1" applyBorder="1" applyAlignment="1">
      <alignment horizontal="center" vertical="center" wrapText="1"/>
    </xf>
    <xf numFmtId="0" fontId="114" fillId="0" borderId="12" xfId="12" applyFont="1" applyBorder="1" applyAlignment="1">
      <alignment horizontal="right" vertical="center" wrapText="1"/>
    </xf>
    <xf numFmtId="169" fontId="151" fillId="0" borderId="2" xfId="12" applyNumberFormat="1" applyFont="1" applyBorder="1" applyAlignment="1">
      <alignment vertical="center"/>
    </xf>
    <xf numFmtId="0" fontId="113" fillId="0" borderId="2" xfId="12" applyFont="1" applyBorder="1" applyAlignment="1"/>
    <xf numFmtId="0" fontId="113" fillId="0" borderId="2" xfId="12" applyFont="1" applyBorder="1" applyAlignment="1">
      <alignment horizontal="center" vertical="center" wrapText="1"/>
    </xf>
    <xf numFmtId="0" fontId="113" fillId="0" borderId="2" xfId="12" applyFont="1" applyBorder="1" applyAlignment="1">
      <alignment horizontal="right" vertical="center" wrapText="1"/>
    </xf>
    <xf numFmtId="0" fontId="24" fillId="0" borderId="2" xfId="12" applyFont="1" applyBorder="1" applyAlignment="1"/>
    <xf numFmtId="0" fontId="121" fillId="0" borderId="2" xfId="12" applyFont="1" applyBorder="1" applyAlignment="1">
      <alignment vertical="center" wrapText="1"/>
    </xf>
    <xf numFmtId="169" fontId="121" fillId="0" borderId="2" xfId="12" applyNumberFormat="1" applyFont="1" applyBorder="1" applyAlignment="1">
      <alignment vertical="center" wrapText="1"/>
    </xf>
    <xf numFmtId="0" fontId="151" fillId="0" borderId="2" xfId="12" applyFont="1" applyFill="1" applyBorder="1" applyAlignment="1"/>
    <xf numFmtId="0" fontId="113" fillId="0" borderId="12" xfId="12" applyFont="1" applyBorder="1" applyAlignment="1">
      <alignment horizontal="center" vertical="center" wrapText="1"/>
    </xf>
    <xf numFmtId="0" fontId="24" fillId="0" borderId="13" xfId="12" applyFont="1" applyBorder="1" applyAlignment="1"/>
    <xf numFmtId="0" fontId="28" fillId="0" borderId="2" xfId="12" applyFont="1" applyBorder="1" applyAlignment="1">
      <alignment horizontal="center" vertical="center" wrapText="1"/>
    </xf>
    <xf numFmtId="0" fontId="28" fillId="0" borderId="2" xfId="12" applyFont="1" applyBorder="1" applyAlignment="1">
      <alignment horizontal="right" vertical="center" wrapText="1"/>
    </xf>
    <xf numFmtId="0" fontId="24" fillId="0" borderId="2" xfId="2" applyFont="1" applyBorder="1" applyAlignment="1">
      <alignment horizontal="left" indent="2"/>
    </xf>
    <xf numFmtId="169" fontId="24" fillId="0" borderId="2" xfId="12" applyNumberFormat="1" applyFont="1" applyBorder="1" applyAlignment="1">
      <alignment vertical="center"/>
    </xf>
    <xf numFmtId="0" fontId="28" fillId="0" borderId="12" xfId="12" applyFont="1" applyBorder="1" applyAlignment="1">
      <alignment horizontal="center" vertical="center" wrapText="1"/>
    </xf>
    <xf numFmtId="0" fontId="28" fillId="0" borderId="12" xfId="12" applyFont="1" applyBorder="1" applyAlignment="1">
      <alignment horizontal="right" vertical="center" wrapText="1"/>
    </xf>
    <xf numFmtId="0" fontId="24" fillId="0" borderId="2" xfId="12" applyFont="1" applyBorder="1" applyAlignment="1">
      <alignment vertical="center" wrapText="1"/>
    </xf>
    <xf numFmtId="0" fontId="29" fillId="0" borderId="12" xfId="12" applyFont="1" applyBorder="1" applyAlignment="1">
      <alignment horizontal="center" vertical="center" wrapText="1"/>
    </xf>
    <xf numFmtId="0" fontId="26" fillId="0" borderId="2" xfId="12" applyFont="1" applyBorder="1" applyAlignment="1"/>
    <xf numFmtId="0" fontId="29" fillId="0" borderId="2" xfId="12" applyFont="1" applyBorder="1" applyAlignment="1">
      <alignment horizontal="center" vertical="center" wrapText="1"/>
    </xf>
    <xf numFmtId="0" fontId="34" fillId="0" borderId="2" xfId="12" applyFont="1" applyBorder="1" applyAlignment="1">
      <alignment horizontal="center" vertical="top"/>
    </xf>
    <xf numFmtId="0" fontId="60" fillId="0" borderId="2" xfId="116" applyFont="1" applyFill="1" applyBorder="1" applyAlignment="1">
      <alignment wrapText="1"/>
    </xf>
    <xf numFmtId="0" fontId="38" fillId="0" borderId="2" xfId="12" applyFont="1" applyBorder="1" applyAlignment="1">
      <alignment horizontal="right"/>
    </xf>
    <xf numFmtId="0" fontId="42" fillId="0" borderId="2" xfId="12" applyFont="1" applyBorder="1" applyAlignment="1">
      <alignment horizontal="right"/>
    </xf>
    <xf numFmtId="49" fontId="26" fillId="0" borderId="2" xfId="12" applyNumberFormat="1" applyFont="1" applyBorder="1" applyAlignment="1">
      <alignment vertical="center" wrapText="1"/>
    </xf>
    <xf numFmtId="49" fontId="26" fillId="0" borderId="2" xfId="12" applyNumberFormat="1" applyFont="1" applyBorder="1" applyAlignment="1">
      <alignment horizontal="right" vertical="center" wrapText="1"/>
    </xf>
    <xf numFmtId="0" fontId="29" fillId="0" borderId="2" xfId="11" applyFont="1" applyBorder="1" applyAlignment="1">
      <alignment horizontal="right"/>
    </xf>
    <xf numFmtId="49" fontId="29" fillId="0" borderId="12" xfId="27" applyNumberFormat="1" applyFont="1" applyBorder="1" applyAlignment="1">
      <alignment horizontal="right" vertical="center" wrapText="1"/>
    </xf>
    <xf numFmtId="0" fontId="28" fillId="0" borderId="12" xfId="11" applyFont="1" applyBorder="1" applyAlignment="1">
      <alignment vertical="center"/>
    </xf>
    <xf numFmtId="1" fontId="32" fillId="0" borderId="14" xfId="13" applyNumberFormat="1" applyFont="1" applyBorder="1" applyAlignment="1">
      <alignment horizontal="center" vertical="center" wrapText="1"/>
    </xf>
    <xf numFmtId="1" fontId="32" fillId="0" borderId="15" xfId="13" applyNumberFormat="1" applyFont="1" applyBorder="1" applyAlignment="1">
      <alignment horizontal="center" vertical="center" wrapText="1"/>
    </xf>
    <xf numFmtId="0" fontId="38" fillId="0" borderId="2" xfId="17" applyFont="1" applyBorder="1" applyAlignment="1">
      <alignment horizontal="left" wrapText="1"/>
    </xf>
    <xf numFmtId="169" fontId="38" fillId="0" borderId="2" xfId="13" applyNumberFormat="1" applyFont="1" applyBorder="1" applyAlignment="1">
      <alignment vertical="center"/>
    </xf>
    <xf numFmtId="0" fontId="38" fillId="0" borderId="2" xfId="14" applyFont="1" applyBorder="1" applyAlignment="1"/>
    <xf numFmtId="0" fontId="64" fillId="0" borderId="2" xfId="0" applyFont="1" applyBorder="1" applyAlignment="1">
      <alignment horizontal="left"/>
    </xf>
    <xf numFmtId="0" fontId="64" fillId="0" borderId="2" xfId="0" applyFont="1" applyBorder="1" applyAlignment="1">
      <alignment horizontal="right" vertical="center"/>
    </xf>
    <xf numFmtId="0" fontId="64" fillId="0" borderId="2" xfId="0" applyFont="1" applyFill="1" applyBorder="1" applyAlignment="1">
      <alignment horizontal="right" vertical="center"/>
    </xf>
    <xf numFmtId="169" fontId="24" fillId="0" borderId="2" xfId="13" applyNumberFormat="1" applyFont="1" applyBorder="1" applyAlignment="1">
      <alignment vertical="center"/>
    </xf>
    <xf numFmtId="169" fontId="118" fillId="0" borderId="2" xfId="13" applyNumberFormat="1" applyFont="1" applyBorder="1" applyAlignment="1">
      <alignment vertical="center"/>
    </xf>
    <xf numFmtId="169" fontId="28" fillId="0" borderId="2" xfId="13" applyNumberFormat="1" applyFont="1" applyBorder="1" applyAlignment="1"/>
    <xf numFmtId="1" fontId="28" fillId="0" borderId="12" xfId="13" applyNumberFormat="1" applyFont="1" applyBorder="1" applyAlignment="1">
      <alignment horizontal="right" vertical="center" wrapText="1"/>
    </xf>
    <xf numFmtId="1" fontId="28" fillId="0" borderId="12" xfId="13" applyNumberFormat="1" applyFont="1" applyBorder="1" applyAlignment="1">
      <alignment horizontal="right" vertical="center"/>
    </xf>
    <xf numFmtId="1" fontId="28" fillId="0" borderId="12" xfId="13" applyNumberFormat="1" applyFont="1" applyFill="1" applyBorder="1" applyAlignment="1">
      <alignment horizontal="right" vertical="center"/>
    </xf>
    <xf numFmtId="169" fontId="118" fillId="0" borderId="2" xfId="13" applyNumberFormat="1" applyFont="1" applyBorder="1" applyAlignment="1">
      <alignment horizontal="left" wrapText="1"/>
    </xf>
    <xf numFmtId="3" fontId="118" fillId="0" borderId="2" xfId="14" applyNumberFormat="1" applyFont="1" applyBorder="1" applyAlignment="1"/>
    <xf numFmtId="0" fontId="24" fillId="0" borderId="2" xfId="14" applyFont="1" applyBorder="1"/>
    <xf numFmtId="49" fontId="28" fillId="0" borderId="12" xfId="13" applyNumberFormat="1" applyFont="1" applyBorder="1" applyAlignment="1">
      <alignment horizontal="center" vertical="center" wrapText="1"/>
    </xf>
    <xf numFmtId="0" fontId="28" fillId="0" borderId="12" xfId="13" applyNumberFormat="1" applyFont="1" applyBorder="1" applyAlignment="1">
      <alignment horizontal="right" vertical="center"/>
    </xf>
    <xf numFmtId="0" fontId="26" fillId="0" borderId="2" xfId="14" applyFont="1" applyBorder="1"/>
    <xf numFmtId="0" fontId="28" fillId="0" borderId="12" xfId="13" applyNumberFormat="1" applyFont="1" applyFill="1" applyBorder="1" applyAlignment="1">
      <alignment horizontal="right" vertical="center"/>
    </xf>
    <xf numFmtId="49" fontId="28" fillId="0" borderId="2" xfId="13" applyNumberFormat="1" applyFont="1" applyBorder="1" applyAlignment="1">
      <alignment horizontal="center" vertical="center" wrapText="1"/>
    </xf>
    <xf numFmtId="0" fontId="28" fillId="0" borderId="2" xfId="13" applyNumberFormat="1" applyFont="1" applyBorder="1" applyAlignment="1">
      <alignment horizontal="right" vertical="center"/>
    </xf>
    <xf numFmtId="0" fontId="28" fillId="0" borderId="2" xfId="13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8" fillId="0" borderId="2" xfId="13" applyNumberFormat="1" applyFont="1" applyBorder="1" applyAlignment="1">
      <alignment horizontal="center" vertical="center"/>
    </xf>
    <xf numFmtId="49" fontId="28" fillId="0" borderId="2" xfId="13" applyNumberFormat="1" applyFont="1" applyBorder="1" applyAlignment="1">
      <alignment horizontal="right" vertical="center" wrapText="1"/>
    </xf>
    <xf numFmtId="49" fontId="26" fillId="0" borderId="2" xfId="13" applyNumberFormat="1" applyFont="1" applyBorder="1" applyAlignment="1">
      <alignment vertical="center"/>
    </xf>
    <xf numFmtId="49" fontId="28" fillId="0" borderId="12" xfId="13" applyNumberFormat="1" applyFont="1" applyBorder="1" applyAlignment="1">
      <alignment horizontal="right" vertical="center" wrapText="1"/>
    </xf>
    <xf numFmtId="0" fontId="32" fillId="0" borderId="12" xfId="0" applyFont="1" applyBorder="1" applyAlignment="1">
      <alignment horizontal="center"/>
    </xf>
    <xf numFmtId="49" fontId="24" fillId="0" borderId="2" xfId="13" applyNumberFormat="1" applyFont="1" applyBorder="1" applyAlignment="1">
      <alignment vertical="center"/>
    </xf>
    <xf numFmtId="0" fontId="46" fillId="0" borderId="2" xfId="18" applyFont="1" applyBorder="1" applyAlignment="1">
      <alignment horizontal="left"/>
    </xf>
    <xf numFmtId="0" fontId="46" fillId="0" borderId="2" xfId="18" applyFont="1" applyBorder="1"/>
    <xf numFmtId="0" fontId="46" fillId="0" borderId="2" xfId="2" applyFont="1" applyBorder="1"/>
    <xf numFmtId="0" fontId="24" fillId="2" borderId="2" xfId="0" applyFont="1" applyFill="1" applyBorder="1"/>
    <xf numFmtId="169" fontId="157" fillId="0" borderId="0" xfId="0" applyNumberFormat="1" applyFont="1"/>
    <xf numFmtId="169" fontId="112" fillId="0" borderId="0" xfId="0" applyNumberFormat="1" applyFont="1"/>
    <xf numFmtId="169" fontId="112" fillId="0" borderId="0" xfId="0" applyNumberFormat="1" applyFont="1" applyAlignment="1">
      <alignment horizontal="right"/>
    </xf>
    <xf numFmtId="0" fontId="28" fillId="0" borderId="0" xfId="4" applyFont="1" applyBorder="1" applyAlignment="1">
      <alignment vertical="center"/>
    </xf>
    <xf numFmtId="169" fontId="0" fillId="0" borderId="0" xfId="0" applyNumberFormat="1" applyBorder="1"/>
    <xf numFmtId="2" fontId="0" fillId="0" borderId="0" xfId="0" applyNumberFormat="1" applyBorder="1"/>
    <xf numFmtId="169" fontId="0" fillId="0" borderId="0" xfId="0" applyNumberFormat="1"/>
    <xf numFmtId="169" fontId="23" fillId="0" borderId="0" xfId="0" applyNumberFormat="1" applyFont="1"/>
    <xf numFmtId="169" fontId="24" fillId="0" borderId="0" xfId="0" applyNumberFormat="1" applyFont="1"/>
    <xf numFmtId="167" fontId="32" fillId="0" borderId="0" xfId="3" applyFont="1" applyBorder="1" applyAlignment="1">
      <alignment horizontal="left" wrapText="1"/>
    </xf>
    <xf numFmtId="171" fontId="32" fillId="0" borderId="0" xfId="4" applyNumberFormat="1" applyFont="1" applyAlignment="1"/>
    <xf numFmtId="169" fontId="32" fillId="0" borderId="0" xfId="0" applyNumberFormat="1" applyFont="1" applyBorder="1"/>
    <xf numFmtId="0" fontId="28" fillId="0" borderId="12" xfId="4" applyFont="1" applyBorder="1" applyAlignment="1">
      <alignment wrapText="1"/>
    </xf>
    <xf numFmtId="169" fontId="112" fillId="0" borderId="2" xfId="0" applyNumberFormat="1" applyFont="1" applyBorder="1"/>
    <xf numFmtId="169" fontId="0" fillId="0" borderId="2" xfId="0" applyNumberFormat="1" applyBorder="1"/>
    <xf numFmtId="0" fontId="28" fillId="0" borderId="12" xfId="11" applyFont="1" applyBorder="1" applyAlignment="1">
      <alignment horizontal="right" vertical="center" wrapText="1"/>
    </xf>
    <xf numFmtId="0" fontId="28" fillId="0" borderId="12" xfId="11" applyFont="1" applyFill="1" applyBorder="1" applyAlignment="1">
      <alignment horizontal="center" vertical="center" wrapText="1"/>
    </xf>
    <xf numFmtId="0" fontId="28" fillId="0" borderId="12" xfId="9" applyFont="1" applyBorder="1" applyAlignment="1">
      <alignment vertical="center"/>
    </xf>
    <xf numFmtId="0" fontId="158" fillId="0" borderId="2" xfId="2" applyFont="1" applyBorder="1" applyAlignment="1">
      <alignment horizontal="left"/>
    </xf>
    <xf numFmtId="0" fontId="158" fillId="0" borderId="2" xfId="9" applyFont="1" applyBorder="1" applyAlignment="1">
      <alignment vertical="center"/>
    </xf>
    <xf numFmtId="0" fontId="158" fillId="0" borderId="2" xfId="9" applyFont="1" applyBorder="1" applyAlignment="1"/>
    <xf numFmtId="3" fontId="38" fillId="0" borderId="0" xfId="0" applyNumberFormat="1" applyFont="1" applyFill="1" applyAlignment="1"/>
    <xf numFmtId="1" fontId="38" fillId="0" borderId="0" xfId="13" applyNumberFormat="1" applyFont="1" applyBorder="1" applyAlignment="1"/>
    <xf numFmtId="3" fontId="38" fillId="0" borderId="0" xfId="0" applyNumberFormat="1" applyFont="1" applyBorder="1" applyAlignment="1">
      <alignment horizontal="left" wrapText="1" shrinkToFit="1"/>
    </xf>
    <xf numFmtId="0" fontId="28" fillId="0" borderId="2" xfId="13" applyNumberFormat="1" applyFont="1" applyFill="1" applyBorder="1" applyAlignment="1">
      <alignment horizontal="right" vertical="center"/>
    </xf>
    <xf numFmtId="0" fontId="24" fillId="0" borderId="2" xfId="14" applyFont="1" applyBorder="1" applyAlignment="1">
      <alignment horizontal="left"/>
    </xf>
    <xf numFmtId="0" fontId="24" fillId="0" borderId="12" xfId="14" applyFont="1" applyBorder="1"/>
    <xf numFmtId="0" fontId="64" fillId="0" borderId="2" xfId="18" applyFont="1" applyBorder="1" applyAlignment="1">
      <alignment horizontal="right" vertical="center" wrapText="1"/>
    </xf>
    <xf numFmtId="0" fontId="64" fillId="0" borderId="2" xfId="18" applyFont="1" applyFill="1" applyBorder="1" applyAlignment="1">
      <alignment horizontal="center" vertical="center" wrapText="1"/>
    </xf>
    <xf numFmtId="0" fontId="37" fillId="0" borderId="2" xfId="2" applyFont="1" applyBorder="1" applyAlignment="1">
      <alignment horizontal="left" vertical="top" wrapText="1"/>
    </xf>
    <xf numFmtId="0" fontId="37" fillId="0" borderId="12" xfId="18" applyFont="1" applyBorder="1" applyAlignment="1">
      <alignment horizontal="center" vertical="center" wrapText="1"/>
    </xf>
    <xf numFmtId="0" fontId="64" fillId="0" borderId="12" xfId="18" applyFont="1" applyBorder="1" applyAlignment="1">
      <alignment horizontal="right" vertical="center" wrapText="1"/>
    </xf>
    <xf numFmtId="0" fontId="64" fillId="0" borderId="12" xfId="18" applyFont="1" applyFill="1" applyBorder="1" applyAlignment="1">
      <alignment horizontal="center" vertical="center" wrapText="1"/>
    </xf>
    <xf numFmtId="0" fontId="37" fillId="0" borderId="2" xfId="2" applyFont="1" applyBorder="1"/>
    <xf numFmtId="0" fontId="37" fillId="0" borderId="2" xfId="18" applyFont="1" applyBorder="1"/>
    <xf numFmtId="0" fontId="64" fillId="0" borderId="12" xfId="18" applyFont="1" applyFill="1" applyBorder="1" applyAlignment="1">
      <alignment horizontal="right" vertical="center" wrapText="1"/>
    </xf>
    <xf numFmtId="0" fontId="46" fillId="0" borderId="2" xfId="18" applyFont="1" applyBorder="1" applyAlignment="1"/>
    <xf numFmtId="0" fontId="46" fillId="0" borderId="2" xfId="18" applyFont="1" applyBorder="1" applyAlignment="1">
      <alignment horizontal="right"/>
    </xf>
    <xf numFmtId="0" fontId="46" fillId="0" borderId="12" xfId="18" applyFont="1" applyBorder="1" applyAlignment="1">
      <alignment horizontal="center" vertical="center" wrapText="1"/>
    </xf>
    <xf numFmtId="0" fontId="46" fillId="0" borderId="2" xfId="2" applyFont="1" applyBorder="1" applyAlignment="1">
      <alignment horizontal="right"/>
    </xf>
    <xf numFmtId="0" fontId="37" fillId="0" borderId="2" xfId="18" applyFont="1" applyBorder="1" applyAlignment="1">
      <alignment horizontal="right"/>
    </xf>
    <xf numFmtId="0" fontId="92" fillId="0" borderId="2" xfId="18" applyFont="1" applyBorder="1" applyAlignment="1">
      <alignment horizontal="right" vertical="top"/>
    </xf>
    <xf numFmtId="0" fontId="92" fillId="0" borderId="2" xfId="18" applyFont="1" applyBorder="1" applyAlignment="1">
      <alignment horizontal="center" vertical="top"/>
    </xf>
    <xf numFmtId="0" fontId="36" fillId="0" borderId="12" xfId="18" applyFont="1" applyBorder="1"/>
    <xf numFmtId="0" fontId="64" fillId="0" borderId="12" xfId="18" applyFont="1" applyBorder="1" applyAlignment="1">
      <alignment horizontal="right" vertical="center"/>
    </xf>
    <xf numFmtId="0" fontId="37" fillId="0" borderId="2" xfId="18" applyFont="1" applyBorder="1" applyAlignment="1">
      <alignment horizontal="center"/>
    </xf>
    <xf numFmtId="0" fontId="37" fillId="0" borderId="2" xfId="2" applyFont="1" applyBorder="1" applyAlignment="1">
      <alignment horizontal="right"/>
    </xf>
    <xf numFmtId="0" fontId="64" fillId="0" borderId="2" xfId="2" applyFont="1" applyBorder="1"/>
    <xf numFmtId="0" fontId="37" fillId="0" borderId="2" xfId="2" applyFont="1" applyBorder="1" applyAlignment="1">
      <alignment horizontal="right" vertical="top" wrapText="1"/>
    </xf>
    <xf numFmtId="0" fontId="37" fillId="0" borderId="2" xfId="14" applyFont="1" applyBorder="1"/>
    <xf numFmtId="0" fontId="36" fillId="0" borderId="12" xfId="18" applyFont="1" applyBorder="1" applyAlignment="1">
      <alignment horizontal="center" vertical="center" wrapText="1"/>
    </xf>
    <xf numFmtId="171" fontId="42" fillId="0" borderId="0" xfId="2" applyNumberFormat="1" applyFont="1"/>
    <xf numFmtId="171" fontId="26" fillId="0" borderId="0" xfId="2" applyNumberFormat="1" applyFont="1"/>
    <xf numFmtId="171" fontId="26" fillId="0" borderId="2" xfId="2" applyNumberFormat="1" applyFont="1" applyBorder="1"/>
    <xf numFmtId="171" fontId="24" fillId="0" borderId="0" xfId="2" applyNumberFormat="1" applyFont="1"/>
    <xf numFmtId="171" fontId="32" fillId="0" borderId="0" xfId="2" applyNumberFormat="1" applyFont="1"/>
    <xf numFmtId="171" fontId="24" fillId="0" borderId="2" xfId="2" applyNumberFormat="1" applyFont="1" applyBorder="1"/>
    <xf numFmtId="171" fontId="42" fillId="0" borderId="0" xfId="14" applyNumberFormat="1" applyFont="1"/>
    <xf numFmtId="171" fontId="26" fillId="0" borderId="0" xfId="14" applyNumberFormat="1" applyFont="1"/>
    <xf numFmtId="171" fontId="69" fillId="0" borderId="0" xfId="2" applyNumberFormat="1" applyFont="1"/>
    <xf numFmtId="171" fontId="38" fillId="0" borderId="0" xfId="2" applyNumberFormat="1" applyFont="1"/>
    <xf numFmtId="0" fontId="92" fillId="0" borderId="2" xfId="2" applyFont="1" applyBorder="1" applyAlignment="1">
      <alignment horizontal="right"/>
    </xf>
    <xf numFmtId="0" fontId="37" fillId="0" borderId="2" xfId="18" applyFont="1" applyBorder="1" applyAlignment="1">
      <alignment horizontal="left"/>
    </xf>
    <xf numFmtId="169" fontId="46" fillId="0" borderId="2" xfId="2" applyNumberFormat="1" applyFont="1" applyBorder="1"/>
    <xf numFmtId="0" fontId="0" fillId="0" borderId="2" xfId="0" applyBorder="1" applyAlignment="1">
      <alignment vertical="center"/>
    </xf>
    <xf numFmtId="0" fontId="37" fillId="2" borderId="12" xfId="18" applyFont="1" applyFill="1" applyBorder="1" applyAlignment="1">
      <alignment horizontal="center" vertical="center" wrapText="1"/>
    </xf>
    <xf numFmtId="0" fontId="64" fillId="2" borderId="12" xfId="18" applyFont="1" applyFill="1" applyBorder="1" applyAlignment="1">
      <alignment horizontal="right" vertical="center" wrapText="1"/>
    </xf>
    <xf numFmtId="0" fontId="64" fillId="2" borderId="12" xfId="18" applyFont="1" applyFill="1" applyBorder="1" applyAlignment="1">
      <alignment horizontal="center" vertical="center" wrapText="1"/>
    </xf>
    <xf numFmtId="0" fontId="37" fillId="2" borderId="2" xfId="2" applyFont="1" applyFill="1" applyBorder="1" applyAlignment="1">
      <alignment vertical="top" wrapText="1"/>
    </xf>
    <xf numFmtId="0" fontId="46" fillId="2" borderId="2" xfId="2" applyFont="1" applyFill="1" applyBorder="1"/>
    <xf numFmtId="0" fontId="28" fillId="0" borderId="12" xfId="2" applyFont="1" applyBorder="1" applyAlignment="1">
      <alignment horizontal="center"/>
    </xf>
    <xf numFmtId="171" fontId="28" fillId="0" borderId="0" xfId="2" applyNumberFormat="1" applyFont="1"/>
    <xf numFmtId="4" fontId="42" fillId="0" borderId="0" xfId="19" applyNumberFormat="1" applyFont="1" applyAlignment="1">
      <alignment vertical="center" wrapText="1"/>
    </xf>
    <xf numFmtId="4" fontId="26" fillId="0" borderId="0" xfId="19" applyNumberFormat="1" applyFont="1" applyAlignment="1">
      <alignment vertical="center" wrapText="1"/>
    </xf>
    <xf numFmtId="171" fontId="26" fillId="0" borderId="0" xfId="2" applyNumberFormat="1" applyFont="1" applyAlignment="1">
      <alignment vertical="center"/>
    </xf>
    <xf numFmtId="2" fontId="26" fillId="0" borderId="0" xfId="2" applyNumberFormat="1" applyFont="1" applyAlignment="1">
      <alignment vertical="center"/>
    </xf>
    <xf numFmtId="2" fontId="37" fillId="0" borderId="2" xfId="2" applyNumberFormat="1" applyFont="1" applyBorder="1" applyAlignment="1">
      <alignment vertical="center"/>
    </xf>
    <xf numFmtId="49" fontId="36" fillId="0" borderId="12" xfId="2" applyNumberFormat="1" applyFont="1" applyBorder="1" applyAlignment="1">
      <alignment horizontal="right" vertical="center" wrapText="1"/>
    </xf>
    <xf numFmtId="49" fontId="64" fillId="0" borderId="12" xfId="2" applyNumberFormat="1" applyFont="1" applyBorder="1" applyAlignment="1">
      <alignment horizontal="right" vertical="center" wrapText="1"/>
    </xf>
    <xf numFmtId="2" fontId="37" fillId="0" borderId="2" xfId="2" quotePrefix="1" applyNumberFormat="1" applyFont="1" applyFill="1" applyBorder="1" applyAlignment="1">
      <alignment horizontal="left" vertical="center" wrapText="1"/>
    </xf>
    <xf numFmtId="2" fontId="37" fillId="0" borderId="2" xfId="19" applyNumberFormat="1" applyFont="1" applyFill="1" applyBorder="1" applyAlignment="1">
      <alignment vertical="center" wrapText="1"/>
    </xf>
    <xf numFmtId="2" fontId="37" fillId="0" borderId="2" xfId="0" quotePrefix="1" applyNumberFormat="1" applyFont="1" applyBorder="1" applyAlignment="1">
      <alignment horizontal="left"/>
    </xf>
    <xf numFmtId="2" fontId="37" fillId="0" borderId="2" xfId="2" applyNumberFormat="1" applyFont="1" applyBorder="1" applyAlignment="1">
      <alignment horizontal="left" vertical="center" wrapText="1"/>
    </xf>
    <xf numFmtId="2" fontId="46" fillId="0" borderId="2" xfId="2" applyNumberFormat="1" applyFont="1" applyBorder="1"/>
    <xf numFmtId="2" fontId="46" fillId="0" borderId="2" xfId="2" applyNumberFormat="1" applyFont="1" applyBorder="1" applyAlignment="1">
      <alignment vertical="center"/>
    </xf>
    <xf numFmtId="0" fontId="37" fillId="0" borderId="2" xfId="0" applyFont="1" applyBorder="1" applyAlignment="1">
      <alignment wrapText="1"/>
    </xf>
    <xf numFmtId="171" fontId="26" fillId="0" borderId="2" xfId="0" applyNumberFormat="1" applyFont="1" applyBorder="1" applyAlignment="1">
      <alignment wrapText="1"/>
    </xf>
    <xf numFmtId="0" fontId="26" fillId="0" borderId="2" xfId="2" applyFont="1" applyBorder="1"/>
    <xf numFmtId="0" fontId="42" fillId="0" borderId="12" xfId="2" applyFont="1" applyBorder="1" applyAlignment="1">
      <alignment horizontal="center"/>
    </xf>
    <xf numFmtId="169" fontId="92" fillId="0" borderId="2" xfId="23" applyFont="1" applyFill="1" applyBorder="1" applyAlignment="1">
      <alignment horizontal="center"/>
    </xf>
    <xf numFmtId="169" fontId="92" fillId="0" borderId="2" xfId="23" applyFont="1" applyFill="1" applyBorder="1" applyAlignment="1"/>
    <xf numFmtId="0" fontId="37" fillId="0" borderId="2" xfId="102" applyFont="1" applyBorder="1"/>
    <xf numFmtId="0" fontId="36" fillId="0" borderId="12" xfId="102" applyFont="1" applyBorder="1" applyAlignment="1">
      <alignment vertical="top" wrapText="1"/>
    </xf>
    <xf numFmtId="0" fontId="64" fillId="0" borderId="12" xfId="102" applyFont="1" applyBorder="1" applyAlignment="1">
      <alignment vertical="center"/>
    </xf>
    <xf numFmtId="0" fontId="36" fillId="0" borderId="12" xfId="102" applyFont="1" applyBorder="1" applyAlignment="1">
      <alignment horizontal="center" vertical="center"/>
    </xf>
    <xf numFmtId="0" fontId="36" fillId="0" borderId="2" xfId="102" applyFont="1" applyFill="1" applyBorder="1" applyAlignment="1">
      <alignment horizontal="left" wrapText="1"/>
    </xf>
    <xf numFmtId="171" fontId="112" fillId="0" borderId="2" xfId="0" applyNumberFormat="1" applyFont="1" applyFill="1" applyBorder="1" applyAlignment="1">
      <alignment horizontal="right"/>
    </xf>
    <xf numFmtId="4" fontId="112" fillId="0" borderId="2" xfId="0" applyNumberFormat="1" applyFont="1" applyBorder="1"/>
    <xf numFmtId="0" fontId="36" fillId="0" borderId="12" xfId="102" applyFont="1" applyFill="1" applyBorder="1" applyAlignment="1">
      <alignment vertical="top" wrapText="1"/>
    </xf>
    <xf numFmtId="0" fontId="64" fillId="0" borderId="12" xfId="102" applyFont="1" applyFill="1" applyBorder="1" applyAlignment="1">
      <alignment vertical="center"/>
    </xf>
    <xf numFmtId="0" fontId="36" fillId="0" borderId="12" xfId="102" applyFont="1" applyBorder="1" applyAlignment="1">
      <alignment horizontal="center"/>
    </xf>
    <xf numFmtId="0" fontId="36" fillId="0" borderId="2" xfId="102" applyFont="1" applyBorder="1" applyAlignment="1">
      <alignment horizontal="left" wrapText="1"/>
    </xf>
    <xf numFmtId="171" fontId="112" fillId="0" borderId="2" xfId="0" applyNumberFormat="1" applyFont="1" applyBorder="1" applyAlignment="1">
      <alignment horizontal="right"/>
    </xf>
    <xf numFmtId="0" fontId="118" fillId="0" borderId="2" xfId="20" applyFont="1" applyBorder="1" applyAlignment="1"/>
    <xf numFmtId="169" fontId="113" fillId="0" borderId="12" xfId="23" applyFont="1" applyBorder="1" applyAlignment="1">
      <alignment horizontal="right" vertical="center"/>
    </xf>
    <xf numFmtId="1" fontId="113" fillId="0" borderId="12" xfId="23" applyNumberFormat="1" applyFont="1" applyBorder="1" applyAlignment="1">
      <alignment horizontal="right" vertical="center"/>
    </xf>
    <xf numFmtId="0" fontId="113" fillId="0" borderId="12" xfId="20" applyFont="1" applyBorder="1" applyAlignment="1">
      <alignment horizontal="center" vertical="center"/>
    </xf>
    <xf numFmtId="169" fontId="121" fillId="0" borderId="2" xfId="11" applyNumberFormat="1" applyFont="1" applyBorder="1" applyAlignment="1">
      <alignment horizontal="left"/>
    </xf>
    <xf numFmtId="3" fontId="64" fillId="0" borderId="12" xfId="11" applyNumberFormat="1" applyFont="1" applyFill="1" applyBorder="1" applyAlignment="1">
      <alignment horizontal="right" vertical="center"/>
    </xf>
    <xf numFmtId="0" fontId="118" fillId="0" borderId="2" xfId="11" applyFont="1" applyBorder="1" applyAlignment="1">
      <alignment vertical="center"/>
    </xf>
    <xf numFmtId="0" fontId="117" fillId="0" borderId="12" xfId="11" applyFont="1" applyBorder="1" applyAlignment="1">
      <alignment horizontal="center" vertical="center"/>
    </xf>
    <xf numFmtId="1" fontId="113" fillId="0" borderId="12" xfId="11" applyNumberFormat="1" applyFont="1" applyBorder="1" applyAlignment="1">
      <alignment horizontal="right" vertical="center"/>
    </xf>
    <xf numFmtId="169" fontId="118" fillId="0" borderId="2" xfId="11" applyNumberFormat="1" applyFont="1" applyBorder="1" applyAlignment="1">
      <alignment horizontal="left" wrapText="1"/>
    </xf>
    <xf numFmtId="171" fontId="24" fillId="0" borderId="2" xfId="11" applyNumberFormat="1" applyFont="1" applyFill="1" applyBorder="1"/>
    <xf numFmtId="169" fontId="117" fillId="0" borderId="12" xfId="23" applyFont="1" applyBorder="1" applyAlignment="1">
      <alignment horizontal="right" vertical="center"/>
    </xf>
    <xf numFmtId="3" fontId="32" fillId="0" borderId="12" xfId="11" applyNumberFormat="1" applyFont="1" applyFill="1" applyBorder="1" applyAlignment="1">
      <alignment horizontal="center" vertical="center"/>
    </xf>
    <xf numFmtId="171" fontId="118" fillId="0" borderId="2" xfId="11" applyNumberFormat="1" applyFont="1" applyBorder="1"/>
    <xf numFmtId="171" fontId="118" fillId="2" borderId="2" xfId="11" applyNumberFormat="1" applyFont="1" applyFill="1" applyBorder="1"/>
    <xf numFmtId="0" fontId="117" fillId="0" borderId="12" xfId="20" applyFont="1" applyBorder="1" applyAlignment="1">
      <alignment horizontal="center" vertical="center"/>
    </xf>
    <xf numFmtId="1" fontId="121" fillId="0" borderId="2" xfId="0" applyNumberFormat="1" applyFont="1" applyBorder="1"/>
    <xf numFmtId="1" fontId="118" fillId="0" borderId="2" xfId="20" applyNumberFormat="1" applyFont="1" applyBorder="1" applyAlignment="1">
      <alignment horizontal="right"/>
    </xf>
    <xf numFmtId="1" fontId="118" fillId="2" borderId="2" xfId="20" applyNumberFormat="1" applyFont="1" applyFill="1" applyBorder="1" applyAlignment="1">
      <alignment horizontal="right"/>
    </xf>
    <xf numFmtId="0" fontId="114" fillId="0" borderId="12" xfId="11" applyFont="1" applyBorder="1" applyAlignment="1">
      <alignment horizontal="left" vertical="center" wrapText="1"/>
    </xf>
    <xf numFmtId="0" fontId="118" fillId="0" borderId="2" xfId="11" applyFont="1" applyBorder="1" applyAlignment="1">
      <alignment horizontal="left" indent="1"/>
    </xf>
    <xf numFmtId="0" fontId="118" fillId="0" borderId="2" xfId="11" applyFont="1" applyBorder="1" applyAlignment="1"/>
    <xf numFmtId="0" fontId="117" fillId="0" borderId="12" xfId="11" applyFont="1" applyBorder="1" applyAlignment="1">
      <alignment horizontal="center" vertical="center" wrapText="1"/>
    </xf>
    <xf numFmtId="0" fontId="118" fillId="0" borderId="2" xfId="11" applyFont="1" applyBorder="1"/>
    <xf numFmtId="1" fontId="113" fillId="0" borderId="12" xfId="11" applyNumberFormat="1" applyFont="1" applyBorder="1" applyAlignment="1">
      <alignment horizontal="right" vertical="center" wrapText="1"/>
    </xf>
    <xf numFmtId="169" fontId="118" fillId="0" borderId="2" xfId="11" applyNumberFormat="1" applyFont="1" applyBorder="1" applyAlignment="1">
      <alignment wrapText="1"/>
    </xf>
    <xf numFmtId="171" fontId="121" fillId="0" borderId="2" xfId="11" applyNumberFormat="1" applyFont="1" applyBorder="1" applyAlignment="1">
      <alignment horizontal="right"/>
    </xf>
    <xf numFmtId="171" fontId="121" fillId="2" borderId="2" xfId="11" applyNumberFormat="1" applyFont="1" applyFill="1" applyBorder="1" applyAlignment="1">
      <alignment horizontal="right"/>
    </xf>
    <xf numFmtId="3" fontId="32" fillId="0" borderId="12" xfId="11" applyNumberFormat="1" applyFont="1" applyFill="1" applyBorder="1" applyAlignment="1">
      <alignment horizontal="center"/>
    </xf>
    <xf numFmtId="171" fontId="118" fillId="0" borderId="2" xfId="11" applyNumberFormat="1" applyFont="1" applyBorder="1" applyAlignment="1">
      <alignment horizontal="right"/>
    </xf>
    <xf numFmtId="171" fontId="118" fillId="2" borderId="2" xfId="11" applyNumberFormat="1" applyFont="1" applyFill="1" applyBorder="1" applyAlignment="1">
      <alignment horizontal="right"/>
    </xf>
    <xf numFmtId="171" fontId="167" fillId="0" borderId="2" xfId="11" applyNumberFormat="1" applyFont="1" applyFill="1" applyBorder="1" applyAlignment="1">
      <alignment horizontal="right"/>
    </xf>
    <xf numFmtId="0" fontId="117" fillId="0" borderId="12" xfId="11" applyFont="1" applyBorder="1" applyAlignment="1">
      <alignment horizontal="center"/>
    </xf>
    <xf numFmtId="1" fontId="118" fillId="0" borderId="2" xfId="11" applyNumberFormat="1" applyFont="1" applyBorder="1" applyAlignment="1">
      <alignment horizontal="right"/>
    </xf>
    <xf numFmtId="1" fontId="118" fillId="2" borderId="2" xfId="11" applyNumberFormat="1" applyFont="1" applyFill="1" applyBorder="1" applyAlignment="1">
      <alignment horizontal="right"/>
    </xf>
    <xf numFmtId="0" fontId="121" fillId="0" borderId="2" xfId="11" applyFont="1" applyBorder="1"/>
    <xf numFmtId="0" fontId="113" fillId="0" borderId="12" xfId="11" applyFont="1" applyBorder="1" applyAlignment="1">
      <alignment horizontal="center" vertical="center"/>
    </xf>
    <xf numFmtId="3" fontId="121" fillId="0" borderId="2" xfId="11" applyNumberFormat="1" applyFont="1" applyBorder="1"/>
    <xf numFmtId="3" fontId="121" fillId="2" borderId="2" xfId="11" applyNumberFormat="1" applyFont="1" applyFill="1" applyBorder="1"/>
    <xf numFmtId="3" fontId="24" fillId="0" borderId="2" xfId="11" applyNumberFormat="1" applyFont="1" applyFill="1" applyBorder="1"/>
    <xf numFmtId="0" fontId="113" fillId="0" borderId="2" xfId="11" applyFont="1" applyBorder="1" applyAlignment="1">
      <alignment horizontal="center" vertical="center" wrapText="1"/>
    </xf>
    <xf numFmtId="0" fontId="113" fillId="0" borderId="2" xfId="11" applyFont="1" applyBorder="1" applyAlignment="1">
      <alignment horizontal="right" vertical="center" wrapText="1"/>
    </xf>
    <xf numFmtId="0" fontId="113" fillId="0" borderId="2" xfId="11" applyFont="1" applyBorder="1" applyAlignment="1">
      <alignment horizontal="center" vertical="center"/>
    </xf>
    <xf numFmtId="0" fontId="121" fillId="0" borderId="2" xfId="11" applyFont="1" applyBorder="1" applyAlignment="1">
      <alignment horizontal="left" indent="1"/>
    </xf>
    <xf numFmtId="1" fontId="121" fillId="0" borderId="2" xfId="11" applyNumberFormat="1" applyFont="1" applyBorder="1" applyAlignment="1">
      <alignment horizontal="right"/>
    </xf>
    <xf numFmtId="1" fontId="121" fillId="2" borderId="2" xfId="11" applyNumberFormat="1" applyFont="1" applyFill="1" applyBorder="1" applyAlignment="1">
      <alignment horizontal="right"/>
    </xf>
    <xf numFmtId="1" fontId="24" fillId="0" borderId="2" xfId="11" applyNumberFormat="1" applyFont="1" applyFill="1" applyBorder="1" applyAlignment="1">
      <alignment horizontal="right"/>
    </xf>
    <xf numFmtId="0" fontId="121" fillId="0" borderId="2" xfId="11" applyFont="1" applyBorder="1" applyAlignment="1">
      <alignment horizontal="right"/>
    </xf>
    <xf numFmtId="0" fontId="113" fillId="0" borderId="12" xfId="11" applyFont="1" applyBorder="1" applyAlignment="1">
      <alignment horizontal="right" wrapText="1"/>
    </xf>
    <xf numFmtId="3" fontId="121" fillId="0" borderId="2" xfId="11" applyNumberFormat="1" applyFont="1" applyBorder="1" applyAlignment="1">
      <alignment horizontal="right"/>
    </xf>
    <xf numFmtId="0" fontId="113" fillId="0" borderId="12" xfId="11" applyFont="1" applyBorder="1" applyAlignment="1">
      <alignment horizontal="left" vertical="center" wrapText="1"/>
    </xf>
    <xf numFmtId="0" fontId="121" fillId="2" borderId="2" xfId="11" applyFont="1" applyFill="1" applyBorder="1" applyAlignment="1">
      <alignment horizontal="right"/>
    </xf>
    <xf numFmtId="0" fontId="23" fillId="0" borderId="2" xfId="11" applyFont="1" applyFill="1" applyBorder="1" applyAlignment="1">
      <alignment horizontal="right"/>
    </xf>
    <xf numFmtId="0" fontId="113" fillId="0" borderId="12" xfId="20" applyFont="1" applyBorder="1" applyAlignment="1">
      <alignment horizontal="right" vertical="center"/>
    </xf>
    <xf numFmtId="0" fontId="118" fillId="0" borderId="2" xfId="20" applyFont="1" applyBorder="1"/>
    <xf numFmtId="0" fontId="113" fillId="0" borderId="12" xfId="20" applyFont="1" applyBorder="1" applyAlignment="1"/>
    <xf numFmtId="169" fontId="125" fillId="0" borderId="12" xfId="23" applyFont="1" applyBorder="1" applyAlignment="1">
      <alignment horizontal="right" vertical="center" wrapText="1"/>
    </xf>
    <xf numFmtId="0" fontId="125" fillId="0" borderId="12" xfId="23" applyNumberFormat="1" applyFont="1" applyBorder="1" applyAlignment="1">
      <alignment horizontal="right" vertical="center" wrapText="1"/>
    </xf>
    <xf numFmtId="0" fontId="113" fillId="0" borderId="12" xfId="20" applyFont="1" applyBorder="1" applyAlignment="1">
      <alignment horizontal="center"/>
    </xf>
    <xf numFmtId="0" fontId="121" fillId="0" borderId="2" xfId="11" applyFont="1" applyBorder="1" applyAlignment="1">
      <alignment horizontal="left"/>
    </xf>
    <xf numFmtId="0" fontId="121" fillId="0" borderId="2" xfId="20" applyFont="1" applyBorder="1"/>
    <xf numFmtId="49" fontId="125" fillId="0" borderId="12" xfId="23" applyNumberFormat="1" applyFont="1" applyBorder="1" applyAlignment="1">
      <alignment horizontal="right" vertical="center" wrapText="1"/>
    </xf>
    <xf numFmtId="0" fontId="113" fillId="0" borderId="12" xfId="20" applyFont="1" applyBorder="1" applyAlignment="1">
      <alignment horizontal="right"/>
    </xf>
    <xf numFmtId="0" fontId="118" fillId="0" borderId="2" xfId="20" applyFont="1" applyBorder="1" applyAlignment="1">
      <alignment wrapText="1"/>
    </xf>
    <xf numFmtId="0" fontId="22" fillId="0" borderId="2" xfId="11" applyFont="1" applyBorder="1" applyAlignment="1">
      <alignment horizontal="center" vertical="center" wrapText="1"/>
    </xf>
    <xf numFmtId="0" fontId="29" fillId="0" borderId="12" xfId="11" applyFont="1" applyBorder="1" applyAlignment="1">
      <alignment horizontal="center" vertical="center" wrapText="1"/>
    </xf>
    <xf numFmtId="0" fontId="38" fillId="0" borderId="2" xfId="11" applyFont="1" applyBorder="1" applyAlignment="1">
      <alignment vertical="center" wrapText="1"/>
    </xf>
    <xf numFmtId="0" fontId="24" fillId="0" borderId="2" xfId="11" applyFont="1" applyBorder="1" applyAlignment="1">
      <alignment horizontal="right" vertical="center"/>
    </xf>
    <xf numFmtId="0" fontId="26" fillId="0" borderId="2" xfId="11" applyFont="1" applyBorder="1" applyAlignment="1">
      <alignment vertical="center"/>
    </xf>
    <xf numFmtId="0" fontId="29" fillId="0" borderId="2" xfId="11" applyFont="1" applyBorder="1" applyAlignment="1">
      <alignment horizontal="left" vertical="center" wrapText="1"/>
    </xf>
    <xf numFmtId="0" fontId="29" fillId="0" borderId="2" xfId="11" applyFont="1" applyBorder="1" applyAlignment="1">
      <alignment horizontal="right" vertical="center" wrapText="1"/>
    </xf>
    <xf numFmtId="0" fontId="28" fillId="0" borderId="12" xfId="11" applyFont="1" applyFill="1" applyBorder="1" applyAlignment="1">
      <alignment horizontal="right" vertical="center" wrapText="1"/>
    </xf>
    <xf numFmtId="0" fontId="42" fillId="0" borderId="12" xfId="11" applyFont="1" applyBorder="1" applyAlignment="1">
      <alignment vertical="center"/>
    </xf>
    <xf numFmtId="0" fontId="24" fillId="0" borderId="2" xfId="11" applyFont="1" applyBorder="1"/>
    <xf numFmtId="0" fontId="32" fillId="0" borderId="12" xfId="11" applyFont="1" applyBorder="1" applyAlignment="1">
      <alignment horizontal="center"/>
    </xf>
    <xf numFmtId="169" fontId="24" fillId="0" borderId="2" xfId="11" quotePrefix="1" applyNumberFormat="1" applyFont="1" applyBorder="1" applyAlignment="1">
      <alignment horizontal="right"/>
    </xf>
    <xf numFmtId="0" fontId="29" fillId="0" borderId="12" xfId="11" applyFont="1" applyBorder="1" applyAlignment="1">
      <alignment horizontal="left" vertical="center" wrapText="1"/>
    </xf>
    <xf numFmtId="0" fontId="38" fillId="0" borderId="2" xfId="11" applyFont="1" applyBorder="1"/>
    <xf numFmtId="169" fontId="38" fillId="0" borderId="2" xfId="11" applyNumberFormat="1" applyFont="1" applyBorder="1" applyAlignment="1">
      <alignment horizontal="right"/>
    </xf>
    <xf numFmtId="169" fontId="38" fillId="0" borderId="2" xfId="11" applyNumberFormat="1" applyFont="1" applyBorder="1"/>
    <xf numFmtId="169" fontId="24" fillId="0" borderId="2" xfId="11" applyNumberFormat="1" applyFont="1" applyBorder="1" applyAlignment="1">
      <alignment horizontal="right"/>
    </xf>
    <xf numFmtId="0" fontId="0" fillId="0" borderId="2" xfId="0" applyBorder="1" applyAlignment="1">
      <alignment horizontal="center" vertical="center"/>
    </xf>
    <xf numFmtId="0" fontId="29" fillId="0" borderId="2" xfId="11" applyFont="1" applyBorder="1" applyAlignment="1">
      <alignment vertical="center" wrapText="1"/>
    </xf>
    <xf numFmtId="0" fontId="66" fillId="0" borderId="2" xfId="40" applyFont="1" applyBorder="1" applyAlignment="1">
      <alignment vertical="top"/>
    </xf>
    <xf numFmtId="0" fontId="65" fillId="0" borderId="2" xfId="40" applyFont="1" applyBorder="1"/>
    <xf numFmtId="0" fontId="65" fillId="0" borderId="2" xfId="40" applyFont="1" applyFill="1" applyBorder="1"/>
    <xf numFmtId="0" fontId="35" fillId="0" borderId="12" xfId="40" applyFont="1" applyBorder="1" applyAlignment="1">
      <alignment horizontal="center"/>
    </xf>
    <xf numFmtId="0" fontId="28" fillId="0" borderId="12" xfId="40" applyFont="1" applyBorder="1" applyAlignment="1">
      <alignment horizontal="right" vertical="center"/>
    </xf>
    <xf numFmtId="0" fontId="153" fillId="0" borderId="12" xfId="40" applyFont="1" applyFill="1" applyBorder="1" applyAlignment="1">
      <alignment horizontal="center" vertical="center"/>
    </xf>
    <xf numFmtId="0" fontId="26" fillId="0" borderId="2" xfId="11" applyFont="1" applyBorder="1" applyAlignment="1"/>
    <xf numFmtId="169" fontId="140" fillId="0" borderId="2" xfId="40" applyNumberFormat="1" applyFont="1" applyBorder="1"/>
    <xf numFmtId="169" fontId="26" fillId="0" borderId="2" xfId="40" applyNumberFormat="1" applyFont="1" applyBorder="1" applyAlignment="1"/>
    <xf numFmtId="0" fontId="26" fillId="0" borderId="2" xfId="40" applyFont="1" applyBorder="1"/>
    <xf numFmtId="0" fontId="28" fillId="0" borderId="12" xfId="40" applyFont="1" applyBorder="1" applyAlignment="1">
      <alignment horizontal="center"/>
    </xf>
    <xf numFmtId="1" fontId="28" fillId="0" borderId="12" xfId="40" applyNumberFormat="1" applyFont="1" applyBorder="1" applyAlignment="1">
      <alignment vertical="center"/>
    </xf>
    <xf numFmtId="0" fontId="153" fillId="0" borderId="12" xfId="40" applyFont="1" applyBorder="1" applyAlignment="1">
      <alignment horizontal="center" vertical="center"/>
    </xf>
    <xf numFmtId="0" fontId="35" fillId="0" borderId="12" xfId="4" applyFont="1" applyBorder="1" applyAlignment="1">
      <alignment horizontal="center" vertical="center"/>
    </xf>
    <xf numFmtId="0" fontId="28" fillId="0" borderId="12" xfId="40" applyFont="1" applyBorder="1" applyAlignment="1">
      <alignment vertical="center"/>
    </xf>
    <xf numFmtId="0" fontId="28" fillId="0" borderId="12" xfId="40" applyFont="1" applyBorder="1"/>
    <xf numFmtId="0" fontId="121" fillId="0" borderId="2" xfId="40" applyFont="1" applyBorder="1" applyAlignment="1">
      <alignment horizontal="left"/>
    </xf>
    <xf numFmtId="0" fontId="139" fillId="0" borderId="2" xfId="40" applyFont="1" applyBorder="1"/>
    <xf numFmtId="0" fontId="121" fillId="0" borderId="2" xfId="40" applyFont="1" applyBorder="1"/>
    <xf numFmtId="0" fontId="153" fillId="0" borderId="12" xfId="40" applyFont="1" applyBorder="1" applyAlignment="1">
      <alignment horizontal="center"/>
    </xf>
    <xf numFmtId="0" fontId="113" fillId="0" borderId="12" xfId="4" applyFont="1" applyBorder="1" applyAlignment="1">
      <alignment horizontal="center" vertical="center"/>
    </xf>
    <xf numFmtId="1" fontId="113" fillId="0" borderId="12" xfId="40" applyNumberFormat="1" applyFont="1" applyBorder="1" applyAlignment="1">
      <alignment vertical="center"/>
    </xf>
    <xf numFmtId="1" fontId="113" fillId="0" borderId="12" xfId="40" applyNumberFormat="1" applyFont="1" applyFill="1" applyBorder="1" applyAlignment="1">
      <alignment vertical="center"/>
    </xf>
    <xf numFmtId="0" fontId="113" fillId="0" borderId="12" xfId="40" applyFont="1" applyBorder="1"/>
    <xf numFmtId="0" fontId="113" fillId="0" borderId="12" xfId="40" applyFont="1" applyBorder="1" applyAlignment="1">
      <alignment horizontal="right" vertical="center"/>
    </xf>
    <xf numFmtId="0" fontId="26" fillId="0" borderId="0" xfId="40" applyFont="1" applyBorder="1" applyAlignment="1"/>
    <xf numFmtId="0" fontId="65" fillId="0" borderId="0" xfId="40" applyFont="1" applyBorder="1"/>
    <xf numFmtId="0" fontId="24" fillId="0" borderId="2" xfId="40" applyFont="1" applyBorder="1" applyAlignment="1">
      <alignment wrapText="1"/>
    </xf>
    <xf numFmtId="169" fontId="24" fillId="0" borderId="2" xfId="40" applyNumberFormat="1" applyFont="1" applyBorder="1" applyAlignment="1">
      <alignment horizontal="right" wrapText="1"/>
    </xf>
    <xf numFmtId="0" fontId="24" fillId="0" borderId="2" xfId="40" applyFont="1" applyBorder="1"/>
    <xf numFmtId="0" fontId="29" fillId="0" borderId="12" xfId="40" applyFont="1" applyBorder="1" applyAlignment="1">
      <alignment horizontal="center"/>
    </xf>
    <xf numFmtId="0" fontId="42" fillId="0" borderId="12" xfId="41" applyFont="1" applyBorder="1"/>
    <xf numFmtId="0" fontId="42" fillId="0" borderId="12" xfId="41" applyFont="1" applyBorder="1" applyAlignment="1">
      <alignment horizontal="right"/>
    </xf>
    <xf numFmtId="0" fontId="29" fillId="0" borderId="12" xfId="41" applyFont="1" applyBorder="1" applyAlignment="1">
      <alignment horizontal="right"/>
    </xf>
    <xf numFmtId="0" fontId="29" fillId="0" borderId="12" xfId="41" applyFont="1" applyFill="1" applyBorder="1" applyAlignment="1">
      <alignment horizontal="center"/>
    </xf>
    <xf numFmtId="0" fontId="29" fillId="0" borderId="12" xfId="40" applyFont="1" applyBorder="1" applyAlignment="1">
      <alignment horizontal="center" vertical="center"/>
    </xf>
    <xf numFmtId="0" fontId="28" fillId="0" borderId="12" xfId="40" applyFont="1" applyFill="1" applyBorder="1" applyAlignment="1">
      <alignment horizontal="center" vertical="center"/>
    </xf>
    <xf numFmtId="0" fontId="26" fillId="0" borderId="2" xfId="11" applyFont="1" applyBorder="1" applyAlignment="1">
      <alignment horizontal="left" wrapText="1"/>
    </xf>
    <xf numFmtId="0" fontId="29" fillId="0" borderId="2" xfId="11" applyFont="1" applyBorder="1" applyAlignment="1">
      <alignment horizontal="left" wrapText="1"/>
    </xf>
    <xf numFmtId="0" fontId="26" fillId="0" borderId="2" xfId="40" applyFont="1" applyBorder="1" applyAlignment="1">
      <alignment horizontal="right"/>
    </xf>
    <xf numFmtId="0" fontId="29" fillId="0" borderId="2" xfId="11" applyFont="1" applyBorder="1" applyAlignment="1">
      <alignment horizontal="center" wrapText="1"/>
    </xf>
    <xf numFmtId="0" fontId="29" fillId="0" borderId="2" xfId="40" applyFont="1" applyBorder="1" applyAlignment="1">
      <alignment horizontal="left" vertical="center"/>
    </xf>
    <xf numFmtId="0" fontId="28" fillId="0" borderId="2" xfId="40" applyFont="1" applyFill="1" applyBorder="1" applyAlignment="1">
      <alignment vertical="center"/>
    </xf>
    <xf numFmtId="0" fontId="28" fillId="0" borderId="2" xfId="40" applyFont="1" applyBorder="1" applyAlignment="1">
      <alignment horizontal="right" vertical="center"/>
    </xf>
    <xf numFmtId="0" fontId="34" fillId="0" borderId="2" xfId="40" applyFont="1" applyBorder="1" applyAlignment="1">
      <alignment vertical="top"/>
    </xf>
    <xf numFmtId="0" fontId="34" fillId="0" borderId="2" xfId="40" applyFont="1" applyBorder="1" applyAlignment="1">
      <alignment horizontal="left" vertical="top"/>
    </xf>
    <xf numFmtId="0" fontId="26" fillId="0" borderId="2" xfId="40" applyFont="1" applyFill="1" applyBorder="1"/>
    <xf numFmtId="169" fontId="26" fillId="0" borderId="2" xfId="40" applyNumberFormat="1" applyFont="1" applyFill="1" applyBorder="1" applyAlignment="1"/>
    <xf numFmtId="0" fontId="24" fillId="0" borderId="2" xfId="40" applyFont="1" applyFill="1" applyBorder="1"/>
    <xf numFmtId="0" fontId="29" fillId="0" borderId="12" xfId="11" applyFont="1" applyBorder="1" applyAlignment="1">
      <alignment horizontal="center" wrapText="1"/>
    </xf>
    <xf numFmtId="0" fontId="28" fillId="0" borderId="12" xfId="40" applyFont="1" applyFill="1" applyBorder="1"/>
    <xf numFmtId="0" fontId="28" fillId="0" borderId="12" xfId="40" applyFont="1" applyBorder="1" applyAlignment="1">
      <alignment horizontal="right"/>
    </xf>
    <xf numFmtId="0" fontId="37" fillId="0" borderId="2" xfId="40" applyFont="1" applyBorder="1" applyAlignment="1">
      <alignment horizontal="left"/>
    </xf>
    <xf numFmtId="0" fontId="26" fillId="0" borderId="12" xfId="33" applyFont="1" applyBorder="1" applyAlignment="1">
      <alignment vertical="center"/>
    </xf>
    <xf numFmtId="0" fontId="126" fillId="0" borderId="12" xfId="33" applyFont="1" applyFill="1" applyBorder="1" applyAlignment="1">
      <alignment horizontal="right" vertical="center" wrapText="1"/>
    </xf>
    <xf numFmtId="0" fontId="32" fillId="0" borderId="12" xfId="11" applyFont="1" applyFill="1" applyBorder="1" applyAlignment="1">
      <alignment horizontal="right"/>
    </xf>
    <xf numFmtId="49" fontId="26" fillId="0" borderId="2" xfId="33" applyNumberFormat="1" applyFont="1" applyBorder="1" applyAlignment="1">
      <alignment horizontal="center" vertical="center" wrapText="1"/>
    </xf>
    <xf numFmtId="0" fontId="26" fillId="0" borderId="2" xfId="11" applyFont="1" applyBorder="1" applyAlignment="1">
      <alignment horizontal="center"/>
    </xf>
    <xf numFmtId="3" fontId="26" fillId="0" borderId="2" xfId="11" applyNumberFormat="1" applyFont="1" applyFill="1" applyBorder="1"/>
    <xf numFmtId="1" fontId="126" fillId="0" borderId="12" xfId="33" applyNumberFormat="1" applyFont="1" applyBorder="1" applyAlignment="1">
      <alignment horizontal="right" vertical="center" wrapText="1"/>
    </xf>
    <xf numFmtId="1" fontId="126" fillId="0" borderId="12" xfId="33" applyNumberFormat="1" applyFont="1" applyFill="1" applyBorder="1" applyAlignment="1">
      <alignment horizontal="right" vertical="center" wrapText="1"/>
    </xf>
    <xf numFmtId="0" fontId="111" fillId="0" borderId="12" xfId="11" applyFont="1" applyFill="1" applyBorder="1" applyAlignment="1">
      <alignment horizontal="right"/>
    </xf>
    <xf numFmtId="0" fontId="32" fillId="0" borderId="12" xfId="11" applyFont="1" applyBorder="1"/>
    <xf numFmtId="49" fontId="26" fillId="0" borderId="2" xfId="33" applyNumberFormat="1" applyFont="1" applyBorder="1" applyAlignment="1">
      <alignment vertical="center" wrapText="1"/>
    </xf>
    <xf numFmtId="171" fontId="118" fillId="0" borderId="2" xfId="11" applyNumberFormat="1" applyFont="1" applyFill="1" applyBorder="1"/>
    <xf numFmtId="171" fontId="112" fillId="0" borderId="2" xfId="0" applyNumberFormat="1" applyFont="1" applyFill="1" applyBorder="1"/>
    <xf numFmtId="0" fontId="29" fillId="0" borderId="12" xfId="4" applyFont="1" applyBorder="1" applyAlignment="1">
      <alignment horizontal="center" vertical="center"/>
    </xf>
    <xf numFmtId="0" fontId="132" fillId="0" borderId="12" xfId="4" applyFont="1" applyBorder="1" applyAlignment="1">
      <alignment horizontal="right" vertical="center"/>
    </xf>
    <xf numFmtId="0" fontId="132" fillId="0" borderId="12" xfId="4" applyFont="1" applyFill="1" applyBorder="1" applyAlignment="1">
      <alignment horizontal="right" vertical="center"/>
    </xf>
    <xf numFmtId="0" fontId="132" fillId="0" borderId="12" xfId="11" applyFont="1" applyBorder="1" applyAlignment="1">
      <alignment horizontal="right"/>
    </xf>
    <xf numFmtId="0" fontId="32" fillId="0" borderId="12" xfId="1" applyFont="1" applyBorder="1" applyAlignment="1">
      <alignment horizontal="center" vertical="center"/>
    </xf>
    <xf numFmtId="0" fontId="126" fillId="0" borderId="12" xfId="33" applyFont="1" applyBorder="1" applyAlignment="1">
      <alignment horizontal="right" vertical="center" wrapText="1"/>
    </xf>
    <xf numFmtId="0" fontId="126" fillId="0" borderId="12" xfId="11" applyFont="1" applyBorder="1" applyAlignment="1">
      <alignment horizontal="right"/>
    </xf>
    <xf numFmtId="0" fontId="32" fillId="0" borderId="12" xfId="1" applyFont="1" applyBorder="1" applyAlignment="1">
      <alignment horizontal="center"/>
    </xf>
    <xf numFmtId="3" fontId="26" fillId="0" borderId="0" xfId="11" applyNumberFormat="1" applyFont="1" applyBorder="1"/>
    <xf numFmtId="3" fontId="89" fillId="0" borderId="0" xfId="11" applyNumberFormat="1" applyFont="1" applyFill="1" applyBorder="1"/>
    <xf numFmtId="3" fontId="24" fillId="0" borderId="0" xfId="1" applyNumberFormat="1" applyFont="1" applyFill="1" applyBorder="1"/>
    <xf numFmtId="0" fontId="89" fillId="0" borderId="2" xfId="1" applyFont="1" applyFill="1" applyBorder="1"/>
    <xf numFmtId="3" fontId="26" fillId="0" borderId="2" xfId="11" applyNumberFormat="1" applyFont="1" applyBorder="1"/>
    <xf numFmtId="3" fontId="89" fillId="0" borderId="2" xfId="11" applyNumberFormat="1" applyFont="1" applyFill="1" applyBorder="1"/>
    <xf numFmtId="3" fontId="24" fillId="0" borderId="2" xfId="1" applyNumberFormat="1" applyFont="1" applyFill="1" applyBorder="1"/>
    <xf numFmtId="0" fontId="29" fillId="0" borderId="12" xfId="26" applyFont="1" applyBorder="1" applyAlignment="1">
      <alignment horizontal="center" vertical="center" wrapText="1"/>
    </xf>
    <xf numFmtId="0" fontId="111" fillId="0" borderId="12" xfId="33" applyFont="1" applyBorder="1" applyAlignment="1">
      <alignment horizontal="right" vertical="center" wrapText="1"/>
    </xf>
    <xf numFmtId="0" fontId="111" fillId="0" borderId="12" xfId="33" applyFont="1" applyFill="1" applyBorder="1" applyAlignment="1">
      <alignment horizontal="right" vertical="center" wrapText="1"/>
    </xf>
    <xf numFmtId="0" fontId="111" fillId="0" borderId="12" xfId="1" applyFont="1" applyBorder="1"/>
    <xf numFmtId="0" fontId="26" fillId="0" borderId="2" xfId="25" applyFont="1" applyBorder="1" applyAlignment="1">
      <alignment horizontal="left" vertical="center" wrapText="1"/>
    </xf>
    <xf numFmtId="169" fontId="38" fillId="0" borderId="2" xfId="1" applyNumberFormat="1" applyFont="1" applyBorder="1"/>
    <xf numFmtId="169" fontId="38" fillId="0" borderId="2" xfId="1" applyNumberFormat="1" applyFont="1" applyFill="1" applyBorder="1"/>
    <xf numFmtId="0" fontId="38" fillId="0" borderId="2" xfId="1" applyFont="1" applyFill="1" applyBorder="1"/>
    <xf numFmtId="0" fontId="29" fillId="0" borderId="12" xfId="11" applyFont="1" applyBorder="1" applyAlignment="1">
      <alignment horizontal="left" vertical="center"/>
    </xf>
    <xf numFmtId="0" fontId="126" fillId="0" borderId="12" xfId="11" applyFont="1" applyBorder="1" applyAlignment="1">
      <alignment horizontal="right" vertical="center"/>
    </xf>
    <xf numFmtId="0" fontId="126" fillId="0" borderId="12" xfId="11" applyFont="1" applyFill="1" applyBorder="1" applyAlignment="1">
      <alignment horizontal="right" vertical="center"/>
    </xf>
    <xf numFmtId="0" fontId="126" fillId="0" borderId="12" xfId="11" applyFont="1" applyBorder="1"/>
    <xf numFmtId="0" fontId="32" fillId="0" borderId="12" xfId="11" applyFont="1" applyBorder="1" applyAlignment="1">
      <alignment horizontal="center" vertical="center"/>
    </xf>
    <xf numFmtId="49" fontId="26" fillId="0" borderId="2" xfId="33" applyNumberFormat="1" applyFont="1" applyBorder="1" applyAlignment="1">
      <alignment horizontal="left" vertical="center" wrapText="1"/>
    </xf>
    <xf numFmtId="0" fontId="29" fillId="0" borderId="12" xfId="11" applyFont="1" applyBorder="1" applyAlignment="1">
      <alignment horizontal="right" vertical="center"/>
    </xf>
    <xf numFmtId="0" fontId="113" fillId="0" borderId="12" xfId="11" applyFont="1" applyBorder="1" applyAlignment="1">
      <alignment horizontal="right" vertical="center"/>
    </xf>
    <xf numFmtId="0" fontId="113" fillId="0" borderId="12" xfId="11" applyFont="1" applyFill="1" applyBorder="1" applyAlignment="1">
      <alignment horizontal="right" vertical="center"/>
    </xf>
    <xf numFmtId="0" fontId="113" fillId="0" borderId="12" xfId="11" applyFont="1" applyBorder="1"/>
    <xf numFmtId="0" fontId="113" fillId="0" borderId="12" xfId="4" applyFont="1" applyBorder="1" applyAlignment="1">
      <alignment horizontal="right" vertical="center"/>
    </xf>
    <xf numFmtId="0" fontId="113" fillId="0" borderId="12" xfId="4" applyFont="1" applyFill="1" applyBorder="1" applyAlignment="1">
      <alignment horizontal="right" vertical="center"/>
    </xf>
    <xf numFmtId="0" fontId="113" fillId="0" borderId="12" xfId="11" applyFont="1" applyFill="1" applyBorder="1"/>
    <xf numFmtId="0" fontId="121" fillId="0" borderId="2" xfId="11" applyFont="1" applyFill="1" applyBorder="1"/>
    <xf numFmtId="0" fontId="29" fillId="0" borderId="2" xfId="11" applyFont="1" applyBorder="1" applyAlignment="1">
      <alignment horizontal="left" vertical="center"/>
    </xf>
    <xf numFmtId="0" fontId="28" fillId="0" borderId="2" xfId="11" applyFont="1" applyBorder="1" applyAlignment="1">
      <alignment horizontal="right" vertical="center"/>
    </xf>
    <xf numFmtId="0" fontId="28" fillId="0" borderId="2" xfId="11" applyFont="1" applyFill="1" applyBorder="1" applyAlignment="1">
      <alignment horizontal="right" vertical="center"/>
    </xf>
    <xf numFmtId="0" fontId="28" fillId="0" borderId="2" xfId="11" applyFont="1" applyBorder="1"/>
    <xf numFmtId="0" fontId="32" fillId="0" borderId="2" xfId="11" applyFont="1" applyBorder="1" applyAlignment="1">
      <alignment horizontal="center" vertical="center"/>
    </xf>
    <xf numFmtId="0" fontId="34" fillId="0" borderId="12" xfId="11" applyFont="1" applyBorder="1"/>
    <xf numFmtId="0" fontId="113" fillId="0" borderId="12" xfId="11" applyFont="1" applyBorder="1" applyAlignment="1">
      <alignment vertical="center"/>
    </xf>
    <xf numFmtId="0" fontId="113" fillId="0" borderId="12" xfId="11" applyFont="1" applyFill="1" applyBorder="1" applyAlignment="1">
      <alignment vertical="center"/>
    </xf>
    <xf numFmtId="3" fontId="118" fillId="0" borderId="2" xfId="11" applyNumberFormat="1" applyFont="1" applyFill="1" applyBorder="1"/>
    <xf numFmtId="0" fontId="32" fillId="0" borderId="12" xfId="11" applyFont="1" applyBorder="1" applyAlignment="1">
      <alignment horizontal="right" vertical="center"/>
    </xf>
    <xf numFmtId="0" fontId="32" fillId="0" borderId="12" xfId="11" applyFont="1" applyFill="1" applyBorder="1" applyAlignment="1">
      <alignment horizontal="right" vertical="center"/>
    </xf>
    <xf numFmtId="169" fontId="118" fillId="0" borderId="2" xfId="1" applyNumberFormat="1" applyFont="1" applyFill="1" applyBorder="1" applyAlignment="1">
      <alignment horizontal="right"/>
    </xf>
    <xf numFmtId="0" fontId="26" fillId="0" borderId="2" xfId="11" applyFont="1" applyFill="1" applyBorder="1" applyAlignment="1">
      <alignment horizontal="right"/>
    </xf>
    <xf numFmtId="0" fontId="61" fillId="0" borderId="12" xfId="11" applyFont="1" applyBorder="1" applyAlignment="1">
      <alignment horizontal="right" vertical="center"/>
    </xf>
    <xf numFmtId="0" fontId="113" fillId="0" borderId="12" xfId="11" applyFont="1" applyFill="1" applyBorder="1" applyAlignment="1">
      <alignment horizontal="center" vertical="center"/>
    </xf>
    <xf numFmtId="0" fontId="118" fillId="0" borderId="2" xfId="26" applyFont="1" applyBorder="1" applyAlignment="1"/>
    <xf numFmtId="0" fontId="118" fillId="2" borderId="2" xfId="11" quotePrefix="1" applyFont="1" applyFill="1" applyBorder="1" applyAlignment="1">
      <alignment horizontal="right"/>
    </xf>
    <xf numFmtId="0" fontId="118" fillId="0" borderId="2" xfId="11" applyFont="1" applyBorder="1" applyAlignment="1">
      <alignment horizontal="right"/>
    </xf>
    <xf numFmtId="0" fontId="25" fillId="0" borderId="2" xfId="11" applyFont="1" applyBorder="1"/>
    <xf numFmtId="0" fontId="29" fillId="0" borderId="2" xfId="11" applyFont="1" applyBorder="1" applyAlignment="1">
      <alignment horizontal="right" vertical="center"/>
    </xf>
    <xf numFmtId="0" fontId="29" fillId="0" borderId="2" xfId="11" applyFont="1" applyFill="1" applyBorder="1" applyAlignment="1">
      <alignment horizontal="right" vertical="center"/>
    </xf>
    <xf numFmtId="0" fontId="118" fillId="0" borderId="2" xfId="26" applyFont="1" applyBorder="1" applyAlignment="1">
      <alignment wrapText="1"/>
    </xf>
    <xf numFmtId="0" fontId="121" fillId="0" borderId="2" xfId="11" applyFont="1" applyBorder="1" applyAlignment="1"/>
    <xf numFmtId="0" fontId="118" fillId="2" borderId="2" xfId="11" applyFont="1" applyFill="1" applyBorder="1" applyAlignment="1">
      <alignment horizontal="center"/>
    </xf>
    <xf numFmtId="0" fontId="118" fillId="0" borderId="2" xfId="11" applyFont="1" applyFill="1" applyBorder="1" applyAlignment="1">
      <alignment horizontal="center"/>
    </xf>
    <xf numFmtId="0" fontId="24" fillId="0" borderId="12" xfId="11" applyFont="1" applyBorder="1"/>
    <xf numFmtId="0" fontId="113" fillId="0" borderId="12" xfId="1" applyFont="1" applyBorder="1" applyAlignment="1">
      <alignment horizontal="right" vertical="center"/>
    </xf>
    <xf numFmtId="0" fontId="113" fillId="0" borderId="12" xfId="1" applyFont="1" applyFill="1" applyBorder="1" applyAlignment="1">
      <alignment horizontal="right" vertical="center"/>
    </xf>
    <xf numFmtId="0" fontId="113" fillId="0" borderId="12" xfId="1" applyFont="1" applyFill="1" applyBorder="1" applyAlignment="1">
      <alignment horizontal="center" vertical="center"/>
    </xf>
    <xf numFmtId="0" fontId="32" fillId="0" borderId="12" xfId="11" applyFont="1" applyFill="1" applyBorder="1"/>
    <xf numFmtId="3" fontId="32" fillId="0" borderId="12" xfId="11" applyNumberFormat="1" applyFont="1" applyFill="1" applyBorder="1"/>
    <xf numFmtId="0" fontId="118" fillId="2" borderId="0" xfId="11" quotePrefix="1" applyFont="1" applyFill="1" applyBorder="1" applyAlignment="1">
      <alignment horizontal="right"/>
    </xf>
    <xf numFmtId="0" fontId="26" fillId="0" borderId="0" xfId="1" applyFont="1" applyBorder="1" applyAlignment="1">
      <alignment horizontal="left"/>
    </xf>
    <xf numFmtId="0" fontId="121" fillId="0" borderId="12" xfId="11" applyFont="1" applyBorder="1"/>
    <xf numFmtId="0" fontId="113" fillId="0" borderId="12" xfId="1" applyFont="1" applyBorder="1" applyAlignment="1">
      <alignment vertical="center"/>
    </xf>
    <xf numFmtId="0" fontId="113" fillId="0" borderId="12" xfId="1" applyFont="1" applyFill="1" applyBorder="1" applyAlignment="1">
      <alignment vertical="center"/>
    </xf>
    <xf numFmtId="0" fontId="113" fillId="0" borderId="12" xfId="11" applyFont="1" applyFill="1" applyBorder="1" applyAlignment="1"/>
    <xf numFmtId="0" fontId="118" fillId="0" borderId="2" xfId="1" applyFont="1" applyBorder="1" applyAlignment="1">
      <alignment horizontal="left" indent="2"/>
    </xf>
    <xf numFmtId="0" fontId="121" fillId="0" borderId="2" xfId="11" applyFont="1" applyBorder="1" applyAlignment="1">
      <alignment horizontal="center"/>
    </xf>
    <xf numFmtId="0" fontId="121" fillId="0" borderId="2" xfId="11" applyFont="1" applyFill="1" applyBorder="1" applyAlignment="1">
      <alignment horizontal="center"/>
    </xf>
    <xf numFmtId="0" fontId="23" fillId="0" borderId="2" xfId="11" applyFont="1" applyBorder="1"/>
    <xf numFmtId="0" fontId="89" fillId="0" borderId="0" xfId="1" applyFont="1" applyFill="1" applyBorder="1" applyAlignment="1">
      <alignment horizontal="left" indent="3"/>
    </xf>
    <xf numFmtId="0" fontId="89" fillId="0" borderId="0" xfId="11" applyFont="1" applyFill="1" applyBorder="1"/>
    <xf numFmtId="0" fontId="62" fillId="0" borderId="12" xfId="11" applyFont="1" applyBorder="1"/>
    <xf numFmtId="0" fontId="24" fillId="0" borderId="2" xfId="11" applyFont="1" applyBorder="1" applyAlignment="1"/>
    <xf numFmtId="0" fontId="26" fillId="0" borderId="12" xfId="1" applyFont="1" applyBorder="1" applyAlignment="1">
      <alignment horizontal="left" indent="1"/>
    </xf>
    <xf numFmtId="0" fontId="29" fillId="0" borderId="12" xfId="1" applyFont="1" applyBorder="1" applyAlignment="1">
      <alignment horizontal="right" vertical="center"/>
    </xf>
    <xf numFmtId="0" fontId="32" fillId="0" borderId="12" xfId="1" applyFont="1" applyBorder="1" applyAlignment="1">
      <alignment horizontal="right" vertical="center"/>
    </xf>
    <xf numFmtId="0" fontId="32" fillId="0" borderId="12" xfId="1" applyFont="1" applyFill="1" applyBorder="1" applyAlignment="1">
      <alignment horizontal="right" vertical="center"/>
    </xf>
    <xf numFmtId="0" fontId="32" fillId="0" borderId="12" xfId="1" applyFont="1" applyFill="1" applyBorder="1" applyAlignment="1">
      <alignment horizontal="center" vertical="center"/>
    </xf>
    <xf numFmtId="0" fontId="61" fillId="0" borderId="12" xfId="1" applyFont="1" applyBorder="1" applyAlignment="1">
      <alignment horizontal="right" vertical="center"/>
    </xf>
    <xf numFmtId="0" fontId="37" fillId="0" borderId="2" xfId="1" applyFont="1" applyBorder="1" applyAlignment="1">
      <alignment horizontal="right"/>
    </xf>
    <xf numFmtId="0" fontId="23" fillId="0" borderId="2" xfId="11" applyFont="1" applyFill="1" applyBorder="1"/>
    <xf numFmtId="0" fontId="37" fillId="0" borderId="2" xfId="11" applyFont="1" applyBorder="1" applyAlignment="1">
      <alignment horizontal="right"/>
    </xf>
    <xf numFmtId="0" fontId="37" fillId="0" borderId="2" xfId="11" applyFont="1" applyBorder="1"/>
    <xf numFmtId="0" fontId="46" fillId="0" borderId="2" xfId="0" applyFont="1" applyBorder="1"/>
    <xf numFmtId="0" fontId="36" fillId="0" borderId="12" xfId="26" applyFont="1" applyBorder="1" applyAlignment="1">
      <alignment horizontal="center" vertical="center" wrapText="1"/>
    </xf>
    <xf numFmtId="0" fontId="64" fillId="0" borderId="12" xfId="26" applyFont="1" applyBorder="1" applyAlignment="1">
      <alignment horizontal="right" vertical="center" wrapText="1"/>
    </xf>
    <xf numFmtId="0" fontId="64" fillId="0" borderId="12" xfId="0" applyFont="1" applyBorder="1" applyAlignment="1">
      <alignment horizontal="center"/>
    </xf>
    <xf numFmtId="173" fontId="37" fillId="0" borderId="2" xfId="11" applyNumberFormat="1" applyFont="1" applyBorder="1" applyAlignment="1"/>
    <xf numFmtId="0" fontId="46" fillId="0" borderId="12" xfId="0" applyFont="1" applyBorder="1"/>
    <xf numFmtId="0" fontId="37" fillId="0" borderId="2" xfId="11" applyFont="1" applyBorder="1" applyAlignment="1">
      <alignment horizontal="left" indent="1"/>
    </xf>
    <xf numFmtId="49" fontId="36" fillId="0" borderId="12" xfId="27" applyNumberFormat="1" applyFont="1" applyBorder="1" applyAlignment="1">
      <alignment horizontal="right" vertical="center" wrapText="1"/>
    </xf>
    <xf numFmtId="0" fontId="64" fillId="0" borderId="12" xfId="11" applyFont="1" applyBorder="1" applyAlignment="1">
      <alignment horizontal="right" vertical="center"/>
    </xf>
    <xf numFmtId="0" fontId="46" fillId="0" borderId="2" xfId="11" applyFont="1" applyBorder="1"/>
    <xf numFmtId="0" fontId="64" fillId="0" borderId="12" xfId="11" applyFont="1" applyBorder="1" applyAlignment="1">
      <alignment vertical="center"/>
    </xf>
    <xf numFmtId="0" fontId="64" fillId="0" borderId="12" xfId="11" applyFont="1" applyFill="1" applyBorder="1" applyAlignment="1">
      <alignment vertical="center"/>
    </xf>
    <xf numFmtId="0" fontId="37" fillId="0" borderId="2" xfId="11" applyFont="1" applyFill="1" applyBorder="1"/>
    <xf numFmtId="1" fontId="38" fillId="0" borderId="2" xfId="0" applyNumberFormat="1" applyFont="1" applyBorder="1"/>
    <xf numFmtId="0" fontId="0" fillId="0" borderId="13" xfId="0" applyBorder="1"/>
    <xf numFmtId="0" fontId="64" fillId="0" borderId="12" xfId="11" applyFont="1" applyFill="1" applyBorder="1" applyAlignment="1">
      <alignment horizontal="center" vertical="center"/>
    </xf>
    <xf numFmtId="0" fontId="36" fillId="0" borderId="12" xfId="11" applyFont="1" applyBorder="1" applyAlignment="1">
      <alignment horizontal="center"/>
    </xf>
    <xf numFmtId="1" fontId="144" fillId="0" borderId="12" xfId="23" applyNumberFormat="1" applyFont="1" applyBorder="1" applyAlignment="1">
      <alignment horizontal="right" vertical="center"/>
    </xf>
    <xf numFmtId="0" fontId="64" fillId="0" borderId="12" xfId="0" applyFont="1" applyBorder="1" applyAlignment="1">
      <alignment horizontal="center" vertical="center"/>
    </xf>
    <xf numFmtId="0" fontId="37" fillId="0" borderId="2" xfId="6" applyFont="1" applyBorder="1" applyAlignment="1"/>
    <xf numFmtId="0" fontId="37" fillId="0" borderId="2" xfId="6" applyFont="1" applyBorder="1" applyAlignment="1">
      <alignment horizontal="right"/>
    </xf>
    <xf numFmtId="0" fontId="24" fillId="0" borderId="2" xfId="11" applyFont="1" applyBorder="1" applyAlignment="1">
      <alignment horizontal="right"/>
    </xf>
    <xf numFmtId="0" fontId="37" fillId="0" borderId="2" xfId="11" applyFont="1" applyBorder="1" applyAlignment="1">
      <alignment vertical="center" wrapText="1"/>
    </xf>
    <xf numFmtId="0" fontId="26" fillId="0" borderId="2" xfId="6" applyFont="1" applyBorder="1" applyAlignment="1">
      <alignment horizontal="right"/>
    </xf>
    <xf numFmtId="0" fontId="92" fillId="0" borderId="2" xfId="19" applyFont="1" applyFill="1" applyBorder="1" applyAlignment="1">
      <alignment horizontal="center" vertical="top"/>
    </xf>
    <xf numFmtId="49" fontId="95" fillId="0" borderId="2" xfId="19" applyNumberFormat="1" applyFont="1" applyFill="1" applyBorder="1"/>
    <xf numFmtId="0" fontId="112" fillId="0" borderId="2" xfId="6" applyFont="1" applyBorder="1" applyAlignment="1">
      <alignment horizontal="right"/>
    </xf>
    <xf numFmtId="0" fontId="37" fillId="0" borderId="2" xfId="11" applyFont="1" applyBorder="1" applyAlignment="1">
      <alignment horizontal="left" vertical="center" wrapText="1"/>
    </xf>
    <xf numFmtId="49" fontId="95" fillId="0" borderId="2" xfId="19" applyNumberFormat="1" applyFont="1" applyFill="1" applyBorder="1" applyAlignment="1">
      <alignment vertical="top" wrapText="1"/>
    </xf>
    <xf numFmtId="0" fontId="112" fillId="0" borderId="2" xfId="11" applyFont="1" applyFill="1" applyBorder="1"/>
    <xf numFmtId="0" fontId="112" fillId="0" borderId="2" xfId="28" applyFont="1" applyBorder="1"/>
    <xf numFmtId="49" fontId="36" fillId="0" borderId="12" xfId="11" applyNumberFormat="1" applyFont="1" applyBorder="1" applyAlignment="1">
      <alignment horizontal="right" vertical="center" wrapText="1"/>
    </xf>
    <xf numFmtId="0" fontId="42" fillId="0" borderId="12" xfId="11" applyFont="1" applyBorder="1" applyAlignment="1">
      <alignment horizontal="center"/>
    </xf>
    <xf numFmtId="0" fontId="37" fillId="0" borderId="2" xfId="11" applyFont="1" applyBorder="1" applyAlignment="1"/>
    <xf numFmtId="0" fontId="37" fillId="0" borderId="2" xfId="11" applyFont="1" applyBorder="1" applyAlignment="1">
      <alignment horizontal="left"/>
    </xf>
    <xf numFmtId="169" fontId="37" fillId="0" borderId="2" xfId="11" applyNumberFormat="1" applyFont="1" applyBorder="1" applyAlignment="1">
      <alignment horizontal="right"/>
    </xf>
    <xf numFmtId="169" fontId="24" fillId="0" borderId="2" xfId="11" applyNumberFormat="1" applyFont="1" applyFill="1" applyBorder="1"/>
    <xf numFmtId="49" fontId="90" fillId="0" borderId="12" xfId="11" applyNumberFormat="1" applyFont="1" applyBorder="1" applyAlignment="1">
      <alignment horizontal="right" vertical="center" wrapText="1"/>
    </xf>
    <xf numFmtId="0" fontId="64" fillId="0" borderId="12" xfId="11" applyFont="1" applyBorder="1" applyAlignment="1">
      <alignment horizontal="center"/>
    </xf>
    <xf numFmtId="0" fontId="37" fillId="0" borderId="2" xfId="11" applyFont="1" applyBorder="1" applyAlignment="1">
      <alignment horizontal="right" vertical="center"/>
    </xf>
    <xf numFmtId="0" fontId="37" fillId="0" borderId="2" xfId="6" applyFont="1" applyBorder="1" applyAlignment="1">
      <alignment horizontal="right" vertical="center"/>
    </xf>
    <xf numFmtId="0" fontId="37" fillId="0" borderId="2" xfId="11" applyFont="1" applyBorder="1" applyAlignment="1">
      <alignment vertical="center"/>
    </xf>
    <xf numFmtId="0" fontId="36" fillId="0" borderId="13" xfId="11" applyFont="1" applyBorder="1" applyAlignment="1">
      <alignment horizontal="left" wrapText="1"/>
    </xf>
    <xf numFmtId="0" fontId="36" fillId="0" borderId="13" xfId="11" applyFont="1" applyBorder="1"/>
    <xf numFmtId="0" fontId="46" fillId="0" borderId="12" xfId="11" applyFont="1" applyBorder="1"/>
    <xf numFmtId="0" fontId="64" fillId="0" borderId="12" xfId="11" applyFont="1" applyBorder="1"/>
    <xf numFmtId="49" fontId="95" fillId="0" borderId="2" xfId="11" applyNumberFormat="1" applyFont="1" applyFill="1" applyBorder="1" applyAlignment="1">
      <alignment horizontal="left" wrapText="1"/>
    </xf>
    <xf numFmtId="49" fontId="95" fillId="0" borderId="2" xfId="11" applyNumberFormat="1" applyFont="1" applyFill="1" applyBorder="1" applyAlignment="1"/>
    <xf numFmtId="0" fontId="37" fillId="2" borderId="2" xfId="11" applyFont="1" applyFill="1" applyBorder="1"/>
    <xf numFmtId="0" fontId="26" fillId="2" borderId="2" xfId="11" applyFont="1" applyFill="1" applyBorder="1"/>
    <xf numFmtId="0" fontId="64" fillId="0" borderId="12" xfId="11" applyFont="1" applyFill="1" applyBorder="1" applyAlignment="1">
      <alignment horizontal="right" vertical="center"/>
    </xf>
    <xf numFmtId="0" fontId="37" fillId="0" borderId="2" xfId="11" applyFont="1" applyBorder="1" applyAlignment="1">
      <alignment horizontal="left" wrapText="1"/>
    </xf>
    <xf numFmtId="0" fontId="37" fillId="0" borderId="2" xfId="11" applyFont="1" applyFill="1" applyBorder="1" applyAlignment="1">
      <alignment horizontal="right"/>
    </xf>
    <xf numFmtId="0" fontId="37" fillId="2" borderId="2" xfId="11" applyFont="1" applyFill="1" applyBorder="1" applyAlignment="1">
      <alignment horizontal="right"/>
    </xf>
    <xf numFmtId="0" fontId="38" fillId="0" borderId="2" xfId="11" applyFont="1" applyFill="1" applyBorder="1" applyAlignment="1">
      <alignment horizontal="right"/>
    </xf>
    <xf numFmtId="0" fontId="58" fillId="0" borderId="2" xfId="19" applyFont="1" applyFill="1" applyBorder="1" applyAlignment="1">
      <alignment vertical="top"/>
    </xf>
    <xf numFmtId="1" fontId="36" fillId="0" borderId="12" xfId="11" applyNumberFormat="1" applyFont="1" applyBorder="1" applyAlignment="1">
      <alignment horizontal="right" wrapText="1"/>
    </xf>
    <xf numFmtId="1" fontId="64" fillId="0" borderId="12" xfId="11" applyNumberFormat="1" applyFont="1" applyBorder="1" applyAlignment="1">
      <alignment horizontal="right" vertical="center" wrapText="1"/>
    </xf>
    <xf numFmtId="1" fontId="28" fillId="0" borderId="12" xfId="11" applyNumberFormat="1" applyFont="1" applyBorder="1" applyAlignment="1">
      <alignment horizontal="right" vertical="center" wrapText="1"/>
    </xf>
    <xf numFmtId="1" fontId="64" fillId="0" borderId="12" xfId="11" applyNumberFormat="1" applyFont="1" applyFill="1" applyBorder="1" applyAlignment="1">
      <alignment horizontal="center" vertical="center" wrapText="1"/>
    </xf>
    <xf numFmtId="0" fontId="95" fillId="0" borderId="2" xfId="6" applyFont="1" applyBorder="1" applyAlignment="1">
      <alignment wrapText="1"/>
    </xf>
    <xf numFmtId="173" fontId="95" fillId="0" borderId="2" xfId="6" applyNumberFormat="1" applyFont="1" applyBorder="1" applyAlignment="1">
      <alignment wrapText="1"/>
    </xf>
    <xf numFmtId="169" fontId="95" fillId="0" borderId="2" xfId="6" applyNumberFormat="1" applyFont="1" applyBorder="1" applyAlignment="1">
      <alignment wrapText="1"/>
    </xf>
    <xf numFmtId="169" fontId="39" fillId="0" borderId="2" xfId="6" applyNumberFormat="1" applyFont="1" applyBorder="1" applyAlignment="1">
      <alignment wrapText="1"/>
    </xf>
    <xf numFmtId="0" fontId="170" fillId="0" borderId="2" xfId="19" applyFont="1" applyFill="1" applyBorder="1" applyAlignment="1">
      <alignment wrapText="1"/>
    </xf>
    <xf numFmtId="0" fontId="36" fillId="0" borderId="12" xfId="115" applyFont="1" applyBorder="1" applyAlignment="1">
      <alignment horizontal="center" vertical="center" wrapText="1"/>
    </xf>
    <xf numFmtId="0" fontId="64" fillId="0" borderId="12" xfId="115" applyFont="1" applyBorder="1" applyAlignment="1">
      <alignment vertical="center"/>
    </xf>
    <xf numFmtId="0" fontId="28" fillId="0" borderId="12" xfId="115" applyFont="1" applyBorder="1" applyAlignment="1">
      <alignment vertical="center"/>
    </xf>
    <xf numFmtId="0" fontId="64" fillId="0" borderId="12" xfId="115" applyFont="1" applyFill="1" applyBorder="1" applyAlignment="1">
      <alignment horizontal="center" vertical="center"/>
    </xf>
    <xf numFmtId="0" fontId="37" fillId="0" borderId="2" xfId="115" applyFont="1" applyBorder="1" applyAlignment="1">
      <alignment vertical="center"/>
    </xf>
    <xf numFmtId="0" fontId="26" fillId="0" borderId="2" xfId="115" applyFont="1" applyBorder="1" applyAlignment="1">
      <alignment vertical="center"/>
    </xf>
    <xf numFmtId="0" fontId="112" fillId="0" borderId="2" xfId="115" applyFont="1" applyBorder="1" applyAlignment="1">
      <alignment vertical="center"/>
    </xf>
    <xf numFmtId="0" fontId="37" fillId="0" borderId="2" xfId="115" applyFont="1" applyFill="1" applyBorder="1" applyAlignment="1">
      <alignment vertical="center"/>
    </xf>
    <xf numFmtId="169" fontId="26" fillId="0" borderId="2" xfId="123" applyNumberFormat="1" applyFont="1" applyBorder="1" applyAlignment="1">
      <alignment vertical="center"/>
    </xf>
    <xf numFmtId="0" fontId="0" fillId="0" borderId="12" xfId="0" applyBorder="1"/>
    <xf numFmtId="0" fontId="46" fillId="0" borderId="2" xfId="6" applyFont="1" applyBorder="1" applyAlignment="1"/>
    <xf numFmtId="0" fontId="36" fillId="0" borderId="2" xfId="11" applyFont="1" applyFill="1" applyBorder="1"/>
    <xf numFmtId="0" fontId="46" fillId="0" borderId="2" xfId="11" applyFont="1" applyBorder="1" applyAlignment="1">
      <alignment horizontal="left"/>
    </xf>
    <xf numFmtId="0" fontId="32" fillId="0" borderId="12" xfId="0" applyFont="1" applyBorder="1"/>
    <xf numFmtId="0" fontId="37" fillId="0" borderId="12" xfId="11" applyFont="1" applyBorder="1"/>
    <xf numFmtId="0" fontId="90" fillId="0" borderId="2" xfId="11" applyFont="1" applyBorder="1" applyAlignment="1">
      <alignment horizontal="left"/>
    </xf>
    <xf numFmtId="49" fontId="29" fillId="0" borderId="12" xfId="11" applyNumberFormat="1" applyFont="1" applyBorder="1" applyAlignment="1">
      <alignment horizontal="right" vertical="center" wrapText="1"/>
    </xf>
    <xf numFmtId="0" fontId="28" fillId="0" borderId="12" xfId="11" applyFont="1" applyFill="1" applyBorder="1" applyAlignment="1">
      <alignment horizontal="center" vertical="center"/>
    </xf>
    <xf numFmtId="0" fontId="36" fillId="0" borderId="2" xfId="11" applyFont="1" applyBorder="1"/>
    <xf numFmtId="0" fontId="112" fillId="0" borderId="2" xfId="121" applyFont="1" applyBorder="1"/>
    <xf numFmtId="171" fontId="24" fillId="0" borderId="0" xfId="2" applyNumberFormat="1" applyFont="1" applyFill="1" applyBorder="1" applyAlignment="1"/>
    <xf numFmtId="169" fontId="46" fillId="0" borderId="0" xfId="2" applyNumberFormat="1" applyFont="1" applyFill="1"/>
    <xf numFmtId="0" fontId="24" fillId="0" borderId="0" xfId="2" applyFont="1" applyFill="1" applyBorder="1" applyAlignment="1">
      <alignment vertical="center"/>
    </xf>
    <xf numFmtId="0" fontId="0" fillId="0" borderId="0" xfId="119" applyFont="1" applyFill="1" applyBorder="1" applyAlignment="1">
      <alignment horizontal="left" vertical="center" wrapText="1"/>
    </xf>
    <xf numFmtId="0" fontId="0" fillId="0" borderId="0" xfId="119" applyFont="1" applyFill="1" applyBorder="1" applyAlignment="1">
      <alignment horizontal="left" vertical="center"/>
    </xf>
    <xf numFmtId="3" fontId="23" fillId="0" borderId="2" xfId="119" applyNumberFormat="1" applyFont="1" applyFill="1" applyBorder="1" applyAlignment="1">
      <alignment horizontal="left" vertical="center" wrapText="1"/>
    </xf>
    <xf numFmtId="0" fontId="178" fillId="0" borderId="12" xfId="0" applyFont="1" applyBorder="1" applyAlignment="1">
      <alignment horizontal="right" vertical="center"/>
    </xf>
    <xf numFmtId="0" fontId="32" fillId="0" borderId="0" xfId="4" applyNumberFormat="1" applyFont="1" applyBorder="1" applyAlignment="1">
      <alignment vertical="center"/>
    </xf>
    <xf numFmtId="171" fontId="178" fillId="0" borderId="0" xfId="0" applyNumberFormat="1" applyFont="1"/>
    <xf numFmtId="0" fontId="23" fillId="0" borderId="0" xfId="4" applyNumberFormat="1" applyFont="1" applyBorder="1" applyAlignment="1">
      <alignment vertical="top"/>
    </xf>
    <xf numFmtId="171" fontId="179" fillId="0" borderId="0" xfId="0" applyNumberFormat="1" applyFont="1"/>
    <xf numFmtId="0" fontId="24" fillId="0" borderId="0" xfId="4" applyFont="1" applyBorder="1" applyAlignment="1">
      <alignment horizontal="left" vertical="top" wrapText="1"/>
    </xf>
    <xf numFmtId="3" fontId="46" fillId="0" borderId="0" xfId="120" applyNumberFormat="1" applyFont="1" applyAlignment="1">
      <alignment vertical="top" wrapText="1" shrinkToFit="1"/>
    </xf>
    <xf numFmtId="3" fontId="46" fillId="0" borderId="0" xfId="120" applyNumberFormat="1" applyFont="1" applyFill="1" applyAlignment="1">
      <alignment vertical="top" wrapText="1"/>
    </xf>
    <xf numFmtId="0" fontId="24" fillId="0" borderId="0" xfId="4" applyFont="1" applyBorder="1" applyAlignment="1">
      <alignment vertical="top" wrapText="1"/>
    </xf>
    <xf numFmtId="3" fontId="46" fillId="0" borderId="0" xfId="120" applyNumberFormat="1" applyFont="1" applyAlignment="1">
      <alignment vertical="top" wrapText="1"/>
    </xf>
    <xf numFmtId="3" fontId="46" fillId="0" borderId="0" xfId="120" applyNumberFormat="1" applyFont="1" applyBorder="1" applyAlignment="1">
      <alignment vertical="top" wrapText="1"/>
    </xf>
    <xf numFmtId="3" fontId="46" fillId="0" borderId="0" xfId="120" applyNumberFormat="1" applyFont="1" applyBorder="1" applyAlignment="1">
      <alignment vertical="top"/>
    </xf>
    <xf numFmtId="1" fontId="24" fillId="0" borderId="0" xfId="120" applyNumberFormat="1" applyFont="1" applyBorder="1" applyAlignment="1">
      <alignment vertical="top"/>
    </xf>
    <xf numFmtId="171" fontId="179" fillId="0" borderId="0" xfId="0" applyNumberFormat="1" applyFont="1" applyAlignment="1">
      <alignment horizontal="right"/>
    </xf>
    <xf numFmtId="1" fontId="24" fillId="0" borderId="0" xfId="120" applyNumberFormat="1" applyFont="1" applyBorder="1" applyAlignment="1">
      <alignment vertical="top" wrapText="1"/>
    </xf>
    <xf numFmtId="0" fontId="24" fillId="0" borderId="2" xfId="4" applyFont="1" applyBorder="1" applyAlignment="1">
      <alignment vertical="top"/>
    </xf>
    <xf numFmtId="171" fontId="179" fillId="0" borderId="2" xfId="0" applyNumberFormat="1" applyFont="1" applyBorder="1"/>
    <xf numFmtId="3" fontId="178" fillId="0" borderId="0" xfId="0" applyNumberFormat="1" applyFont="1"/>
    <xf numFmtId="3" fontId="179" fillId="0" borderId="0" xfId="0" applyNumberFormat="1" applyFont="1"/>
    <xf numFmtId="0" fontId="28" fillId="0" borderId="12" xfId="2" applyFont="1" applyFill="1" applyBorder="1" applyAlignment="1">
      <alignment horizontal="right" vertical="center"/>
    </xf>
    <xf numFmtId="3" fontId="46" fillId="0" borderId="0" xfId="120" applyNumberFormat="1" applyFont="1" applyBorder="1" applyAlignment="1">
      <alignment horizontal="left" wrapText="1" shrinkToFit="1"/>
    </xf>
    <xf numFmtId="169" fontId="112" fillId="0" borderId="0" xfId="0" applyNumberFormat="1" applyFont="1" applyBorder="1"/>
    <xf numFmtId="3" fontId="24" fillId="0" borderId="0" xfId="4" applyNumberFormat="1" applyFont="1" applyAlignment="1"/>
    <xf numFmtId="1" fontId="24" fillId="0" borderId="0" xfId="0" applyNumberFormat="1" applyFont="1"/>
    <xf numFmtId="3" fontId="24" fillId="0" borderId="0" xfId="4" applyNumberFormat="1" applyFont="1" applyAlignment="1">
      <alignment horizontal="right"/>
    </xf>
    <xf numFmtId="0" fontId="24" fillId="0" borderId="0" xfId="4" applyFont="1" applyBorder="1" applyAlignment="1">
      <alignment vertical="top"/>
    </xf>
    <xf numFmtId="171" fontId="179" fillId="0" borderId="0" xfId="0" applyNumberFormat="1" applyFont="1" applyBorder="1"/>
    <xf numFmtId="169" fontId="24" fillId="0" borderId="0" xfId="0" applyNumberFormat="1" applyFont="1" applyBorder="1"/>
    <xf numFmtId="0" fontId="29" fillId="0" borderId="2" xfId="4" applyFont="1" applyBorder="1" applyAlignment="1">
      <alignment vertical="center" wrapText="1"/>
    </xf>
    <xf numFmtId="167" fontId="28" fillId="0" borderId="1" xfId="3" applyFont="1" applyBorder="1" applyAlignment="1">
      <alignment horizontal="center" wrapText="1"/>
    </xf>
    <xf numFmtId="0" fontId="28" fillId="0" borderId="1" xfId="2" applyFont="1" applyBorder="1" applyAlignment="1">
      <alignment horizontal="right" vertical="center"/>
    </xf>
    <xf numFmtId="0" fontId="28" fillId="0" borderId="1" xfId="2" applyFont="1" applyFill="1" applyBorder="1" applyAlignment="1">
      <alignment horizontal="right" vertical="center"/>
    </xf>
    <xf numFmtId="0" fontId="28" fillId="0" borderId="12" xfId="4" applyFont="1" applyBorder="1" applyAlignment="1">
      <alignment horizontal="right" vertical="center" wrapText="1"/>
    </xf>
    <xf numFmtId="0" fontId="40" fillId="0" borderId="2" xfId="4" applyFont="1" applyBorder="1" applyAlignment="1"/>
    <xf numFmtId="0" fontId="40" fillId="0" borderId="2" xfId="4" applyFont="1" applyFill="1" applyBorder="1" applyAlignment="1"/>
    <xf numFmtId="0" fontId="32" fillId="0" borderId="2" xfId="4" applyFont="1" applyFill="1" applyBorder="1" applyAlignment="1">
      <alignment horizontal="right"/>
    </xf>
    <xf numFmtId="0" fontId="28" fillId="0" borderId="12" xfId="4" applyFont="1" applyFill="1" applyBorder="1" applyAlignment="1">
      <alignment horizontal="right" vertical="center"/>
    </xf>
    <xf numFmtId="0" fontId="32" fillId="0" borderId="12" xfId="4" applyFont="1" applyBorder="1" applyAlignment="1">
      <alignment horizontal="right"/>
    </xf>
    <xf numFmtId="169" fontId="38" fillId="0" borderId="2" xfId="4" applyNumberFormat="1" applyFont="1" applyBorder="1" applyAlignment="1"/>
    <xf numFmtId="169" fontId="38" fillId="0" borderId="2" xfId="4" applyNumberFormat="1" applyFont="1" applyFill="1" applyBorder="1" applyAlignment="1">
      <alignment horizontal="right"/>
    </xf>
    <xf numFmtId="0" fontId="28" fillId="2" borderId="12" xfId="4" applyFont="1" applyFill="1" applyBorder="1" applyAlignment="1">
      <alignment horizontal="right" vertical="center"/>
    </xf>
    <xf numFmtId="0" fontId="28" fillId="0" borderId="2" xfId="4" applyFont="1" applyBorder="1" applyAlignment="1">
      <alignment horizontal="right" vertical="center"/>
    </xf>
    <xf numFmtId="0" fontId="28" fillId="0" borderId="12" xfId="4" applyFont="1" applyBorder="1" applyAlignment="1">
      <alignment horizontal="right" vertical="center"/>
    </xf>
    <xf numFmtId="0" fontId="28" fillId="0" borderId="2" xfId="4" applyFont="1" applyFill="1" applyBorder="1" applyAlignment="1">
      <alignment horizontal="right" vertical="center"/>
    </xf>
    <xf numFmtId="0" fontId="32" fillId="0" borderId="12" xfId="4" applyFont="1" applyFill="1" applyBorder="1" applyAlignment="1">
      <alignment horizontal="right" vertical="center"/>
    </xf>
    <xf numFmtId="0" fontId="32" fillId="2" borderId="12" xfId="4" applyFont="1" applyFill="1" applyBorder="1" applyAlignment="1">
      <alignment horizontal="right" vertical="center"/>
    </xf>
    <xf numFmtId="0" fontId="113" fillId="0" borderId="2" xfId="52" applyFont="1" applyBorder="1" applyAlignment="1">
      <alignment vertical="center"/>
    </xf>
    <xf numFmtId="0" fontId="32" fillId="0" borderId="2" xfId="52" applyFont="1" applyBorder="1" applyAlignment="1">
      <alignment vertical="center"/>
    </xf>
    <xf numFmtId="0" fontId="113" fillId="0" borderId="12" xfId="52" applyFont="1" applyBorder="1" applyAlignment="1">
      <alignment vertical="center" wrapText="1"/>
    </xf>
    <xf numFmtId="0" fontId="32" fillId="0" borderId="12" xfId="52" applyFont="1" applyBorder="1" applyAlignment="1">
      <alignment horizontal="right" vertical="center"/>
    </xf>
    <xf numFmtId="0" fontId="32" fillId="0" borderId="12" xfId="2" applyFont="1" applyBorder="1" applyAlignment="1">
      <alignment horizontal="right"/>
    </xf>
    <xf numFmtId="0" fontId="113" fillId="0" borderId="12" xfId="52" applyFont="1" applyBorder="1" applyAlignment="1">
      <alignment horizontal="right" wrapText="1"/>
    </xf>
    <xf numFmtId="0" fontId="32" fillId="0" borderId="12" xfId="2" applyFont="1" applyBorder="1" applyAlignment="1">
      <alignment vertical="center"/>
    </xf>
    <xf numFmtId="0" fontId="113" fillId="0" borderId="12" xfId="11" applyFont="1" applyBorder="1" applyAlignment="1">
      <alignment vertical="center" wrapText="1"/>
    </xf>
    <xf numFmtId="0" fontId="121" fillId="0" borderId="2" xfId="2" applyFont="1" applyBorder="1" applyAlignment="1">
      <alignment vertical="center"/>
    </xf>
    <xf numFmtId="1" fontId="113" fillId="0" borderId="2" xfId="52" applyNumberFormat="1" applyFont="1" applyBorder="1" applyAlignment="1">
      <alignment horizontal="right"/>
    </xf>
    <xf numFmtId="1" fontId="23" fillId="0" borderId="2" xfId="52" applyNumberFormat="1" applyFont="1" applyBorder="1" applyAlignment="1">
      <alignment horizontal="right"/>
    </xf>
    <xf numFmtId="0" fontId="121" fillId="0" borderId="2" xfId="2" applyFont="1" applyBorder="1" applyAlignment="1">
      <alignment horizontal="left"/>
    </xf>
    <xf numFmtId="0" fontId="121" fillId="0" borderId="2" xfId="2" quotePrefix="1" applyFont="1" applyBorder="1" applyAlignment="1">
      <alignment horizontal="right"/>
    </xf>
    <xf numFmtId="0" fontId="156" fillId="0" borderId="12" xfId="12" applyFont="1" applyBorder="1" applyAlignment="1">
      <alignment horizontal="right" vertical="center"/>
    </xf>
    <xf numFmtId="0" fontId="43" fillId="0" borderId="12" xfId="12" applyFont="1" applyBorder="1" applyAlignment="1">
      <alignment horizontal="right" vertical="center"/>
    </xf>
    <xf numFmtId="0" fontId="32" fillId="0" borderId="2" xfId="12" applyFont="1" applyBorder="1" applyAlignment="1">
      <alignment horizontal="right" vertical="center"/>
    </xf>
    <xf numFmtId="0" fontId="32" fillId="0" borderId="12" xfId="12" applyFont="1" applyBorder="1" applyAlignment="1">
      <alignment horizontal="right" vertical="center"/>
    </xf>
    <xf numFmtId="0" fontId="28" fillId="0" borderId="2" xfId="12" applyFont="1" applyBorder="1" applyAlignment="1">
      <alignment horizontal="right" vertical="center"/>
    </xf>
    <xf numFmtId="0" fontId="32" fillId="0" borderId="12" xfId="2" applyFont="1" applyBorder="1" applyAlignment="1">
      <alignment horizontal="right" vertical="center"/>
    </xf>
    <xf numFmtId="167" fontId="49" fillId="0" borderId="0" xfId="3" applyFont="1" applyBorder="1" applyAlignment="1">
      <alignment vertical="center" wrapText="1"/>
    </xf>
    <xf numFmtId="0" fontId="23" fillId="0" borderId="0" xfId="0" applyFont="1" applyBorder="1" applyAlignment="1">
      <alignment vertical="center"/>
    </xf>
    <xf numFmtId="0" fontId="155" fillId="0" borderId="0" xfId="1" applyFont="1" applyBorder="1" applyAlignment="1">
      <alignment horizontal="center"/>
    </xf>
    <xf numFmtId="0" fontId="25" fillId="0" borderId="0" xfId="0" applyFont="1" applyBorder="1" applyAlignment="1">
      <alignment horizontal="center" vertical="top"/>
    </xf>
    <xf numFmtId="168" fontId="155" fillId="0" borderId="0" xfId="3" applyNumberFormat="1" applyFont="1" applyBorder="1" applyAlignment="1">
      <alignment horizontal="center" vertical="center"/>
    </xf>
    <xf numFmtId="0" fontId="152" fillId="0" borderId="0" xfId="119" applyFont="1" applyFill="1" applyAlignment="1">
      <alignment horizontal="center" wrapText="1"/>
    </xf>
    <xf numFmtId="0" fontId="152" fillId="0" borderId="0" xfId="119" applyFont="1" applyAlignment="1">
      <alignment horizontal="center" vertical="center" wrapText="1"/>
    </xf>
    <xf numFmtId="168" fontId="43" fillId="0" borderId="0" xfId="3" applyNumberFormat="1" applyFont="1" applyBorder="1" applyAlignment="1">
      <alignment horizontal="center" vertical="center" wrapText="1"/>
    </xf>
    <xf numFmtId="167" fontId="49" fillId="0" borderId="2" xfId="3" applyFont="1" applyBorder="1" applyAlignment="1">
      <alignment horizontal="center" vertical="center" wrapText="1"/>
    </xf>
    <xf numFmtId="167" fontId="49" fillId="0" borderId="2" xfId="3" applyFont="1" applyBorder="1" applyAlignment="1">
      <alignment horizontal="center" vertical="top" wrapText="1"/>
    </xf>
    <xf numFmtId="167" fontId="49" fillId="0" borderId="2" xfId="3" applyFont="1" applyBorder="1" applyAlignment="1">
      <alignment horizontal="left" vertical="top" wrapText="1"/>
    </xf>
    <xf numFmtId="0" fontId="31" fillId="0" borderId="2" xfId="119" applyFont="1" applyFill="1" applyBorder="1" applyAlignment="1">
      <alignment horizontal="center" wrapText="1"/>
    </xf>
    <xf numFmtId="168" fontId="25" fillId="0" borderId="2" xfId="3" applyNumberFormat="1" applyFont="1" applyBorder="1" applyAlignment="1">
      <alignment horizontal="center"/>
    </xf>
    <xf numFmtId="168" fontId="22" fillId="0" borderId="0" xfId="3" applyNumberFormat="1" applyFont="1" applyBorder="1" applyAlignment="1">
      <alignment horizontal="center" vertical="center"/>
    </xf>
    <xf numFmtId="168" fontId="25" fillId="0" borderId="2" xfId="3" applyNumberFormat="1" applyFont="1" applyBorder="1" applyAlignment="1">
      <alignment horizontal="center" vertical="center"/>
    </xf>
    <xf numFmtId="168" fontId="22" fillId="0" borderId="0" xfId="3" applyNumberFormat="1" applyFont="1" applyBorder="1" applyAlignment="1">
      <alignment horizontal="center"/>
    </xf>
    <xf numFmtId="168" fontId="25" fillId="0" borderId="0" xfId="3" applyNumberFormat="1" applyFont="1" applyBorder="1" applyAlignment="1">
      <alignment horizontal="center" vertical="center"/>
    </xf>
    <xf numFmtId="168" fontId="25" fillId="0" borderId="1" xfId="3" applyNumberFormat="1" applyFont="1" applyBorder="1" applyAlignment="1">
      <alignment horizontal="center" vertical="center"/>
    </xf>
    <xf numFmtId="0" fontId="43" fillId="0" borderId="0" xfId="4" applyFont="1" applyBorder="1" applyAlignment="1">
      <alignment horizontal="center" wrapText="1"/>
    </xf>
    <xf numFmtId="0" fontId="43" fillId="0" borderId="0" xfId="4" applyFont="1" applyBorder="1" applyAlignment="1">
      <alignment horizontal="center" vertical="center" wrapText="1"/>
    </xf>
    <xf numFmtId="0" fontId="34" fillId="0" borderId="2" xfId="4" applyFont="1" applyBorder="1" applyAlignment="1">
      <alignment horizontal="center" vertical="top"/>
    </xf>
    <xf numFmtId="0" fontId="22" fillId="0" borderId="0" xfId="4" applyFont="1" applyBorder="1" applyAlignment="1">
      <alignment horizontal="center" vertical="center" wrapText="1"/>
    </xf>
    <xf numFmtId="0" fontId="25" fillId="0" borderId="2" xfId="4" applyFont="1" applyBorder="1" applyAlignment="1">
      <alignment horizontal="center" vertical="top"/>
    </xf>
    <xf numFmtId="0" fontId="38" fillId="0" borderId="0" xfId="9" applyFont="1" applyBorder="1" applyAlignment="1">
      <alignment horizontal="left" vertical="center" wrapText="1"/>
    </xf>
    <xf numFmtId="0" fontId="38" fillId="0" borderId="0" xfId="9" applyFont="1" applyAlignment="1">
      <alignment horizontal="left" vertical="center" wrapText="1"/>
    </xf>
    <xf numFmtId="0" fontId="22" fillId="0" borderId="0" xfId="9" applyFont="1" applyAlignment="1">
      <alignment horizontal="center" vertical="center" wrapText="1"/>
    </xf>
    <xf numFmtId="0" fontId="22" fillId="0" borderId="0" xfId="9" applyFont="1" applyAlignment="1">
      <alignment horizontal="center"/>
    </xf>
    <xf numFmtId="0" fontId="22" fillId="0" borderId="0" xfId="9" applyFont="1" applyAlignment="1">
      <alignment horizontal="center" vertical="center"/>
    </xf>
    <xf numFmtId="0" fontId="34" fillId="0" borderId="2" xfId="9" applyFont="1" applyBorder="1" applyAlignment="1">
      <alignment horizontal="center" vertical="top"/>
    </xf>
    <xf numFmtId="0" fontId="28" fillId="0" borderId="0" xfId="10" applyFont="1" applyBorder="1" applyAlignment="1">
      <alignment horizontal="center" wrapText="1"/>
    </xf>
    <xf numFmtId="0" fontId="25" fillId="0" borderId="2" xfId="10" applyFont="1" applyBorder="1" applyAlignment="1">
      <alignment horizontal="center" vertical="top"/>
    </xf>
    <xf numFmtId="0" fontId="161" fillId="0" borderId="0" xfId="9" applyFont="1" applyAlignment="1">
      <alignment horizontal="center" vertical="center"/>
    </xf>
    <xf numFmtId="0" fontId="163" fillId="0" borderId="2" xfId="10" applyFont="1" applyBorder="1" applyAlignment="1">
      <alignment horizontal="center" vertical="top"/>
    </xf>
    <xf numFmtId="0" fontId="161" fillId="0" borderId="0" xfId="10" applyFont="1" applyAlignment="1">
      <alignment horizontal="center"/>
    </xf>
    <xf numFmtId="0" fontId="68" fillId="0" borderId="0" xfId="9" applyFont="1" applyBorder="1" applyAlignment="1">
      <alignment horizontal="left" vertical="center" wrapText="1"/>
    </xf>
    <xf numFmtId="0" fontId="22" fillId="0" borderId="0" xfId="10" applyFont="1" applyBorder="1" applyAlignment="1">
      <alignment horizontal="center" wrapText="1"/>
    </xf>
    <xf numFmtId="0" fontId="22" fillId="0" borderId="2" xfId="9" applyFont="1" applyBorder="1" applyAlignment="1">
      <alignment horizontal="center" vertical="center"/>
    </xf>
    <xf numFmtId="0" fontId="42" fillId="0" borderId="2" xfId="11" applyFont="1" applyFill="1" applyBorder="1" applyAlignment="1">
      <alignment horizontal="right" vertical="top"/>
    </xf>
    <xf numFmtId="0" fontId="22" fillId="0" borderId="0" xfId="4" applyFont="1" applyAlignment="1">
      <alignment horizontal="center"/>
    </xf>
    <xf numFmtId="0" fontId="155" fillId="0" borderId="0" xfId="4" applyFont="1" applyBorder="1" applyAlignment="1">
      <alignment horizontal="center"/>
    </xf>
    <xf numFmtId="0" fontId="34" fillId="0" borderId="2" xfId="4" applyFont="1" applyFill="1" applyBorder="1" applyAlignment="1">
      <alignment horizontal="center" vertical="top"/>
    </xf>
    <xf numFmtId="0" fontId="35" fillId="0" borderId="0" xfId="9" applyFont="1" applyAlignment="1">
      <alignment horizontal="center" vertical="center"/>
    </xf>
    <xf numFmtId="0" fontId="22" fillId="0" borderId="0" xfId="4" applyFont="1" applyBorder="1" applyAlignment="1">
      <alignment horizontal="center"/>
    </xf>
    <xf numFmtId="0" fontId="22" fillId="0" borderId="0" xfId="4" applyFont="1" applyFill="1" applyBorder="1" applyAlignment="1">
      <alignment horizontal="center" vertical="center"/>
    </xf>
    <xf numFmtId="0" fontId="42" fillId="0" borderId="12" xfId="11" applyFont="1" applyFill="1" applyBorder="1" applyAlignment="1">
      <alignment horizontal="right" vertical="top"/>
    </xf>
    <xf numFmtId="0" fontId="22" fillId="0" borderId="0" xfId="4" applyFont="1" applyFill="1" applyBorder="1" applyAlignment="1">
      <alignment horizontal="center"/>
    </xf>
    <xf numFmtId="0" fontId="32" fillId="0" borderId="0" xfId="4" applyFont="1" applyFill="1" applyBorder="1" applyAlignment="1">
      <alignment horizontal="center"/>
    </xf>
    <xf numFmtId="0" fontId="155" fillId="0" borderId="0" xfId="4" applyFont="1" applyFill="1" applyBorder="1" applyAlignment="1">
      <alignment horizontal="center"/>
    </xf>
    <xf numFmtId="0" fontId="32" fillId="0" borderId="2" xfId="11" applyFont="1" applyFill="1" applyBorder="1" applyAlignment="1">
      <alignment horizontal="right" vertical="top"/>
    </xf>
    <xf numFmtId="0" fontId="32" fillId="0" borderId="12" xfId="11" applyFont="1" applyFill="1" applyBorder="1" applyAlignment="1">
      <alignment horizontal="right" vertical="top"/>
    </xf>
    <xf numFmtId="0" fontId="34" fillId="0" borderId="0" xfId="4" applyFont="1" applyFill="1" applyBorder="1" applyAlignment="1">
      <alignment horizontal="center" vertical="top"/>
    </xf>
    <xf numFmtId="0" fontId="25" fillId="0" borderId="2" xfId="4" applyFont="1" applyFill="1" applyBorder="1" applyAlignment="1">
      <alignment horizontal="center" vertical="top"/>
    </xf>
    <xf numFmtId="0" fontId="22" fillId="0" borderId="0" xfId="4" applyFont="1" applyFill="1" applyBorder="1" applyAlignment="1">
      <alignment horizontal="center" wrapText="1"/>
    </xf>
    <xf numFmtId="0" fontId="22" fillId="0" borderId="0" xfId="4" applyFont="1" applyFill="1" applyAlignment="1">
      <alignment horizontal="center"/>
    </xf>
    <xf numFmtId="0" fontId="113" fillId="0" borderId="2" xfId="11" applyFont="1" applyBorder="1" applyAlignment="1">
      <alignment horizontal="right" vertical="top"/>
    </xf>
    <xf numFmtId="0" fontId="114" fillId="0" borderId="0" xfId="53" applyFont="1" applyBorder="1" applyAlignment="1">
      <alignment horizontal="center" vertical="center"/>
    </xf>
    <xf numFmtId="0" fontId="116" fillId="0" borderId="2" xfId="53" applyFont="1" applyBorder="1" applyAlignment="1">
      <alignment horizontal="center" vertical="top"/>
    </xf>
    <xf numFmtId="0" fontId="114" fillId="0" borderId="2" xfId="53" applyFont="1" applyBorder="1" applyAlignment="1">
      <alignment horizontal="center" vertical="center"/>
    </xf>
    <xf numFmtId="0" fontId="114" fillId="0" borderId="0" xfId="53" applyFont="1" applyBorder="1" applyAlignment="1">
      <alignment horizontal="center"/>
    </xf>
    <xf numFmtId="0" fontId="114" fillId="0" borderId="0" xfId="2" applyFont="1" applyBorder="1" applyAlignment="1">
      <alignment horizontal="center" vertical="center" wrapText="1"/>
    </xf>
    <xf numFmtId="0" fontId="116" fillId="0" borderId="2" xfId="52" applyFont="1" applyBorder="1" applyAlignment="1">
      <alignment horizontal="center" vertical="top"/>
    </xf>
    <xf numFmtId="0" fontId="114" fillId="0" borderId="0" xfId="52" applyFont="1" applyBorder="1" applyAlignment="1">
      <alignment horizontal="center" vertical="center"/>
    </xf>
    <xf numFmtId="0" fontId="114" fillId="0" borderId="0" xfId="52" applyFont="1" applyAlignment="1">
      <alignment horizontal="center"/>
    </xf>
    <xf numFmtId="0" fontId="117" fillId="0" borderId="2" xfId="11" applyFont="1" applyBorder="1" applyAlignment="1">
      <alignment horizontal="right" vertical="top"/>
    </xf>
    <xf numFmtId="0" fontId="149" fillId="0" borderId="0" xfId="12" applyFont="1" applyBorder="1" applyAlignment="1">
      <alignment horizontal="center" vertical="center"/>
    </xf>
    <xf numFmtId="0" fontId="150" fillId="0" borderId="2" xfId="12" applyFont="1" applyBorder="1" applyAlignment="1">
      <alignment horizontal="center" vertical="top"/>
    </xf>
    <xf numFmtId="0" fontId="149" fillId="0" borderId="0" xfId="12" applyFont="1" applyAlignment="1">
      <alignment horizontal="center"/>
    </xf>
    <xf numFmtId="0" fontId="150" fillId="0" borderId="2" xfId="12" applyFont="1" applyBorder="1" applyAlignment="1">
      <alignment horizontal="center" vertical="center"/>
    </xf>
    <xf numFmtId="0" fontId="149" fillId="0" borderId="0" xfId="12" applyFont="1" applyBorder="1" applyAlignment="1">
      <alignment horizontal="center"/>
    </xf>
    <xf numFmtId="0" fontId="22" fillId="0" borderId="0" xfId="12" applyFont="1" applyBorder="1" applyAlignment="1">
      <alignment horizontal="center" vertical="center"/>
    </xf>
    <xf numFmtId="0" fontId="43" fillId="0" borderId="0" xfId="2" applyFont="1" applyBorder="1" applyAlignment="1">
      <alignment horizontal="center"/>
    </xf>
    <xf numFmtId="0" fontId="22" fillId="0" borderId="0" xfId="12" applyFont="1" applyBorder="1" applyAlignment="1">
      <alignment horizontal="center" vertical="center" wrapText="1"/>
    </xf>
    <xf numFmtId="0" fontId="34" fillId="0" borderId="2" xfId="12" applyFont="1" applyBorder="1" applyAlignment="1">
      <alignment horizontal="center" vertical="top"/>
    </xf>
    <xf numFmtId="0" fontId="22" fillId="0" borderId="0" xfId="12" applyFont="1" applyBorder="1" applyAlignment="1">
      <alignment horizontal="center"/>
    </xf>
    <xf numFmtId="0" fontId="34" fillId="0" borderId="2" xfId="12" applyFont="1" applyBorder="1" applyAlignment="1">
      <alignment horizontal="center" vertical="center"/>
    </xf>
    <xf numFmtId="0" fontId="29" fillId="0" borderId="2" xfId="11" applyFont="1" applyBorder="1" applyAlignment="1">
      <alignment horizontal="right"/>
    </xf>
    <xf numFmtId="0" fontId="28" fillId="0" borderId="0" xfId="12" applyFont="1" applyBorder="1" applyAlignment="1">
      <alignment horizontal="center" vertical="center" wrapText="1"/>
    </xf>
    <xf numFmtId="0" fontId="22" fillId="0" borderId="0" xfId="12" applyFont="1" applyBorder="1" applyAlignment="1">
      <alignment horizontal="center" wrapText="1"/>
    </xf>
    <xf numFmtId="169" fontId="100" fillId="0" borderId="0" xfId="15" applyNumberFormat="1" applyFont="1" applyFill="1" applyBorder="1" applyAlignment="1">
      <alignment horizontal="left" vertical="top" wrapText="1"/>
    </xf>
    <xf numFmtId="49" fontId="32" fillId="0" borderId="14" xfId="13" applyNumberFormat="1" applyFont="1" applyBorder="1" applyAlignment="1">
      <alignment horizontal="center" vertical="center" wrapText="1"/>
    </xf>
    <xf numFmtId="169" fontId="32" fillId="0" borderId="16" xfId="13" applyNumberFormat="1" applyFont="1" applyBorder="1" applyAlignment="1">
      <alignment horizontal="center" vertical="center" wrapText="1"/>
    </xf>
    <xf numFmtId="169" fontId="32" fillId="0" borderId="17" xfId="13" applyNumberFormat="1" applyFont="1" applyBorder="1" applyAlignment="1">
      <alignment horizontal="center" vertical="center" wrapText="1"/>
    </xf>
    <xf numFmtId="169" fontId="43" fillId="0" borderId="0" xfId="13" applyNumberFormat="1" applyFont="1" applyBorder="1" applyAlignment="1">
      <alignment horizontal="center" vertical="center" wrapText="1"/>
    </xf>
    <xf numFmtId="169" fontId="43" fillId="0" borderId="2" xfId="13" applyNumberFormat="1" applyFont="1" applyBorder="1" applyAlignment="1">
      <alignment horizontal="center" vertical="top" wrapText="1"/>
    </xf>
    <xf numFmtId="49" fontId="32" fillId="0" borderId="15" xfId="13" applyNumberFormat="1" applyFont="1" applyBorder="1" applyAlignment="1">
      <alignment horizontal="center" vertical="center" wrapText="1"/>
    </xf>
    <xf numFmtId="169" fontId="25" fillId="0" borderId="2" xfId="13" applyNumberFormat="1" applyFont="1" applyBorder="1" applyAlignment="1">
      <alignment horizontal="center" vertical="top"/>
    </xf>
    <xf numFmtId="169" fontId="118" fillId="0" borderId="0" xfId="15" applyNumberFormat="1" applyFont="1" applyFill="1" applyBorder="1" applyAlignment="1">
      <alignment horizontal="left" wrapText="1"/>
    </xf>
    <xf numFmtId="0" fontId="90" fillId="0" borderId="0" xfId="0" applyFont="1" applyAlignment="1">
      <alignment horizontal="center"/>
    </xf>
    <xf numFmtId="0" fontId="47" fillId="0" borderId="2" xfId="0" applyFont="1" applyBorder="1" applyAlignment="1">
      <alignment horizontal="center"/>
    </xf>
    <xf numFmtId="0" fontId="117" fillId="0" borderId="0" xfId="0" applyFont="1" applyFill="1" applyAlignment="1">
      <alignment horizontal="center"/>
    </xf>
    <xf numFmtId="3" fontId="118" fillId="0" borderId="0" xfId="0" applyNumberFormat="1" applyFont="1" applyBorder="1" applyAlignment="1">
      <alignment wrapText="1" shrinkToFit="1"/>
    </xf>
    <xf numFmtId="3" fontId="137" fillId="0" borderId="0" xfId="0" applyNumberFormat="1" applyFont="1" applyBorder="1" applyAlignment="1">
      <alignment horizontal="left" wrapText="1"/>
    </xf>
    <xf numFmtId="169" fontId="22" fillId="0" borderId="0" xfId="13" applyNumberFormat="1" applyFont="1" applyBorder="1" applyAlignment="1">
      <alignment horizontal="center" vertical="center" wrapText="1"/>
    </xf>
    <xf numFmtId="49" fontId="25" fillId="0" borderId="2" xfId="13" applyNumberFormat="1" applyFont="1" applyBorder="1" applyAlignment="1">
      <alignment horizontal="center" vertical="top"/>
    </xf>
    <xf numFmtId="49" fontId="22" fillId="0" borderId="0" xfId="13" applyNumberFormat="1" applyFont="1" applyBorder="1" applyAlignment="1">
      <alignment horizontal="center" vertical="center" wrapText="1"/>
    </xf>
    <xf numFmtId="49" fontId="22" fillId="0" borderId="0" xfId="13" applyNumberFormat="1" applyFont="1" applyBorder="1" applyAlignment="1">
      <alignment horizontal="center" vertical="center"/>
    </xf>
    <xf numFmtId="0" fontId="92" fillId="0" borderId="2" xfId="18" applyFont="1" applyBorder="1" applyAlignment="1">
      <alignment horizontal="center" vertical="top"/>
    </xf>
    <xf numFmtId="0" fontId="90" fillId="2" borderId="0" xfId="18" applyFont="1" applyFill="1" applyBorder="1" applyAlignment="1">
      <alignment horizontal="center" vertical="center"/>
    </xf>
    <xf numFmtId="0" fontId="90" fillId="2" borderId="0" xfId="2" applyFont="1" applyFill="1" applyAlignment="1">
      <alignment horizontal="center"/>
    </xf>
    <xf numFmtId="0" fontId="90" fillId="0" borderId="0" xfId="18" applyFont="1" applyBorder="1" applyAlignment="1">
      <alignment horizontal="center" vertical="center"/>
    </xf>
    <xf numFmtId="0" fontId="90" fillId="0" borderId="0" xfId="2" applyFont="1" applyAlignment="1">
      <alignment horizontal="center"/>
    </xf>
    <xf numFmtId="0" fontId="90" fillId="2" borderId="0" xfId="18" applyFont="1" applyFill="1" applyBorder="1" applyAlignment="1">
      <alignment horizontal="center"/>
    </xf>
    <xf numFmtId="0" fontId="47" fillId="0" borderId="2" xfId="2" applyFont="1" applyBorder="1" applyAlignment="1">
      <alignment horizontal="center"/>
    </xf>
    <xf numFmtId="0" fontId="90" fillId="0" borderId="2" xfId="2" applyFont="1" applyBorder="1" applyAlignment="1">
      <alignment horizontal="center"/>
    </xf>
    <xf numFmtId="0" fontId="90" fillId="0" borderId="0" xfId="18" applyFont="1" applyBorder="1" applyAlignment="1">
      <alignment horizontal="center"/>
    </xf>
    <xf numFmtId="0" fontId="90" fillId="0" borderId="2" xfId="18" applyFont="1" applyBorder="1" applyAlignment="1">
      <alignment horizontal="center" vertical="center"/>
    </xf>
    <xf numFmtId="0" fontId="47" fillId="2" borderId="2" xfId="2" applyFont="1" applyFill="1" applyBorder="1" applyAlignment="1">
      <alignment horizontal="center" vertical="center"/>
    </xf>
    <xf numFmtId="0" fontId="92" fillId="0" borderId="2" xfId="2" applyFont="1" applyBorder="1" applyAlignment="1">
      <alignment horizontal="center"/>
    </xf>
    <xf numFmtId="0" fontId="90" fillId="0" borderId="0" xfId="2" applyFont="1" applyAlignment="1">
      <alignment horizontal="center" wrapText="1"/>
    </xf>
    <xf numFmtId="0" fontId="92" fillId="0" borderId="2" xfId="19" applyNumberFormat="1" applyFont="1" applyFill="1" applyBorder="1" applyAlignment="1">
      <alignment horizontal="center" vertical="center"/>
    </xf>
    <xf numFmtId="2" fontId="64" fillId="0" borderId="0" xfId="2" applyNumberFormat="1" applyFont="1" applyBorder="1" applyAlignment="1">
      <alignment horizontal="center" vertical="center" wrapText="1"/>
    </xf>
    <xf numFmtId="2" fontId="90" fillId="0" borderId="0" xfId="19" applyNumberFormat="1" applyFont="1" applyFill="1" applyBorder="1" applyAlignment="1">
      <alignment horizontal="center" vertical="center"/>
    </xf>
    <xf numFmtId="2" fontId="90" fillId="0" borderId="0" xfId="19" applyNumberFormat="1" applyFont="1" applyFill="1" applyBorder="1" applyAlignment="1">
      <alignment horizontal="center" vertical="center" wrapText="1"/>
    </xf>
    <xf numFmtId="2" fontId="64" fillId="0" borderId="2" xfId="2" applyNumberFormat="1" applyFont="1" applyBorder="1" applyAlignment="1">
      <alignment horizontal="right" vertical="center"/>
    </xf>
    <xf numFmtId="2" fontId="46" fillId="0" borderId="2" xfId="2" applyNumberFormat="1" applyFont="1" applyBorder="1" applyAlignment="1">
      <alignment horizontal="right" vertical="center"/>
    </xf>
    <xf numFmtId="0" fontId="92" fillId="0" borderId="2" xfId="19" applyNumberFormat="1" applyFont="1" applyFill="1" applyBorder="1" applyAlignment="1">
      <alignment horizontal="center" vertical="top"/>
    </xf>
    <xf numFmtId="0" fontId="90" fillId="0" borderId="0" xfId="102" applyFont="1" applyFill="1" applyBorder="1" applyAlignment="1">
      <alignment horizontal="center"/>
    </xf>
    <xf numFmtId="0" fontId="92" fillId="0" borderId="2" xfId="102" applyFont="1" applyFill="1" applyBorder="1" applyAlignment="1">
      <alignment horizontal="center" vertical="top"/>
    </xf>
    <xf numFmtId="0" fontId="90" fillId="0" borderId="0" xfId="22" applyFont="1" applyBorder="1" applyAlignment="1">
      <alignment horizontal="center"/>
    </xf>
    <xf numFmtId="0" fontId="114" fillId="0" borderId="0" xfId="11" applyFont="1" applyBorder="1" applyAlignment="1">
      <alignment horizontal="center" vertical="center"/>
    </xf>
    <xf numFmtId="169" fontId="122" fillId="0" borderId="0" xfId="21" applyFont="1" applyBorder="1" applyAlignment="1">
      <alignment horizontal="center"/>
    </xf>
    <xf numFmtId="0" fontId="116" fillId="0" borderId="2" xfId="22" applyFont="1" applyBorder="1" applyAlignment="1">
      <alignment horizontal="center" vertical="top"/>
    </xf>
    <xf numFmtId="0" fontId="114" fillId="0" borderId="0" xfId="20" applyFont="1" applyBorder="1" applyAlignment="1">
      <alignment horizontal="center"/>
    </xf>
    <xf numFmtId="0" fontId="116" fillId="0" borderId="0" xfId="22" applyFont="1" applyBorder="1" applyAlignment="1">
      <alignment horizontal="center" vertical="top"/>
    </xf>
    <xf numFmtId="0" fontId="114" fillId="0" borderId="2" xfId="11" applyFont="1" applyBorder="1" applyAlignment="1">
      <alignment horizontal="center" vertical="center"/>
    </xf>
    <xf numFmtId="0" fontId="116" fillId="0" borderId="2" xfId="11" applyFont="1" applyBorder="1" applyAlignment="1">
      <alignment horizontal="center" vertical="top"/>
    </xf>
    <xf numFmtId="0" fontId="28" fillId="0" borderId="0" xfId="11" applyFont="1" applyBorder="1" applyAlignment="1">
      <alignment horizontal="center" vertical="center" wrapText="1"/>
    </xf>
    <xf numFmtId="0" fontId="22" fillId="0" borderId="0" xfId="11" applyFont="1" applyBorder="1" applyAlignment="1">
      <alignment horizontal="center" vertical="center" wrapText="1"/>
    </xf>
    <xf numFmtId="0" fontId="22" fillId="0" borderId="0" xfId="11" applyFont="1" applyBorder="1" applyAlignment="1">
      <alignment horizontal="center" vertical="center"/>
    </xf>
    <xf numFmtId="0" fontId="34" fillId="0" borderId="2" xfId="11" applyFont="1" applyBorder="1" applyAlignment="1">
      <alignment horizontal="center" vertical="top"/>
    </xf>
    <xf numFmtId="0" fontId="42" fillId="0" borderId="2" xfId="11" applyFont="1" applyBorder="1" applyAlignment="1">
      <alignment horizontal="right" vertical="top"/>
    </xf>
    <xf numFmtId="0" fontId="22" fillId="0" borderId="0" xfId="11" applyFont="1" applyBorder="1" applyAlignment="1">
      <alignment horizontal="center"/>
    </xf>
    <xf numFmtId="0" fontId="25" fillId="0" borderId="2" xfId="11" applyFont="1" applyBorder="1" applyAlignment="1">
      <alignment horizontal="center" vertical="top"/>
    </xf>
    <xf numFmtId="0" fontId="22" fillId="0" borderId="2" xfId="11" applyFont="1" applyBorder="1" applyAlignment="1">
      <alignment horizontal="center" wrapText="1"/>
    </xf>
    <xf numFmtId="0" fontId="49" fillId="0" borderId="2" xfId="11" applyFont="1" applyBorder="1" applyAlignment="1">
      <alignment horizontal="center"/>
    </xf>
    <xf numFmtId="0" fontId="28" fillId="0" borderId="0" xfId="40" applyFont="1" applyAlignment="1">
      <alignment horizontal="center"/>
    </xf>
    <xf numFmtId="0" fontId="114" fillId="0" borderId="0" xfId="40" applyFont="1" applyAlignment="1">
      <alignment horizontal="center"/>
    </xf>
    <xf numFmtId="0" fontId="25" fillId="0" borderId="2" xfId="40" applyFont="1" applyBorder="1" applyAlignment="1">
      <alignment horizontal="center" vertical="top"/>
    </xf>
    <xf numFmtId="0" fontId="22" fillId="0" borderId="0" xfId="40" applyFont="1" applyAlignment="1">
      <alignment horizontal="center"/>
    </xf>
    <xf numFmtId="0" fontId="177" fillId="0" borderId="2" xfId="11" applyFont="1" applyBorder="1" applyAlignment="1">
      <alignment horizontal="right" vertical="top"/>
    </xf>
    <xf numFmtId="0" fontId="35" fillId="0" borderId="2" xfId="11" applyFont="1" applyBorder="1" applyAlignment="1">
      <alignment horizontal="right" vertical="top"/>
    </xf>
    <xf numFmtId="0" fontId="34" fillId="0" borderId="2" xfId="40" applyFont="1" applyBorder="1" applyAlignment="1">
      <alignment horizontal="center" vertical="top"/>
    </xf>
    <xf numFmtId="0" fontId="22" fillId="0" borderId="0" xfId="11" applyFont="1" applyAlignment="1">
      <alignment horizontal="center"/>
    </xf>
    <xf numFmtId="0" fontId="26" fillId="0" borderId="0" xfId="11" applyFont="1" applyAlignment="1">
      <alignment horizontal="left" wrapText="1"/>
    </xf>
    <xf numFmtId="0" fontId="34" fillId="0" borderId="2" xfId="33" applyFont="1" applyBorder="1" applyAlignment="1">
      <alignment horizontal="center" vertical="top"/>
    </xf>
    <xf numFmtId="0" fontId="28" fillId="0" borderId="0" xfId="11" applyFont="1" applyAlignment="1">
      <alignment horizontal="center"/>
    </xf>
    <xf numFmtId="49" fontId="110" fillId="0" borderId="0" xfId="33" applyNumberFormat="1" applyFont="1" applyFill="1" applyBorder="1" applyAlignment="1">
      <alignment horizontal="left" vertical="center" wrapText="1"/>
    </xf>
    <xf numFmtId="0" fontId="22" fillId="0" borderId="0" xfId="11" applyFont="1" applyFill="1" applyBorder="1" applyAlignment="1">
      <alignment horizontal="center" vertical="center"/>
    </xf>
    <xf numFmtId="0" fontId="128" fillId="0" borderId="0" xfId="33" applyFont="1" applyFill="1" applyAlignment="1">
      <alignment horizontal="center" vertical="center"/>
    </xf>
    <xf numFmtId="0" fontId="131" fillId="0" borderId="0" xfId="33" applyFont="1" applyFill="1" applyBorder="1" applyAlignment="1">
      <alignment horizontal="center" wrapText="1"/>
    </xf>
    <xf numFmtId="0" fontId="22" fillId="0" borderId="0" xfId="25" applyFont="1" applyBorder="1" applyAlignment="1">
      <alignment horizontal="center"/>
    </xf>
    <xf numFmtId="0" fontId="22" fillId="0" borderId="2" xfId="11" applyFont="1" applyBorder="1" applyAlignment="1">
      <alignment horizontal="center"/>
    </xf>
    <xf numFmtId="49" fontId="38" fillId="0" borderId="0" xfId="33" applyNumberFormat="1" applyFont="1" applyFill="1" applyBorder="1" applyAlignment="1">
      <alignment horizontal="left" vertical="center" wrapText="1"/>
    </xf>
    <xf numFmtId="0" fontId="22" fillId="0" borderId="0" xfId="34" applyFont="1" applyBorder="1" applyAlignment="1">
      <alignment horizontal="center"/>
    </xf>
    <xf numFmtId="49" fontId="103" fillId="0" borderId="0" xfId="33" applyNumberFormat="1" applyFont="1" applyFill="1" applyBorder="1" applyAlignment="1">
      <alignment horizontal="left" vertical="center" wrapText="1"/>
    </xf>
    <xf numFmtId="49" fontId="22" fillId="0" borderId="0" xfId="33" applyNumberFormat="1" applyFont="1" applyBorder="1" applyAlignment="1">
      <alignment horizontal="center" vertical="center"/>
    </xf>
    <xf numFmtId="49" fontId="22" fillId="0" borderId="2" xfId="33" applyNumberFormat="1" applyFont="1" applyBorder="1" applyAlignment="1">
      <alignment horizontal="center" vertical="center"/>
    </xf>
    <xf numFmtId="0" fontId="22" fillId="0" borderId="2" xfId="26" applyFont="1" applyBorder="1" applyAlignment="1">
      <alignment horizontal="center" vertical="center" wrapText="1"/>
    </xf>
    <xf numFmtId="0" fontId="34" fillId="0" borderId="2" xfId="11" applyFont="1" applyBorder="1" applyAlignment="1">
      <alignment horizontal="center" vertical="top" wrapText="1"/>
    </xf>
    <xf numFmtId="0" fontId="22" fillId="0" borderId="0" xfId="1" applyFont="1" applyAlignment="1">
      <alignment horizontal="center" vertical="center"/>
    </xf>
    <xf numFmtId="0" fontId="22" fillId="0" borderId="0" xfId="1" applyFont="1" applyBorder="1" applyAlignment="1">
      <alignment horizontal="center" vertical="center"/>
    </xf>
    <xf numFmtId="0" fontId="34" fillId="0" borderId="2" xfId="1" applyFont="1" applyBorder="1" applyAlignment="1">
      <alignment horizontal="center" vertical="top"/>
    </xf>
    <xf numFmtId="0" fontId="22" fillId="0" borderId="0" xfId="1" applyFont="1" applyFill="1" applyAlignment="1">
      <alignment horizontal="center" wrapText="1"/>
    </xf>
    <xf numFmtId="0" fontId="136" fillId="0" borderId="2" xfId="1" applyFont="1" applyBorder="1" applyAlignment="1">
      <alignment horizontal="right"/>
    </xf>
    <xf numFmtId="0" fontId="61" fillId="0" borderId="2" xfId="1" applyFont="1" applyBorder="1" applyAlignment="1">
      <alignment horizontal="right"/>
    </xf>
    <xf numFmtId="0" fontId="22" fillId="0" borderId="0" xfId="1" applyFont="1" applyAlignment="1">
      <alignment horizontal="center"/>
    </xf>
    <xf numFmtId="0" fontId="29" fillId="0" borderId="2" xfId="1" applyFont="1" applyBorder="1" applyAlignment="1">
      <alignment horizontal="right"/>
    </xf>
    <xf numFmtId="0" fontId="90" fillId="0" borderId="2" xfId="27" applyFont="1" applyBorder="1" applyAlignment="1">
      <alignment horizontal="center" vertical="center"/>
    </xf>
    <xf numFmtId="0" fontId="92" fillId="0" borderId="2" xfId="11" applyFont="1" applyBorder="1" applyAlignment="1">
      <alignment horizontal="center" vertical="top"/>
    </xf>
    <xf numFmtId="0" fontId="64" fillId="0" borderId="0" xfId="11" applyFont="1" applyBorder="1" applyAlignment="1">
      <alignment horizontal="center"/>
    </xf>
    <xf numFmtId="0" fontId="90" fillId="0" borderId="0" xfId="25" applyFont="1" applyBorder="1" applyAlignment="1">
      <alignment horizontal="center" vertical="center"/>
    </xf>
    <xf numFmtId="0" fontId="90" fillId="0" borderId="0" xfId="25" applyFont="1" applyBorder="1" applyAlignment="1">
      <alignment horizontal="center"/>
    </xf>
    <xf numFmtId="49" fontId="92" fillId="0" borderId="2" xfId="5" applyNumberFormat="1" applyFont="1" applyFill="1" applyBorder="1" applyAlignment="1">
      <alignment horizontal="center" vertical="top" wrapText="1"/>
    </xf>
    <xf numFmtId="0" fontId="90" fillId="0" borderId="0" xfId="27" applyFont="1" applyAlignment="1">
      <alignment horizontal="center" vertical="center"/>
    </xf>
    <xf numFmtId="0" fontId="90" fillId="0" borderId="13" xfId="27" applyFont="1" applyBorder="1" applyAlignment="1">
      <alignment horizontal="center" vertical="center"/>
    </xf>
    <xf numFmtId="0" fontId="36" fillId="0" borderId="2" xfId="11" applyFont="1" applyBorder="1" applyAlignment="1">
      <alignment horizontal="right"/>
    </xf>
    <xf numFmtId="49" fontId="92" fillId="0" borderId="2" xfId="5" applyNumberFormat="1" applyFont="1" applyFill="1" applyBorder="1" applyAlignment="1">
      <alignment horizontal="center" vertical="top"/>
    </xf>
    <xf numFmtId="0" fontId="64" fillId="0" borderId="0" xfId="11" applyFont="1" applyAlignment="1">
      <alignment horizontal="center"/>
    </xf>
    <xf numFmtId="0" fontId="90" fillId="2" borderId="0" xfId="11" applyFont="1" applyFill="1" applyAlignment="1">
      <alignment horizontal="center" vertical="center" wrapText="1"/>
    </xf>
    <xf numFmtId="0" fontId="90" fillId="0" borderId="0" xfId="11" applyFont="1" applyBorder="1" applyAlignment="1">
      <alignment horizontal="left"/>
    </xf>
    <xf numFmtId="0" fontId="90" fillId="0" borderId="12" xfId="11" applyFont="1" applyBorder="1" applyAlignment="1">
      <alignment horizontal="left" wrapText="1"/>
    </xf>
    <xf numFmtId="0" fontId="90" fillId="2" borderId="13" xfId="11" applyFont="1" applyFill="1" applyBorder="1" applyAlignment="1">
      <alignment horizontal="center" wrapText="1"/>
    </xf>
    <xf numFmtId="0" fontId="90" fillId="2" borderId="13" xfId="11" applyFont="1" applyFill="1" applyBorder="1" applyAlignment="1">
      <alignment horizontal="center" vertical="center" wrapText="1"/>
    </xf>
    <xf numFmtId="0" fontId="90" fillId="0" borderId="13" xfId="11" applyFont="1" applyFill="1" applyBorder="1" applyAlignment="1">
      <alignment horizontal="center" wrapText="1"/>
    </xf>
    <xf numFmtId="0" fontId="90" fillId="0" borderId="0" xfId="11" applyFont="1" applyAlignment="1">
      <alignment horizontal="center" vertical="center"/>
    </xf>
    <xf numFmtId="0" fontId="90" fillId="0" borderId="0" xfId="11" applyFont="1" applyBorder="1" applyAlignment="1">
      <alignment horizontal="center" vertical="center" wrapText="1"/>
    </xf>
    <xf numFmtId="0" fontId="90" fillId="0" borderId="0" xfId="11" applyFont="1" applyBorder="1" applyAlignment="1">
      <alignment horizontal="center" vertical="center"/>
    </xf>
    <xf numFmtId="0" fontId="90" fillId="0" borderId="0" xfId="11" applyFont="1" applyBorder="1" applyAlignment="1">
      <alignment horizontal="center"/>
    </xf>
    <xf numFmtId="49" fontId="145" fillId="0" borderId="2" xfId="19" applyNumberFormat="1" applyFont="1" applyFill="1" applyBorder="1" applyAlignment="1">
      <alignment horizontal="center" vertical="justify"/>
    </xf>
    <xf numFmtId="49" fontId="144" fillId="0" borderId="0" xfId="19" applyNumberFormat="1" applyFont="1" applyFill="1" applyAlignment="1">
      <alignment horizontal="center"/>
    </xf>
    <xf numFmtId="49" fontId="143" fillId="0" borderId="0" xfId="19" applyNumberFormat="1" applyFont="1" applyFill="1" applyBorder="1" applyAlignment="1">
      <alignment horizontal="center" vertical="center"/>
    </xf>
    <xf numFmtId="0" fontId="90" fillId="0" borderId="2" xfId="11" applyFont="1" applyBorder="1" applyAlignment="1">
      <alignment horizontal="center" vertical="center" wrapText="1"/>
    </xf>
    <xf numFmtId="0" fontId="90" fillId="0" borderId="12" xfId="115" applyFont="1" applyBorder="1" applyAlignment="1">
      <alignment horizontal="left" vertical="center"/>
    </xf>
    <xf numFmtId="0" fontId="90" fillId="0" borderId="0" xfId="115" applyFont="1" applyBorder="1" applyAlignment="1">
      <alignment horizontal="left" vertical="center"/>
    </xf>
    <xf numFmtId="0" fontId="90" fillId="0" borderId="13" xfId="11" applyFont="1" applyBorder="1" applyAlignment="1">
      <alignment horizontal="left"/>
    </xf>
    <xf numFmtId="0" fontId="90" fillId="0" borderId="0" xfId="11" applyFont="1" applyAlignment="1">
      <alignment horizontal="center"/>
    </xf>
    <xf numFmtId="0" fontId="90" fillId="0" borderId="2" xfId="11" applyFont="1" applyBorder="1" applyAlignment="1">
      <alignment horizontal="left" vertical="center"/>
    </xf>
    <xf numFmtId="0" fontId="90" fillId="0" borderId="13" xfId="11" applyFont="1" applyBorder="1" applyAlignment="1">
      <alignment horizontal="center" wrapText="1"/>
    </xf>
    <xf numFmtId="0" fontId="28" fillId="0" borderId="0" xfId="11" applyFont="1" applyAlignment="1">
      <alignment horizontal="center" vertical="center"/>
    </xf>
    <xf numFmtId="49" fontId="22" fillId="0" borderId="2" xfId="5" applyNumberFormat="1" applyFont="1" applyFill="1" applyBorder="1" applyAlignment="1">
      <alignment horizontal="center" vertical="center" wrapText="1"/>
    </xf>
    <xf numFmtId="3" fontId="118" fillId="0" borderId="2" xfId="0" applyNumberFormat="1" applyFont="1" applyBorder="1" applyAlignment="1">
      <alignment wrapText="1" shrinkToFit="1"/>
    </xf>
    <xf numFmtId="0" fontId="118" fillId="0" borderId="0" xfId="0" applyFont="1" applyBorder="1" applyAlignment="1"/>
    <xf numFmtId="0" fontId="118" fillId="0" borderId="0" xfId="0" applyFont="1" applyBorder="1"/>
    <xf numFmtId="169" fontId="118" fillId="0" borderId="0" xfId="0" applyNumberFormat="1" applyFont="1" applyBorder="1"/>
    <xf numFmtId="49" fontId="155" fillId="0" borderId="0" xfId="13" applyNumberFormat="1" applyFont="1" applyBorder="1" applyAlignment="1">
      <alignment horizontal="center" vertical="center" wrapText="1"/>
    </xf>
    <xf numFmtId="0" fontId="28" fillId="0" borderId="0" xfId="12" applyFont="1" applyBorder="1" applyAlignment="1">
      <alignment horizontal="left" vertical="center" wrapText="1"/>
    </xf>
    <xf numFmtId="0" fontId="23" fillId="0" borderId="0" xfId="2" applyFont="1" applyBorder="1" applyAlignment="1">
      <alignment horizontal="left" vertical="center" wrapText="1"/>
    </xf>
    <xf numFmtId="3" fontId="64" fillId="0" borderId="0" xfId="0" applyNumberFormat="1" applyFont="1" applyFill="1"/>
    <xf numFmtId="49" fontId="155" fillId="0" borderId="0" xfId="13" applyNumberFormat="1" applyFont="1" applyBorder="1" applyAlignment="1">
      <alignment horizontal="center" vertical="center" wrapText="1"/>
    </xf>
    <xf numFmtId="0" fontId="32" fillId="0" borderId="0" xfId="14" applyFont="1" applyBorder="1" applyAlignment="1">
      <alignment horizontal="left"/>
    </xf>
    <xf numFmtId="3" fontId="32" fillId="0" borderId="0" xfId="14" applyNumberFormat="1" applyFont="1"/>
    <xf numFmtId="3" fontId="46" fillId="0" borderId="0" xfId="0" applyNumberFormat="1" applyFont="1" applyFill="1" applyBorder="1" applyAlignment="1">
      <alignment horizontal="left" wrapText="1" shrinkToFit="1"/>
    </xf>
    <xf numFmtId="3" fontId="23" fillId="0" borderId="0" xfId="0" applyNumberFormat="1" applyFont="1" applyFill="1"/>
    <xf numFmtId="3" fontId="46" fillId="0" borderId="0" xfId="0" applyNumberFormat="1" applyFont="1" applyAlignment="1">
      <alignment horizontal="left" wrapText="1" shrinkToFit="1"/>
    </xf>
    <xf numFmtId="3" fontId="46" fillId="0" borderId="0" xfId="0" applyNumberFormat="1" applyFont="1" applyFill="1" applyAlignment="1">
      <alignment horizontal="left" wrapText="1"/>
    </xf>
    <xf numFmtId="3" fontId="46" fillId="0" borderId="0" xfId="0" applyNumberFormat="1" applyFont="1" applyAlignment="1">
      <alignment horizontal="left" wrapText="1"/>
    </xf>
    <xf numFmtId="3" fontId="46" fillId="0" borderId="0" xfId="0" applyNumberFormat="1" applyFont="1" applyBorder="1" applyAlignment="1">
      <alignment horizontal="left" wrapText="1"/>
    </xf>
    <xf numFmtId="3" fontId="46" fillId="0" borderId="0" xfId="0" applyNumberFormat="1" applyFont="1" applyBorder="1" applyAlignment="1">
      <alignment horizontal="left"/>
    </xf>
    <xf numFmtId="1" fontId="24" fillId="0" borderId="0" xfId="0" applyNumberFormat="1" applyFont="1" applyAlignment="1">
      <alignment horizontal="left"/>
    </xf>
    <xf numFmtId="1" fontId="24" fillId="0" borderId="0" xfId="0" applyNumberFormat="1" applyFont="1" applyBorder="1" applyAlignment="1">
      <alignment horizontal="left"/>
    </xf>
    <xf numFmtId="0" fontId="24" fillId="0" borderId="2" xfId="17" applyFont="1" applyBorder="1" applyAlignment="1">
      <alignment horizontal="left" wrapText="1"/>
    </xf>
    <xf numFmtId="0" fontId="28" fillId="0" borderId="12" xfId="0" applyFont="1" applyBorder="1" applyAlignment="1">
      <alignment horizontal="right"/>
    </xf>
    <xf numFmtId="3" fontId="28" fillId="0" borderId="0" xfId="13" applyNumberFormat="1" applyFont="1" applyBorder="1" applyAlignment="1">
      <alignment horizontal="right" vertical="center"/>
    </xf>
    <xf numFmtId="1" fontId="28" fillId="0" borderId="0" xfId="13" applyNumberFormat="1" applyFont="1" applyBorder="1" applyAlignment="1">
      <alignment horizontal="right" vertical="center"/>
    </xf>
    <xf numFmtId="3" fontId="24" fillId="0" borderId="0" xfId="0" applyNumberFormat="1" applyFont="1" applyFill="1"/>
    <xf numFmtId="0" fontId="28" fillId="0" borderId="2" xfId="0" applyFont="1" applyBorder="1" applyAlignment="1">
      <alignment horizontal="right"/>
    </xf>
    <xf numFmtId="49" fontId="28" fillId="0" borderId="0" xfId="13" applyNumberFormat="1" applyFont="1" applyBorder="1" applyAlignment="1">
      <alignment horizontal="left" vertical="center"/>
    </xf>
    <xf numFmtId="1" fontId="28" fillId="0" borderId="0" xfId="0" applyNumberFormat="1" applyFont="1"/>
    <xf numFmtId="1" fontId="28" fillId="0" borderId="0" xfId="0" applyNumberFormat="1" applyFont="1" applyAlignment="1">
      <alignment horizontal="right"/>
    </xf>
    <xf numFmtId="169" fontId="24" fillId="0" borderId="0" xfId="15" applyNumberFormat="1" applyFont="1" applyFill="1" applyBorder="1" applyAlignment="1">
      <alignment horizontal="left"/>
    </xf>
    <xf numFmtId="169" fontId="24" fillId="0" borderId="0" xfId="15" applyNumberFormat="1" applyFont="1" applyFill="1" applyBorder="1" applyAlignment="1">
      <alignment horizontal="left" wrapText="1"/>
    </xf>
    <xf numFmtId="49" fontId="28" fillId="0" borderId="2" xfId="13" applyNumberFormat="1" applyFont="1" applyBorder="1" applyAlignment="1">
      <alignment vertical="center"/>
    </xf>
    <xf numFmtId="171" fontId="24" fillId="0" borderId="2" xfId="13" applyNumberFormat="1" applyFont="1" applyBorder="1" applyAlignment="1">
      <alignment vertical="center"/>
    </xf>
    <xf numFmtId="0" fontId="46" fillId="0" borderId="2" xfId="18" applyFont="1" applyBorder="1" applyAlignment="1">
      <alignment horizontal="center" vertical="center" wrapText="1"/>
    </xf>
    <xf numFmtId="0" fontId="64" fillId="0" borderId="0" xfId="18" applyFont="1" applyAlignment="1"/>
    <xf numFmtId="0" fontId="46" fillId="0" borderId="0" xfId="2" applyFont="1" applyBorder="1" applyAlignment="1">
      <alignment horizontal="left"/>
    </xf>
    <xf numFmtId="0" fontId="46" fillId="0" borderId="0" xfId="2" applyFont="1" applyBorder="1" applyAlignment="1">
      <alignment horizontal="left" wrapText="1"/>
    </xf>
    <xf numFmtId="0" fontId="64" fillId="0" borderId="0" xfId="18" applyFont="1" applyBorder="1" applyAlignment="1">
      <alignment horizontal="left"/>
    </xf>
    <xf numFmtId="0" fontId="46" fillId="0" borderId="0" xfId="2" applyFont="1" applyBorder="1" applyAlignment="1">
      <alignment horizontal="left" vertical="top"/>
    </xf>
    <xf numFmtId="0" fontId="46" fillId="0" borderId="2" xfId="2" applyFont="1" applyBorder="1" applyAlignment="1">
      <alignment horizontal="left" vertical="top" wrapText="1"/>
    </xf>
    <xf numFmtId="0" fontId="64" fillId="0" borderId="0" xfId="18" applyFont="1" applyAlignment="1">
      <alignment horizontal="left"/>
    </xf>
    <xf numFmtId="0" fontId="64" fillId="0" borderId="0" xfId="18" applyFont="1"/>
    <xf numFmtId="0" fontId="64" fillId="0" borderId="12" xfId="18" applyFont="1" applyFill="1" applyBorder="1" applyAlignment="1">
      <alignment horizontal="right" vertical="center"/>
    </xf>
    <xf numFmtId="0" fontId="64" fillId="0" borderId="2" xfId="18" applyFont="1" applyFill="1" applyBorder="1" applyAlignment="1">
      <alignment horizontal="right" vertical="center" wrapText="1"/>
    </xf>
    <xf numFmtId="0" fontId="64" fillId="0" borderId="0" xfId="18" applyFont="1" applyFill="1" applyAlignment="1">
      <alignment horizontal="left"/>
    </xf>
    <xf numFmtId="0" fontId="46" fillId="0" borderId="0" xfId="2" applyFont="1" applyFill="1" applyBorder="1" applyAlignment="1">
      <alignment horizontal="left" vertical="top" wrapText="1"/>
    </xf>
    <xf numFmtId="0" fontId="46" fillId="0" borderId="2" xfId="18" applyFont="1" applyFill="1" applyBorder="1" applyAlignment="1">
      <alignment horizontal="left"/>
    </xf>
    <xf numFmtId="0" fontId="46" fillId="0" borderId="2" xfId="2" applyFont="1" applyFill="1" applyBorder="1" applyAlignment="1">
      <alignment horizontal="left" vertical="top" wrapText="1"/>
    </xf>
    <xf numFmtId="0" fontId="90" fillId="2" borderId="0" xfId="18" applyFont="1" applyFill="1" applyBorder="1" applyAlignment="1">
      <alignment horizontal="center" vertical="center" wrapText="1"/>
    </xf>
    <xf numFmtId="0" fontId="90" fillId="2" borderId="0" xfId="18" applyFont="1" applyFill="1" applyBorder="1" applyAlignment="1">
      <alignment horizontal="center" wrapText="1"/>
    </xf>
  </cellXfs>
  <cellStyles count="124">
    <cellStyle name="20% - Акцент1 2" xfId="55"/>
    <cellStyle name="20% - Акцент2 2" xfId="56"/>
    <cellStyle name="20% - Акцент3 2" xfId="57"/>
    <cellStyle name="20% - Акцент4 2" xfId="58"/>
    <cellStyle name="20% - Акцент5 2" xfId="59"/>
    <cellStyle name="20% - Акцент6 2" xfId="60"/>
    <cellStyle name="40% - Акцент1 2" xfId="61"/>
    <cellStyle name="40% - Акцент2 2" xfId="62"/>
    <cellStyle name="40% - Акцент3 2" xfId="63"/>
    <cellStyle name="40% - Акцент4 2" xfId="64"/>
    <cellStyle name="40% - Акцент5 2" xfId="65"/>
    <cellStyle name="40% - Акцент6 2" xfId="66"/>
    <cellStyle name="60% - Акцент1 2" xfId="67"/>
    <cellStyle name="60% - Акцент2 2" xfId="68"/>
    <cellStyle name="60% - Акцент3 2" xfId="69"/>
    <cellStyle name="60% - Акцент4 2" xfId="70"/>
    <cellStyle name="60% - Акцент5 2" xfId="71"/>
    <cellStyle name="60% - Акцент6 2" xfId="72"/>
    <cellStyle name="Normal_GDP1" xfId="5"/>
    <cellStyle name="Normal_PERVICHN" xfId="27"/>
    <cellStyle name="Normal_PPI" xfId="19"/>
    <cellStyle name="Акцент1 2" xfId="73"/>
    <cellStyle name="Акцент2 2" xfId="74"/>
    <cellStyle name="Акцент3 2" xfId="75"/>
    <cellStyle name="Акцент4 2" xfId="76"/>
    <cellStyle name="Акцент5 2" xfId="77"/>
    <cellStyle name="Акцент6 2" xfId="78"/>
    <cellStyle name="Ввод  2" xfId="79"/>
    <cellStyle name="Вывод 2" xfId="80"/>
    <cellStyle name="Вычисление 2" xfId="81"/>
    <cellStyle name="Денежный 2" xfId="37"/>
    <cellStyle name="Заголовок 1 2" xfId="82"/>
    <cellStyle name="Заголовок 2 2" xfId="83"/>
    <cellStyle name="Заголовок 3 2" xfId="84"/>
    <cellStyle name="Заголовок 4 2" xfId="85"/>
    <cellStyle name="Итог 2" xfId="86"/>
    <cellStyle name="Контрольная ячейка 2" xfId="87"/>
    <cellStyle name="Название 2" xfId="88"/>
    <cellStyle name="Нейтральный 2" xfId="89"/>
    <cellStyle name="Обычный" xfId="0" builtinId="0"/>
    <cellStyle name="Обычный 2" xfId="29"/>
    <cellStyle name="Обычный 2 2" xfId="31"/>
    <cellStyle name="Обычный 2 2 2" xfId="45"/>
    <cellStyle name="Обычный 2 2 3" xfId="47"/>
    <cellStyle name="Обычный 2 2 4" xfId="51"/>
    <cellStyle name="Обычный 2 2 5" xfId="100"/>
    <cellStyle name="Обычный 2 2 6" xfId="106"/>
    <cellStyle name="Обычный 2 2 7" xfId="116"/>
    <cellStyle name="Обычный 2 3" xfId="36"/>
    <cellStyle name="Обычный 2 3 2" xfId="44"/>
    <cellStyle name="Обычный 2 3 3" xfId="48"/>
    <cellStyle name="Обычный 2 3 3 2" xfId="102"/>
    <cellStyle name="Обычный 2 3 4" xfId="97"/>
    <cellStyle name="Обычный 2 3 4 2" xfId="120"/>
    <cellStyle name="Обычный 2 4" xfId="38"/>
    <cellStyle name="Обычный 2 4 2" xfId="49"/>
    <cellStyle name="Обычный 2 5" xfId="39"/>
    <cellStyle name="Обычный 2 5 2" xfId="43"/>
    <cellStyle name="Обычный 2 5 3" xfId="50"/>
    <cellStyle name="Обычный 2 6" xfId="46"/>
    <cellStyle name="Обычный 2 7" xfId="109"/>
    <cellStyle name="Обычный 2 8" xfId="119"/>
    <cellStyle name="Обычный 3" xfId="32"/>
    <cellStyle name="Обычный 3 2" xfId="113"/>
    <cellStyle name="Обычный 3 3" xfId="114"/>
    <cellStyle name="Обычный 4" xfId="54"/>
    <cellStyle name="Обычный 4 2" xfId="98"/>
    <cellStyle name="Обычный 4 2 2" xfId="101"/>
    <cellStyle name="Обычный 4 2 3" xfId="108"/>
    <cellStyle name="Обычный 4 2 4" xfId="118"/>
    <cellStyle name="Обычный 4 3" xfId="104"/>
    <cellStyle name="Обычный 4 3 2" xfId="111"/>
    <cellStyle name="Обычный 4 3 3" xfId="122"/>
    <cellStyle name="Обычный 4 4" xfId="105"/>
    <cellStyle name="Обычный 5" xfId="99"/>
    <cellStyle name="Обычный 6" xfId="103"/>
    <cellStyle name="Обычный 7" xfId="112"/>
    <cellStyle name="Обычный 8" xfId="121"/>
    <cellStyle name="Обычный_1.3 по возр и уров образ 2" xfId="16"/>
    <cellStyle name="Обычный_2.1. по группам занятий 2" xfId="17"/>
    <cellStyle name="Обычный_50708P" xfId="115"/>
    <cellStyle name="Обычный_A122" xfId="34"/>
    <cellStyle name="Обычный_B" xfId="20"/>
    <cellStyle name="Обычный_Fin1" xfId="22"/>
    <cellStyle name="Обычный_Naselen1" xfId="1"/>
    <cellStyle name="Обычный_OB_G" xfId="41"/>
    <cellStyle name="Обычный_PRIL94~1" xfId="4"/>
    <cellStyle name="Обычный_PROM" xfId="9"/>
    <cellStyle name="Обычный_Smert_mlad_DEMOG" xfId="35"/>
    <cellStyle name="Обычный_Smert_prichina (2)" xfId="26"/>
    <cellStyle name="Обычный_Spravka" xfId="25"/>
    <cellStyle name="Обычный_TORQ" xfId="18"/>
    <cellStyle name="Обычный_TRANSP" xfId="12"/>
    <cellStyle name="Обычный_TRUD" xfId="13"/>
    <cellStyle name="Обычный_VED" xfId="40"/>
    <cellStyle name="Обычный_VED_95-00" xfId="42"/>
    <cellStyle name="Обычный_База (2)" xfId="10"/>
    <cellStyle name="Обычный_Здрав" xfId="28"/>
    <cellStyle name="Обычный_Книга2" xfId="33"/>
    <cellStyle name="Обычный_м в ф " xfId="15"/>
    <cellStyle name="Обычный_матрица1" xfId="53"/>
    <cellStyle name="Обычный_облтабл1" xfId="2"/>
    <cellStyle name="Обычный_облтабл2" xfId="11"/>
    <cellStyle name="Обычный_ПублОПР" xfId="52"/>
    <cellStyle name="Обычный_Стр_ПРЯМИНВ" xfId="24"/>
    <cellStyle name="Обычный_Трудl 2" xfId="14"/>
    <cellStyle name="Плохой 2" xfId="90"/>
    <cellStyle name="полужирный" xfId="6"/>
    <cellStyle name="Пояснение 2" xfId="91"/>
    <cellStyle name="Примечание 2" xfId="92"/>
    <cellStyle name="Примечание 3" xfId="110"/>
    <cellStyle name="Процентный 2" xfId="93"/>
    <cellStyle name="Связанная ячейка 2" xfId="94"/>
    <cellStyle name="Текст предупреждения 2" xfId="95"/>
    <cellStyle name="ТЕКСТ_A 2" xfId="21"/>
    <cellStyle name="ТЕКСТ_B 2" xfId="23"/>
    <cellStyle name="Тысячи [0]_1эксК" xfId="7"/>
    <cellStyle name="Тысячи_1эксК" xfId="8"/>
    <cellStyle name="Финансовый" xfId="123" builtinId="3"/>
    <cellStyle name="Финансовый 2" xfId="30"/>
    <cellStyle name="Финансовый 3" xfId="107"/>
    <cellStyle name="Финансовый 4" xfId="117"/>
    <cellStyle name="Финансовый_облтабл1" xfId="3"/>
    <cellStyle name="Хороший 2" xfId="96"/>
  </cellStyles>
  <dxfs count="0"/>
  <tableStyles count="0" defaultTableStyle="TableStyleMedium2" defaultPivotStyle="PivotStyleLight16"/>
  <colors>
    <mruColors>
      <color rgb="FF0000FF"/>
      <color rgb="FF4859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2" name="Текст 1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3" name="Текст 2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4" name="Текст 3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5" name="Текст 4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6" name="Текст 5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7" name="Текст 6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8" name="Текст 7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9" name="Текст 8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10" name="Текст 9"/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1998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1" name="Текст 1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2" name="Текст 1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3" name="Текст 25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4" name="Текст 2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5" name="Текст 45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6" name="Текст 4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7" name="Текст 4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8" name="Текст 11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9" name="Текст 118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0" name="Текст 12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1" name="Текст 12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2" name="Текст 143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3" name="Текст 144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4" name="Текст 1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5" name="Текст 1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6" name="Текст 25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7" name="Текст 2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8" name="Текст 45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9" name="Текст 4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0" name="Текст 4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1" name="Текст 11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2" name="Текст 118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3" name="Текст 126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4" name="Текст 127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5" name="Текст 143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6" name="Текст 144"/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2" name="Текст 1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3" name="Текст 2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4" name="Текст 3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5" name="Текст 4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6" name="Текст 5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7" name="Текст 6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8" name="Текст 7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9" name="Текст 8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10" name="Текст 9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11" name="Текст 10"/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1998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2" name="Текст 15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13" name="Текст 16"/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4" name="Текст 17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5" name="Текст 18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16" name="Текст 19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17" name="Текст 20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18" name="Текст 21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9" name="Текст 22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20" name="Текст 23"/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1" name="Текст 24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2" name="Текст 25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23" name="Текст 26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24" name="Текст 27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25" name="Текст 28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6" name="Текст 15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27" name="Текст 16"/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8" name="Текст 17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9" name="Текст 18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0" name="Текст 19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1" name="Текст 20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2" name="Текст 21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33" name="Текст 22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34" name="Текст 23"/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35" name="Текст 24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36" name="Текст 25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7" name="Текст 26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8" name="Текст 27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9" name="Текст 28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0" name="Текст 15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1" name="Текст 17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2" name="Текст 18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3" name="Текст 20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4" name="Текст 21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5" name="Текст 22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6" name="Текст 24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7" name="Текст 25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8" name="Текст 27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9" name="Текст 28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50" name="Текст 17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1" name="Текст 20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2" name="Текст 21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53" name="Текст 24"/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4" name="Текст 27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5" name="Текст 28"/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" name="Текст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3" name="Текст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4" name="Текст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5" name="Текст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6" name="Текст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7" name="Текст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8" name="Текст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9" name="Текст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10" name="Текст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1" name="Текст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2" name="Текст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13" name="Текст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14" name="Текст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15" name="Текст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6" name="Текст 15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17" name="Текст 16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8" name="Текст 17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9" name="Текст 18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0" name="Текст 19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1" name="Текст 20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2" name="Текст 21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3" name="Текст 22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24" name="Текст 23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5" name="Текст 24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6" name="Текст 25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7" name="Текст 26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8" name="Текст 27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9" name="Текст 28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0" name="Текст 15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1" name="Текст 1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2" name="Текст 1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3" name="Текст 20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4" name="Текст 21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5" name="Текст 22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6" name="Текст 2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7" name="Текст 25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8" name="Текст 27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9" name="Текст 28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40" name="Текст 17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1" name="Текст 2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2" name="Текст 2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43" name="Текст 2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4" name="Текст 27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5" name="Текст 2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47" name="Текст 1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48" name="Текст 1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49" name="Текст 1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0" name="Текст 1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1" name="Текст 2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2" name="Текст 2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53" name="Текст 2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54" name="Текст 2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55" name="Текст 2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56" name="Текст 2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7" name="Текст 2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8" name="Текст 2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9" name="Текст 2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0" name="Текст 1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61" name="Текст 1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2" name="Текст 1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3" name="Текст 1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64" name="Текст 1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65" name="Текст 2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66" name="Текст 2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7" name="Текст 2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68" name="Текст 2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9" name="Текст 2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0" name="Текст 2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1" name="Текст 2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2" name="Текст 2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3" name="Текст 2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4" name="Текст 15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5" name="Текст 17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6" name="Текст 18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7" name="Текст 2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8" name="Текст 21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9" name="Текст 2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0" name="Текст 24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1" name="Текст 25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2" name="Текст 2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3" name="Текст 2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4" name="Текст 17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5" name="Текст 2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6" name="Текст 2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7" name="Текст 2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8" name="Текст 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9" name="Текст 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76;&#1077;&#1084;&#1086;&#1075;&#1088;&#1072;&#1092;&#1080;&#1103;/&#1087;&#1103;&#1090;&#1080;&#1083;&#1077;&#1090;&#1082;&#1072;_&#1079;&#1072;%202023_&#1087;&#1088;&#1086;&#1074;&#1041;&#1080;&#1096;&#1082;&#1077;&#1082;%20&#1043;&#1091;&#1083;&#1100;&#110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76;&#1077;&#1084;&#1086;&#1075;&#1088;&#1072;&#1092;&#1080;&#1103;/&#1076;&#1077;&#1084;&#1086;&#1075;&#1088;&#1072;&#1092;&#1080;&#1103;%20&#1076;&#1072;&#1103;&#10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"/>
      <sheetName val="субъект "/>
      <sheetName val="ВРП и СНС"/>
      <sheetName val="пром1"/>
      <sheetName val="пром2"/>
      <sheetName val="пром3"/>
      <sheetName val="сх 1 "/>
      <sheetName val="строит "/>
      <sheetName val="Груз "/>
      <sheetName val="Пасс "/>
      <sheetName val="Связь "/>
      <sheetName val="Труд "/>
      <sheetName val="труд1 "/>
      <sheetName val="труд2 "/>
      <sheetName val="труд3 "/>
      <sheetName val="труд4 "/>
      <sheetName val="торг"/>
      <sheetName val="торг1"/>
      <sheetName val="услуги "/>
      <sheetName val="инд"/>
      <sheetName val="фин1"/>
      <sheetName val="фин2"/>
      <sheetName val="фин3"/>
      <sheetName val="фин4"/>
      <sheetName val="фин5"/>
      <sheetName val="инвест (2)"/>
      <sheetName val="внеш1 (2)"/>
      <sheetName val="внеш2 (2)"/>
      <sheetName val="внеш3 (2)"/>
      <sheetName val="здрав"/>
      <sheetName val="здрав1"/>
      <sheetName val="инвал.образ"/>
      <sheetName val="жилье "/>
      <sheetName val="жилье1 "/>
      <sheetName val="прест "/>
      <sheetName val="экол"/>
      <sheetName val="туризм"/>
      <sheetName val="уровень"/>
      <sheetName val="демогр1"/>
      <sheetName val="демогр2"/>
      <sheetName val="демогр3"/>
      <sheetName val="демогр4"/>
      <sheetName val="демогр5 "/>
      <sheetName val="демогр6"/>
      <sheetName val="демогр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105">
          <cell r="CM105">
            <v>2776</v>
          </cell>
        </row>
        <row r="107">
          <cell r="CM107">
            <v>2131</v>
          </cell>
        </row>
        <row r="108">
          <cell r="CM108">
            <v>1</v>
          </cell>
        </row>
        <row r="110">
          <cell r="CM110">
            <v>8</v>
          </cell>
        </row>
        <row r="111">
          <cell r="CM111">
            <v>3</v>
          </cell>
        </row>
        <row r="113">
          <cell r="CM113">
            <v>596</v>
          </cell>
        </row>
        <row r="116">
          <cell r="CM116">
            <v>3</v>
          </cell>
        </row>
        <row r="118">
          <cell r="CM118">
            <v>278</v>
          </cell>
        </row>
        <row r="120">
          <cell r="CM120">
            <v>183</v>
          </cell>
        </row>
        <row r="121">
          <cell r="CM121">
            <v>4</v>
          </cell>
        </row>
        <row r="124">
          <cell r="CM124">
            <v>2</v>
          </cell>
        </row>
        <row r="127">
          <cell r="CM127">
            <v>3</v>
          </cell>
        </row>
      </sheetData>
      <sheetData sheetId="43">
        <row r="4">
          <cell r="F4">
            <v>73</v>
          </cell>
        </row>
      </sheetData>
      <sheetData sheetId="44">
        <row r="4">
          <cell r="F4">
            <v>78</v>
          </cell>
        </row>
        <row r="10">
          <cell r="F10">
            <v>121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"/>
      <sheetName val="субъект "/>
      <sheetName val="ВРП и СНС"/>
      <sheetName val="пром1"/>
      <sheetName val="пром2"/>
      <sheetName val="пром3"/>
      <sheetName val="сх 1 "/>
      <sheetName val="строит "/>
      <sheetName val="Груз "/>
      <sheetName val="Пасс "/>
      <sheetName val="Связь "/>
      <sheetName val="Труд "/>
      <sheetName val="труд1 "/>
      <sheetName val="труд2 "/>
      <sheetName val="труд3 "/>
      <sheetName val="труд4 "/>
      <sheetName val="торг"/>
      <sheetName val="торг1"/>
      <sheetName val="услуги "/>
      <sheetName val="инд"/>
      <sheetName val="фин1"/>
      <sheetName val="фин2"/>
      <sheetName val="фин3"/>
      <sheetName val="фин4"/>
      <sheetName val="фин5"/>
      <sheetName val="инвест (2)"/>
      <sheetName val="внеш1 (2)"/>
      <sheetName val="внеш2 (2)"/>
      <sheetName val="внеш3 (2)"/>
      <sheetName val="здрав"/>
      <sheetName val="здрав1"/>
      <sheetName val="инвал.образ"/>
      <sheetName val="жилье "/>
      <sheetName val="жилье1 "/>
      <sheetName val="прест "/>
      <sheetName val="экол"/>
      <sheetName val="туризм"/>
      <sheetName val="уровень"/>
      <sheetName val="демогр1"/>
      <sheetName val="демогр2"/>
      <sheetName val="демогр3"/>
      <sheetName val="демогр4"/>
      <sheetName val="демогр5 "/>
      <sheetName val="демогр6"/>
      <sheetName val="демогр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>
        <row r="66">
          <cell r="F66">
            <v>2776</v>
          </cell>
        </row>
        <row r="67">
          <cell r="F67">
            <v>149</v>
          </cell>
        </row>
        <row r="68">
          <cell r="F68">
            <v>149</v>
          </cell>
        </row>
        <row r="69">
          <cell r="F69">
            <v>317</v>
          </cell>
        </row>
        <row r="70">
          <cell r="F70">
            <v>317</v>
          </cell>
        </row>
        <row r="71">
          <cell r="F71">
            <v>244</v>
          </cell>
        </row>
        <row r="72">
          <cell r="F72">
            <v>244</v>
          </cell>
        </row>
        <row r="73">
          <cell r="F73">
            <v>1037</v>
          </cell>
        </row>
        <row r="74">
          <cell r="F74">
            <v>24</v>
          </cell>
        </row>
        <row r="75">
          <cell r="F75">
            <v>1013</v>
          </cell>
        </row>
        <row r="76">
          <cell r="F76">
            <v>452</v>
          </cell>
        </row>
        <row r="77">
          <cell r="F77">
            <v>13</v>
          </cell>
        </row>
        <row r="78">
          <cell r="F78">
            <v>439</v>
          </cell>
        </row>
        <row r="79">
          <cell r="F79">
            <v>564</v>
          </cell>
        </row>
        <row r="80">
          <cell r="F80">
            <v>52</v>
          </cell>
        </row>
        <row r="81">
          <cell r="F81">
            <v>512</v>
          </cell>
        </row>
        <row r="82">
          <cell r="F82">
            <v>13</v>
          </cell>
        </row>
        <row r="83">
          <cell r="F83">
            <v>13</v>
          </cell>
        </row>
        <row r="84">
          <cell r="F84">
            <v>274</v>
          </cell>
        </row>
        <row r="85">
          <cell r="F85">
            <v>28</v>
          </cell>
        </row>
        <row r="86">
          <cell r="F86">
            <v>28</v>
          </cell>
        </row>
        <row r="87">
          <cell r="F87">
            <v>16</v>
          </cell>
        </row>
        <row r="88">
          <cell r="F88">
            <v>16</v>
          </cell>
        </row>
        <row r="89">
          <cell r="F89">
            <v>31</v>
          </cell>
        </row>
        <row r="90">
          <cell r="F90">
            <v>31</v>
          </cell>
        </row>
        <row r="91">
          <cell r="F91">
            <v>82</v>
          </cell>
        </row>
        <row r="93">
          <cell r="F93">
            <v>82</v>
          </cell>
        </row>
        <row r="94">
          <cell r="F94">
            <v>43</v>
          </cell>
        </row>
        <row r="96">
          <cell r="F96">
            <v>43</v>
          </cell>
        </row>
      </sheetData>
      <sheetData sheetId="44">
        <row r="4">
          <cell r="F4">
            <v>74</v>
          </cell>
        </row>
        <row r="6">
          <cell r="F6">
            <v>74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Твердый переплет">
      <a:majorFont>
        <a:latin typeface="Book Antiqua"/>
        <a:ea typeface=""/>
        <a:cs typeface=""/>
        <a:font script="Grek" typeface="Times New Roman"/>
        <a:font script="Cyrl" typeface="Times New Roman"/>
        <a:font script="Jpan" typeface="HGS明朝E"/>
        <a:font script="Hang" typeface="궁서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Book Antiqua"/>
        <a:ea typeface=""/>
        <a:cs typeface=""/>
        <a:font script="Grek" typeface="Times New Roman"/>
        <a:font script="Cyrl" typeface="Times New Roman"/>
        <a:font script="Jpan" typeface="HGS明朝E"/>
        <a:font script="Hang" typeface="돋움"/>
        <a:font script="Hans" typeface="宋体"/>
        <a:font script="Hant" typeface="新細明體"/>
        <a:font script="Arab" typeface="Times New Roman"/>
        <a:font script="Hebr" typeface="David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00FF"/>
  </sheetPr>
  <dimension ref="A1:CO49"/>
  <sheetViews>
    <sheetView view="pageBreakPreview" zoomScaleNormal="100" zoomScaleSheetLayoutView="100" workbookViewId="0">
      <selection activeCell="CR10" sqref="CR10"/>
    </sheetView>
  </sheetViews>
  <sheetFormatPr defaultColWidth="10.6640625" defaultRowHeight="12"/>
  <cols>
    <col min="1" max="1" width="40.6640625" style="13" customWidth="1"/>
    <col min="2" max="2" width="11" style="13" customWidth="1"/>
    <col min="3" max="7" width="11.83203125" style="4" customWidth="1"/>
    <col min="8" max="8" width="10.6640625" style="4" customWidth="1"/>
    <col min="9" max="93" width="10.6640625" style="4" hidden="1" customWidth="1"/>
    <col min="94" max="16384" width="10.6640625" style="4"/>
  </cols>
  <sheetData>
    <row r="1" spans="1:93" s="2" customFormat="1" ht="21" customHeight="1">
      <c r="A1" s="2178" t="s">
        <v>0</v>
      </c>
      <c r="B1" s="2178"/>
      <c r="C1" s="2178"/>
      <c r="D1" s="2178"/>
      <c r="E1" s="2178"/>
      <c r="F1" s="2178"/>
      <c r="G1" s="2178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</row>
    <row r="2" spans="1:93" s="2" customFormat="1" ht="18" customHeight="1">
      <c r="A2" s="2178" t="s">
        <v>1</v>
      </c>
      <c r="B2" s="2178"/>
      <c r="C2" s="2178"/>
      <c r="D2" s="2178"/>
      <c r="E2" s="2178"/>
      <c r="F2" s="2178"/>
      <c r="G2" s="217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</row>
    <row r="3" spans="1:93" s="2" customFormat="1" ht="18" customHeight="1">
      <c r="A3" s="2179" t="s">
        <v>2</v>
      </c>
      <c r="B3" s="2179"/>
      <c r="C3" s="2179"/>
      <c r="D3" s="2179"/>
      <c r="E3" s="2179"/>
      <c r="F3" s="2179"/>
      <c r="G3" s="2179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</row>
    <row r="4" spans="1:93" s="2" customFormat="1" ht="15" customHeight="1">
      <c r="A4" s="1400"/>
      <c r="B4" s="214"/>
      <c r="C4" s="214">
        <v>2019</v>
      </c>
      <c r="D4" s="214">
        <v>2020</v>
      </c>
      <c r="E4" s="214">
        <v>2021</v>
      </c>
      <c r="F4" s="214">
        <v>2022</v>
      </c>
      <c r="G4" s="214">
        <v>2023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</row>
    <row r="5" spans="1:93" s="2" customFormat="1" ht="15" customHeight="1">
      <c r="A5" s="951" t="s">
        <v>3</v>
      </c>
      <c r="B5" s="96"/>
      <c r="C5" s="142">
        <v>7</v>
      </c>
      <c r="D5" s="142">
        <v>7</v>
      </c>
      <c r="E5" s="142">
        <v>7</v>
      </c>
      <c r="F5" s="142">
        <v>7</v>
      </c>
      <c r="G5" s="142">
        <v>7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</row>
    <row r="6" spans="1:93" s="2" customFormat="1" ht="15" customHeight="1">
      <c r="A6" s="951" t="s">
        <v>4</v>
      </c>
      <c r="B6" s="96"/>
      <c r="C6" s="142">
        <v>3</v>
      </c>
      <c r="D6" s="142">
        <v>3</v>
      </c>
      <c r="E6" s="142">
        <v>3</v>
      </c>
      <c r="F6" s="142">
        <v>3</v>
      </c>
      <c r="G6" s="142">
        <v>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</row>
    <row r="7" spans="1:93" s="2" customFormat="1" ht="15" customHeight="1">
      <c r="A7" s="951" t="s">
        <v>456</v>
      </c>
      <c r="B7" s="142"/>
      <c r="C7" s="142">
        <v>88</v>
      </c>
      <c r="D7" s="142">
        <v>88</v>
      </c>
      <c r="E7" s="142">
        <v>88</v>
      </c>
      <c r="F7" s="142">
        <v>88</v>
      </c>
      <c r="G7" s="142">
        <v>88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</row>
    <row r="8" spans="1:93" s="2" customFormat="1" ht="15" customHeight="1">
      <c r="A8" s="952" t="s">
        <v>5</v>
      </c>
      <c r="B8" s="215"/>
      <c r="C8" s="215">
        <v>492</v>
      </c>
      <c r="D8" s="215">
        <v>526</v>
      </c>
      <c r="E8" s="215">
        <v>526</v>
      </c>
      <c r="F8" s="347">
        <v>530</v>
      </c>
      <c r="G8" s="1675">
        <v>536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</row>
    <row r="9" spans="1:93" s="2" customFormat="1" ht="7.9" customHeight="1">
      <c r="A9" s="143"/>
      <c r="B9" s="143"/>
      <c r="C9" s="144"/>
      <c r="D9" s="144"/>
      <c r="E9" s="144"/>
      <c r="F9" s="144"/>
      <c r="G9" s="14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</row>
    <row r="10" spans="1:93" s="3" customFormat="1" ht="24.75" customHeight="1">
      <c r="A10" s="145"/>
      <c r="B10" s="145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</row>
    <row r="11" spans="1:93" ht="18" customHeight="1">
      <c r="A11" s="2180" t="s">
        <v>6</v>
      </c>
      <c r="B11" s="2180"/>
      <c r="C11" s="2180"/>
      <c r="D11" s="2180"/>
      <c r="E11" s="2180"/>
      <c r="F11" s="2180"/>
      <c r="G11" s="2180"/>
    </row>
    <row r="12" spans="1:93" ht="18" customHeight="1">
      <c r="A12" s="2180" t="s">
        <v>1</v>
      </c>
      <c r="B12" s="2180"/>
      <c r="C12" s="2180"/>
      <c r="D12" s="2180"/>
      <c r="E12" s="2180"/>
      <c r="F12" s="2180"/>
      <c r="G12" s="2180"/>
    </row>
    <row r="13" spans="1:93" s="5" customFormat="1" ht="28.5" customHeight="1">
      <c r="A13" s="1401"/>
      <c r="B13" s="1402" t="s">
        <v>34</v>
      </c>
      <c r="C13" s="214">
        <v>2019</v>
      </c>
      <c r="D13" s="214">
        <v>2020</v>
      </c>
      <c r="E13" s="214">
        <v>2021</v>
      </c>
      <c r="F13" s="214">
        <v>2022</v>
      </c>
      <c r="G13" s="214">
        <v>2023</v>
      </c>
    </row>
    <row r="14" spans="1:93" s="5" customFormat="1" ht="17.100000000000001" customHeight="1">
      <c r="A14" s="1403"/>
      <c r="B14" s="1404"/>
      <c r="C14" s="25"/>
      <c r="D14" s="25"/>
      <c r="E14" s="25"/>
      <c r="F14" s="6"/>
      <c r="G14" s="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</row>
    <row r="15" spans="1:93" ht="17.100000000000001" customHeight="1">
      <c r="A15" s="1405" t="s">
        <v>7</v>
      </c>
      <c r="B15" s="1406"/>
      <c r="C15" s="1407"/>
      <c r="D15" s="1407"/>
      <c r="E15" s="1407"/>
      <c r="F15" s="1407"/>
      <c r="G15" s="1407"/>
    </row>
    <row r="16" spans="1:93" s="8" customFormat="1" ht="17.100000000000001" customHeight="1">
      <c r="A16" s="1418" t="s">
        <v>1396</v>
      </c>
      <c r="B16" s="1406" t="s">
        <v>22</v>
      </c>
      <c r="C16" s="1408">
        <v>10385.6</v>
      </c>
      <c r="D16" s="1408">
        <v>9457.7999999999993</v>
      </c>
      <c r="E16" s="1409">
        <v>13516.8</v>
      </c>
      <c r="F16" s="1410">
        <v>14596.6</v>
      </c>
      <c r="G16" s="1410">
        <v>17317.599999999999</v>
      </c>
    </row>
    <row r="17" spans="1:92" s="8" customFormat="1" ht="17.100000000000001" customHeight="1">
      <c r="A17" s="1405" t="s">
        <v>8</v>
      </c>
      <c r="B17" s="1406"/>
      <c r="C17" s="1408"/>
      <c r="D17" s="1408"/>
      <c r="E17" s="1408"/>
      <c r="F17" s="1411"/>
      <c r="G17" s="1411"/>
    </row>
    <row r="18" spans="1:92" s="8" customFormat="1" ht="17.100000000000001" customHeight="1">
      <c r="A18" s="1405" t="s">
        <v>1389</v>
      </c>
      <c r="B18" s="1406"/>
      <c r="C18" s="1408"/>
      <c r="D18" s="1408"/>
      <c r="E18" s="1408"/>
      <c r="F18" s="1411"/>
      <c r="G18" s="1411"/>
    </row>
    <row r="19" spans="1:92" s="8" customFormat="1" ht="17.100000000000001" customHeight="1">
      <c r="A19" s="1405" t="s">
        <v>1390</v>
      </c>
      <c r="B19" s="1406"/>
      <c r="C19" s="1408"/>
      <c r="D19" s="1408"/>
      <c r="E19" s="1408"/>
      <c r="F19" s="1411"/>
      <c r="G19" s="1411"/>
    </row>
    <row r="20" spans="1:92" s="8" customFormat="1" ht="17.100000000000001" customHeight="1">
      <c r="A20" s="1405" t="s">
        <v>24</v>
      </c>
      <c r="B20" s="1419" t="s">
        <v>23</v>
      </c>
      <c r="C20" s="124">
        <v>810.8</v>
      </c>
      <c r="D20" s="124">
        <v>535.1</v>
      </c>
      <c r="E20" s="1193">
        <v>875.2</v>
      </c>
      <c r="F20" s="1194">
        <v>977</v>
      </c>
      <c r="G20" s="1194">
        <v>1001.6</v>
      </c>
    </row>
    <row r="21" spans="1:92" s="8" customFormat="1" ht="17.100000000000001" customHeight="1">
      <c r="A21" s="1405" t="s">
        <v>30</v>
      </c>
      <c r="B21" s="1406" t="s">
        <v>25</v>
      </c>
      <c r="C21" s="1408">
        <v>5033.8999999999996</v>
      </c>
      <c r="D21" s="124">
        <v>4706.1000000000004</v>
      </c>
      <c r="E21" s="1193">
        <v>5061.6000000000004</v>
      </c>
      <c r="F21" s="1190">
        <v>4476.2</v>
      </c>
      <c r="G21" s="1190">
        <v>4945.7</v>
      </c>
    </row>
    <row r="22" spans="1:92" s="8" customFormat="1" ht="17.100000000000001" customHeight="1">
      <c r="A22" s="1405" t="s">
        <v>29</v>
      </c>
      <c r="B22" s="1406" t="s">
        <v>25</v>
      </c>
      <c r="C22" s="1408">
        <v>751.6</v>
      </c>
      <c r="D22" s="1408">
        <v>508.7</v>
      </c>
      <c r="E22" s="1408">
        <v>402.4</v>
      </c>
      <c r="F22" s="1190">
        <v>366.4</v>
      </c>
      <c r="G22" s="1190">
        <v>404.1</v>
      </c>
    </row>
    <row r="23" spans="1:92" s="8" customFormat="1" ht="17.100000000000001" customHeight="1">
      <c r="A23" s="1405" t="s">
        <v>28</v>
      </c>
      <c r="B23" s="1406" t="s">
        <v>25</v>
      </c>
      <c r="C23" s="1408">
        <v>278</v>
      </c>
      <c r="D23" s="1412" t="s">
        <v>60</v>
      </c>
      <c r="E23" s="1412">
        <v>107</v>
      </c>
      <c r="F23" s="1190">
        <v>96.6</v>
      </c>
      <c r="G23" s="1190">
        <v>33</v>
      </c>
    </row>
    <row r="24" spans="1:92" s="8" customFormat="1" ht="17.100000000000001" customHeight="1">
      <c r="A24" s="1418" t="s">
        <v>1461</v>
      </c>
      <c r="B24" s="1406" t="s">
        <v>25</v>
      </c>
      <c r="C24" s="1408">
        <v>8372.2000000000007</v>
      </c>
      <c r="D24" s="1408">
        <v>8368.9</v>
      </c>
      <c r="E24" s="1408">
        <v>8258.9</v>
      </c>
      <c r="F24" s="1190">
        <v>9730.2999999999993</v>
      </c>
      <c r="G24" s="1190">
        <v>9058.4</v>
      </c>
    </row>
    <row r="25" spans="1:92" s="8" customFormat="1" ht="17.100000000000001" customHeight="1">
      <c r="A25" s="1405" t="s">
        <v>27</v>
      </c>
      <c r="B25" s="1406" t="s">
        <v>26</v>
      </c>
      <c r="C25" s="1408">
        <v>28.4</v>
      </c>
      <c r="D25" s="1408">
        <v>25</v>
      </c>
      <c r="E25" s="1408">
        <v>17.8</v>
      </c>
      <c r="F25" s="1190">
        <v>20.5</v>
      </c>
      <c r="G25" s="1190">
        <v>22.3</v>
      </c>
    </row>
    <row r="26" spans="1:92" s="9" customFormat="1" ht="17.100000000000001" customHeight="1">
      <c r="A26" s="1413" t="s">
        <v>87</v>
      </c>
      <c r="B26" s="1414"/>
      <c r="C26" s="1408"/>
      <c r="D26" s="1408"/>
      <c r="E26" s="1408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</row>
    <row r="27" spans="1:92" s="9" customFormat="1" ht="17.100000000000001" customHeight="1">
      <c r="A27" s="1413" t="s">
        <v>1395</v>
      </c>
      <c r="B27" s="1414"/>
      <c r="C27" s="1408"/>
      <c r="D27" s="1408"/>
      <c r="E27" s="1408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</row>
    <row r="28" spans="1:92" s="12" customFormat="1" ht="17.100000000000001" customHeight="1">
      <c r="A28" s="12" t="s">
        <v>9</v>
      </c>
      <c r="B28" s="1415" t="s">
        <v>25</v>
      </c>
      <c r="C28" s="1416">
        <v>297288.8</v>
      </c>
      <c r="D28" s="1416">
        <v>308769.59999999998</v>
      </c>
      <c r="E28" s="1416">
        <v>306939.8</v>
      </c>
      <c r="F28" s="12">
        <v>327810</v>
      </c>
      <c r="G28" s="12">
        <v>333370.3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</row>
    <row r="29" spans="1:92" s="12" customFormat="1" ht="17.100000000000001" customHeight="1">
      <c r="A29" s="12" t="s">
        <v>10</v>
      </c>
      <c r="B29" s="1415" t="s">
        <v>25</v>
      </c>
      <c r="C29" s="1416">
        <v>206195</v>
      </c>
      <c r="D29" s="1416">
        <v>204947.3</v>
      </c>
      <c r="E29" s="1416">
        <v>207365.6</v>
      </c>
      <c r="F29" s="12">
        <v>206648</v>
      </c>
      <c r="G29" s="12">
        <v>211356.5</v>
      </c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</row>
    <row r="30" spans="1:92" s="12" customFormat="1" ht="17.100000000000001" customHeight="1">
      <c r="A30" s="12" t="s">
        <v>11</v>
      </c>
      <c r="B30" s="1415" t="s">
        <v>25</v>
      </c>
      <c r="C30" s="1416">
        <v>175935.7</v>
      </c>
      <c r="D30" s="1416">
        <v>173538.5</v>
      </c>
      <c r="E30" s="1416">
        <v>179111.8</v>
      </c>
      <c r="F30" s="250">
        <v>186387</v>
      </c>
      <c r="G30" s="250">
        <v>198183.7</v>
      </c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</row>
    <row r="31" spans="1:92" s="12" customFormat="1" ht="17.100000000000001" customHeight="1">
      <c r="A31" s="12" t="s">
        <v>12</v>
      </c>
      <c r="B31" s="1415" t="s">
        <v>25</v>
      </c>
      <c r="C31" s="1416">
        <v>84656.8</v>
      </c>
      <c r="D31" s="1416">
        <v>86155.5</v>
      </c>
      <c r="E31" s="1416">
        <v>87256.6</v>
      </c>
      <c r="F31" s="12">
        <v>88448.2</v>
      </c>
      <c r="G31" s="12">
        <v>90043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</row>
    <row r="32" spans="1:92" s="12" customFormat="1" ht="17.100000000000001" customHeight="1">
      <c r="A32" s="12" t="s">
        <v>13</v>
      </c>
      <c r="B32" s="1415" t="s">
        <v>25</v>
      </c>
      <c r="C32" s="1416">
        <v>36950.300000000003</v>
      </c>
      <c r="D32" s="1416">
        <v>46853</v>
      </c>
      <c r="E32" s="1416">
        <v>47342</v>
      </c>
      <c r="F32" s="12">
        <v>50070.8</v>
      </c>
      <c r="G32" s="12">
        <v>48781.9</v>
      </c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</row>
    <row r="33" spans="1:92" s="12" customFormat="1" ht="17.100000000000001" customHeight="1">
      <c r="A33" s="12" t="s">
        <v>14</v>
      </c>
      <c r="B33" s="1415" t="s">
        <v>25</v>
      </c>
      <c r="C33" s="1416">
        <v>321710</v>
      </c>
      <c r="D33" s="1416">
        <v>328068</v>
      </c>
      <c r="E33" s="1416">
        <v>335023.5</v>
      </c>
      <c r="F33" s="708">
        <v>340341.6</v>
      </c>
      <c r="G33" s="708">
        <v>339592.9</v>
      </c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</row>
    <row r="34" spans="1:92" s="12" customFormat="1" ht="17.100000000000001" customHeight="1">
      <c r="A34" s="12" t="s">
        <v>15</v>
      </c>
      <c r="B34" s="1415" t="s">
        <v>25</v>
      </c>
      <c r="C34" s="1416">
        <v>2298.6</v>
      </c>
      <c r="D34" s="1416">
        <v>2307</v>
      </c>
      <c r="E34" s="1416">
        <v>2276.6</v>
      </c>
      <c r="F34" s="12">
        <v>2263.6</v>
      </c>
      <c r="G34" s="12">
        <v>2363.1</v>
      </c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</row>
    <row r="35" spans="1:92" s="12" customFormat="1" ht="17.100000000000001" customHeight="1">
      <c r="A35" s="12" t="s">
        <v>32</v>
      </c>
      <c r="B35" s="1415" t="s">
        <v>31</v>
      </c>
      <c r="C35" s="1416">
        <v>58516.2</v>
      </c>
      <c r="D35" s="1416">
        <v>61683.1</v>
      </c>
      <c r="E35" s="1416">
        <v>64196.9</v>
      </c>
      <c r="F35" s="12">
        <v>65462.3</v>
      </c>
      <c r="G35" s="12">
        <v>66670.8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</row>
    <row r="36" spans="1:92" ht="17.100000000000001" customHeight="1">
      <c r="A36" s="1405" t="s">
        <v>16</v>
      </c>
      <c r="B36" s="1406"/>
      <c r="C36" s="1408"/>
      <c r="D36" s="1408"/>
      <c r="E36" s="1408"/>
      <c r="F36" s="1407"/>
      <c r="G36" s="1407"/>
    </row>
    <row r="37" spans="1:92" ht="17.100000000000001" customHeight="1">
      <c r="A37" s="1405" t="s">
        <v>1391</v>
      </c>
      <c r="B37" s="1406" t="s">
        <v>22</v>
      </c>
      <c r="C37" s="1408">
        <v>6889.8</v>
      </c>
      <c r="D37" s="1408">
        <v>5088.1000000000004</v>
      </c>
      <c r="E37" s="1408">
        <v>5481.1</v>
      </c>
      <c r="F37" s="1417">
        <v>11810</v>
      </c>
      <c r="G37" s="1417">
        <v>12863.7</v>
      </c>
    </row>
    <row r="38" spans="1:92" ht="17.100000000000001" customHeight="1">
      <c r="A38" s="1405" t="s">
        <v>17</v>
      </c>
      <c r="B38" s="1406"/>
      <c r="C38" s="1408"/>
      <c r="D38" s="1408"/>
      <c r="E38" s="1408"/>
      <c r="F38" s="1407"/>
      <c r="G38" s="1407"/>
    </row>
    <row r="39" spans="1:92" ht="17.100000000000001" customHeight="1">
      <c r="A39" s="1405" t="s">
        <v>1392</v>
      </c>
      <c r="B39" s="1406" t="s">
        <v>26</v>
      </c>
      <c r="C39" s="1408">
        <v>2571.6</v>
      </c>
      <c r="D39" s="1408">
        <v>2424.1999999999998</v>
      </c>
      <c r="E39" s="1408">
        <v>2580.4</v>
      </c>
      <c r="F39" s="341">
        <v>2680.1</v>
      </c>
      <c r="G39" s="341">
        <v>2756.8</v>
      </c>
    </row>
    <row r="40" spans="1:92" ht="17.100000000000001" customHeight="1">
      <c r="A40" s="9" t="s">
        <v>1425</v>
      </c>
      <c r="B40" s="1414" t="s">
        <v>22</v>
      </c>
      <c r="C40" s="1408">
        <v>44980.3</v>
      </c>
      <c r="D40" s="1408">
        <v>37473.1</v>
      </c>
      <c r="E40" s="1408">
        <v>48279.8</v>
      </c>
      <c r="F40" s="1408">
        <v>61984.7</v>
      </c>
      <c r="G40" s="2105">
        <v>76071</v>
      </c>
    </row>
    <row r="41" spans="1:92" ht="17.100000000000001" customHeight="1">
      <c r="A41" s="1413" t="s">
        <v>1393</v>
      </c>
      <c r="B41" s="1414" t="s">
        <v>22</v>
      </c>
      <c r="C41" s="1408">
        <v>1180.5</v>
      </c>
      <c r="D41" s="1408">
        <v>961.9</v>
      </c>
      <c r="E41" s="1408">
        <v>1196.5</v>
      </c>
      <c r="F41" s="843">
        <v>1435.6</v>
      </c>
      <c r="G41" s="2106">
        <v>1699.2</v>
      </c>
    </row>
    <row r="42" spans="1:92" ht="17.100000000000001" customHeight="1">
      <c r="A42" s="1405" t="s">
        <v>18</v>
      </c>
      <c r="B42" s="1406"/>
      <c r="C42" s="1408"/>
      <c r="D42" s="1408"/>
      <c r="E42" s="1408"/>
      <c r="F42" s="1407"/>
      <c r="G42" s="2107"/>
    </row>
    <row r="43" spans="1:92" ht="17.100000000000001" customHeight="1">
      <c r="A43" s="1405" t="s">
        <v>1394</v>
      </c>
      <c r="B43" s="1406" t="s">
        <v>22</v>
      </c>
      <c r="C43" s="1408">
        <v>36548.199999999997</v>
      </c>
      <c r="D43" s="1408">
        <v>32093.4</v>
      </c>
      <c r="E43" s="1408">
        <v>43095.9</v>
      </c>
      <c r="F43" s="1407">
        <v>52975.5</v>
      </c>
      <c r="G43" s="2107">
        <v>65192.9</v>
      </c>
    </row>
    <row r="44" spans="1:92" ht="17.100000000000001" customHeight="1">
      <c r="A44" s="1405" t="s">
        <v>19</v>
      </c>
      <c r="B44" s="1406"/>
      <c r="C44" s="1408"/>
      <c r="D44" s="1408"/>
      <c r="E44" s="1408"/>
      <c r="F44" s="1407"/>
      <c r="G44" s="2107"/>
    </row>
    <row r="45" spans="1:92" ht="17.100000000000001" customHeight="1">
      <c r="A45" s="1413" t="s">
        <v>1397</v>
      </c>
      <c r="B45" s="1414" t="s">
        <v>22</v>
      </c>
      <c r="C45" s="1408">
        <v>21293.7</v>
      </c>
      <c r="D45" s="1408">
        <v>17308.3</v>
      </c>
      <c r="E45" s="1408">
        <v>15220.2</v>
      </c>
      <c r="F45" s="1408">
        <v>17206.099999999999</v>
      </c>
      <c r="G45" s="1408">
        <v>22426.9</v>
      </c>
    </row>
    <row r="46" spans="1:92" ht="17.100000000000001" customHeight="1">
      <c r="A46" s="1413" t="s">
        <v>1398</v>
      </c>
      <c r="B46" s="1414" t="s">
        <v>457</v>
      </c>
      <c r="C46" s="1408">
        <v>4189</v>
      </c>
      <c r="D46" s="1408">
        <v>2307</v>
      </c>
      <c r="E46" s="1408">
        <v>2499</v>
      </c>
      <c r="F46" s="1408">
        <v>2686</v>
      </c>
      <c r="G46" s="1408">
        <v>2866</v>
      </c>
    </row>
    <row r="47" spans="1:92" ht="27" customHeight="1">
      <c r="A47" s="1518" t="s">
        <v>1399</v>
      </c>
      <c r="B47" s="1519" t="s">
        <v>33</v>
      </c>
      <c r="C47" s="1520">
        <v>1368041</v>
      </c>
      <c r="D47" s="1520">
        <v>1391649</v>
      </c>
      <c r="E47" s="1520">
        <v>1435476</v>
      </c>
      <c r="F47" s="1520">
        <v>1460425</v>
      </c>
      <c r="G47" s="1520">
        <v>1490054</v>
      </c>
    </row>
    <row r="48" spans="1:92" ht="13.5" customHeight="1">
      <c r="A48" s="959" t="s">
        <v>20</v>
      </c>
      <c r="B48" s="959"/>
      <c r="C48" s="9"/>
      <c r="D48" s="9"/>
      <c r="E48" s="9"/>
      <c r="F48" s="9"/>
      <c r="G48" s="9"/>
    </row>
    <row r="49" spans="1:7" ht="22.5" customHeight="1">
      <c r="A49" s="2176"/>
      <c r="B49" s="2176"/>
      <c r="C49" s="2177"/>
      <c r="D49" s="2177"/>
      <c r="E49" s="2177"/>
      <c r="F49" s="2177"/>
      <c r="G49" s="2177"/>
    </row>
  </sheetData>
  <mergeCells count="6">
    <mergeCell ref="A49:G49"/>
    <mergeCell ref="A1:G1"/>
    <mergeCell ref="A2:G2"/>
    <mergeCell ref="A3:G3"/>
    <mergeCell ref="A11:G11"/>
    <mergeCell ref="A12:G12"/>
  </mergeCells>
  <pageMargins left="0.70866141732283472" right="0.70866141732283472" top="0.74803149606299213" bottom="0.74803149606299213" header="0.31496062992125984" footer="0.31496062992125984"/>
  <pageSetup paperSize="9" scale="88" firstPageNumber="19" fitToHeight="0" orientation="portrait" useFirstPageNumber="1" verticalDpi="144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G76"/>
  <sheetViews>
    <sheetView view="pageBreakPreview" zoomScale="115" zoomScaleNormal="100" zoomScaleSheetLayoutView="115" workbookViewId="0">
      <selection activeCell="F10" sqref="F10"/>
    </sheetView>
  </sheetViews>
  <sheetFormatPr defaultRowHeight="12.75"/>
  <cols>
    <col min="1" max="1" width="41" customWidth="1"/>
    <col min="2" max="2" width="12" customWidth="1"/>
    <col min="3" max="7" width="11.83203125" customWidth="1"/>
  </cols>
  <sheetData>
    <row r="1" spans="1:6" ht="21.75" customHeight="1">
      <c r="A1" s="2181" t="s">
        <v>1131</v>
      </c>
      <c r="B1" s="2181"/>
      <c r="C1" s="2181"/>
      <c r="D1" s="2181"/>
      <c r="E1" s="2181"/>
      <c r="F1" s="2181"/>
    </row>
    <row r="2" spans="1:6" ht="15.75" customHeight="1">
      <c r="A2" s="2182" t="s">
        <v>1565</v>
      </c>
      <c r="B2" s="2182"/>
      <c r="C2" s="2182"/>
      <c r="D2" s="2182"/>
      <c r="E2" s="2182"/>
      <c r="F2" s="2182"/>
    </row>
    <row r="3" spans="1:6" ht="23.25" customHeight="1">
      <c r="A3" s="2182"/>
      <c r="B3" s="2182"/>
      <c r="C3" s="2182"/>
      <c r="D3" s="2182"/>
      <c r="E3" s="2182"/>
      <c r="F3" s="2182"/>
    </row>
    <row r="4" spans="1:6">
      <c r="A4" s="2187" t="s">
        <v>919</v>
      </c>
      <c r="B4" s="2187"/>
      <c r="C4" s="2187"/>
      <c r="D4" s="2187"/>
      <c r="E4" s="2187"/>
      <c r="F4" s="419"/>
    </row>
    <row r="5" spans="1:6" ht="15.95" customHeight="1">
      <c r="A5" s="992"/>
      <c r="B5" s="426">
        <v>2019</v>
      </c>
      <c r="C5" s="426">
        <v>2020</v>
      </c>
      <c r="D5" s="426">
        <v>2021</v>
      </c>
      <c r="E5" s="426">
        <v>2022</v>
      </c>
      <c r="F5" s="426">
        <v>2023</v>
      </c>
    </row>
    <row r="6" spans="1:6" ht="15.95" customHeight="1">
      <c r="A6" s="993" t="s">
        <v>920</v>
      </c>
      <c r="B6" s="994">
        <v>3533</v>
      </c>
      <c r="C6" s="994">
        <v>3707</v>
      </c>
      <c r="D6" s="994">
        <v>3925</v>
      </c>
      <c r="E6" s="994">
        <v>3987</v>
      </c>
      <c r="F6" s="995">
        <v>5322</v>
      </c>
    </row>
    <row r="7" spans="1:6" ht="26.25" customHeight="1">
      <c r="A7" s="996" t="s">
        <v>921</v>
      </c>
      <c r="B7" s="997">
        <v>269</v>
      </c>
      <c r="C7" s="997">
        <v>258</v>
      </c>
      <c r="D7" s="997">
        <v>274</v>
      </c>
      <c r="E7" s="997">
        <v>304</v>
      </c>
      <c r="F7" s="998">
        <v>321</v>
      </c>
    </row>
    <row r="8" spans="1:6" ht="15.95" customHeight="1">
      <c r="A8" s="996" t="s">
        <v>39</v>
      </c>
      <c r="B8" s="997">
        <v>46</v>
      </c>
      <c r="C8" s="997">
        <v>47</v>
      </c>
      <c r="D8" s="997">
        <v>66</v>
      </c>
      <c r="E8" s="997">
        <v>65</v>
      </c>
      <c r="F8" s="998">
        <v>77</v>
      </c>
    </row>
    <row r="9" spans="1:6" ht="35.25" customHeight="1">
      <c r="A9" s="2108" t="s">
        <v>1588</v>
      </c>
      <c r="B9" s="997">
        <v>90</v>
      </c>
      <c r="C9" s="997">
        <v>95</v>
      </c>
      <c r="D9" s="997">
        <v>113</v>
      </c>
      <c r="E9" s="997">
        <v>105</v>
      </c>
      <c r="F9" s="998">
        <v>108</v>
      </c>
    </row>
    <row r="10" spans="1:6" ht="41.25" customHeight="1">
      <c r="A10" s="996" t="s">
        <v>922</v>
      </c>
      <c r="B10" s="997">
        <v>5</v>
      </c>
      <c r="C10" s="997">
        <v>5</v>
      </c>
      <c r="D10" s="997">
        <v>5</v>
      </c>
      <c r="E10" s="997">
        <v>5</v>
      </c>
      <c r="F10" s="998">
        <v>14</v>
      </c>
    </row>
    <row r="11" spans="1:6" ht="31.5" customHeight="1">
      <c r="A11" s="996" t="s">
        <v>923</v>
      </c>
      <c r="B11" s="997">
        <v>73</v>
      </c>
      <c r="C11" s="997">
        <v>82</v>
      </c>
      <c r="D11" s="997">
        <v>94</v>
      </c>
      <c r="E11" s="997">
        <v>96</v>
      </c>
      <c r="F11" s="998">
        <v>108</v>
      </c>
    </row>
    <row r="12" spans="1:6" ht="18.75" customHeight="1">
      <c r="A12" s="996" t="s">
        <v>113</v>
      </c>
      <c r="B12" s="997">
        <v>80</v>
      </c>
      <c r="C12" s="997">
        <v>92</v>
      </c>
      <c r="D12" s="997">
        <v>136</v>
      </c>
      <c r="E12" s="997">
        <v>133</v>
      </c>
      <c r="F12" s="998">
        <v>143</v>
      </c>
    </row>
    <row r="13" spans="1:6" ht="32.25" customHeight="1">
      <c r="A13" s="996" t="s">
        <v>924</v>
      </c>
      <c r="B13" s="997">
        <v>99</v>
      </c>
      <c r="C13" s="997">
        <v>107</v>
      </c>
      <c r="D13" s="997">
        <v>145</v>
      </c>
      <c r="E13" s="997">
        <v>144</v>
      </c>
      <c r="F13" s="998">
        <v>292</v>
      </c>
    </row>
    <row r="14" spans="1:6" ht="27" customHeight="1">
      <c r="A14" s="996" t="s">
        <v>925</v>
      </c>
      <c r="B14" s="997">
        <v>62</v>
      </c>
      <c r="C14" s="997">
        <v>65</v>
      </c>
      <c r="D14" s="997">
        <v>86</v>
      </c>
      <c r="E14" s="997">
        <v>84</v>
      </c>
      <c r="F14" s="998">
        <v>200</v>
      </c>
    </row>
    <row r="15" spans="1:6" ht="15.95" customHeight="1">
      <c r="A15" s="996" t="s">
        <v>926</v>
      </c>
      <c r="B15" s="997">
        <v>3</v>
      </c>
      <c r="C15" s="997">
        <v>4</v>
      </c>
      <c r="D15" s="997">
        <v>4</v>
      </c>
      <c r="E15" s="997">
        <v>4</v>
      </c>
      <c r="F15" s="998">
        <v>5</v>
      </c>
    </row>
    <row r="16" spans="1:6" ht="15.95" customHeight="1">
      <c r="A16" s="996" t="s">
        <v>120</v>
      </c>
      <c r="B16" s="997">
        <v>21</v>
      </c>
      <c r="C16" s="997">
        <v>22</v>
      </c>
      <c r="D16" s="997">
        <v>22</v>
      </c>
      <c r="E16" s="997">
        <v>23</v>
      </c>
      <c r="F16" s="998">
        <v>73</v>
      </c>
    </row>
    <row r="17" spans="1:6" ht="15.95" customHeight="1">
      <c r="A17" s="2109" t="s">
        <v>121</v>
      </c>
      <c r="B17" s="997">
        <v>125</v>
      </c>
      <c r="C17" s="997">
        <v>131</v>
      </c>
      <c r="D17" s="997">
        <v>146</v>
      </c>
      <c r="E17" s="997">
        <v>151</v>
      </c>
      <c r="F17" s="998">
        <v>168</v>
      </c>
    </row>
    <row r="18" spans="1:6" ht="15.95" customHeight="1">
      <c r="A18" s="2109" t="s">
        <v>122</v>
      </c>
      <c r="B18" s="997">
        <v>31</v>
      </c>
      <c r="C18" s="997">
        <v>33</v>
      </c>
      <c r="D18" s="997">
        <v>37</v>
      </c>
      <c r="E18" s="997">
        <v>42</v>
      </c>
      <c r="F18" s="998">
        <v>38</v>
      </c>
    </row>
    <row r="19" spans="1:6" ht="32.25" customHeight="1">
      <c r="A19" s="996" t="s">
        <v>927</v>
      </c>
      <c r="B19" s="997">
        <v>46</v>
      </c>
      <c r="C19" s="997">
        <v>39</v>
      </c>
      <c r="D19" s="997">
        <v>44</v>
      </c>
      <c r="E19" s="997">
        <v>43</v>
      </c>
      <c r="F19" s="998">
        <v>57</v>
      </c>
    </row>
    <row r="20" spans="1:6" ht="30" customHeight="1">
      <c r="A20" s="996" t="s">
        <v>928</v>
      </c>
      <c r="B20" s="997">
        <v>14</v>
      </c>
      <c r="C20" s="997">
        <v>16</v>
      </c>
      <c r="D20" s="997">
        <v>16</v>
      </c>
      <c r="E20" s="997">
        <v>17</v>
      </c>
      <c r="F20" s="998">
        <v>15</v>
      </c>
    </row>
    <row r="21" spans="1:6" ht="30" customHeight="1">
      <c r="A21" s="996" t="s">
        <v>929</v>
      </c>
      <c r="B21" s="997">
        <v>285</v>
      </c>
      <c r="C21" s="997">
        <v>290</v>
      </c>
      <c r="D21" s="997">
        <v>292</v>
      </c>
      <c r="E21" s="997">
        <v>283</v>
      </c>
      <c r="F21" s="998">
        <v>359</v>
      </c>
    </row>
    <row r="22" spans="1:6" ht="15.95" customHeight="1">
      <c r="A22" s="996" t="s">
        <v>115</v>
      </c>
      <c r="B22" s="997">
        <v>1003</v>
      </c>
      <c r="C22" s="997">
        <v>1047</v>
      </c>
      <c r="D22" s="997">
        <v>1082</v>
      </c>
      <c r="E22" s="997">
        <v>1093</v>
      </c>
      <c r="F22" s="998">
        <v>1131</v>
      </c>
    </row>
    <row r="23" spans="1:6" ht="32.25" customHeight="1">
      <c r="A23" s="996" t="s">
        <v>930</v>
      </c>
      <c r="B23" s="997">
        <v>54</v>
      </c>
      <c r="C23" s="997">
        <v>63</v>
      </c>
      <c r="D23" s="997">
        <v>73</v>
      </c>
      <c r="E23" s="997">
        <v>66</v>
      </c>
      <c r="F23" s="998">
        <v>359</v>
      </c>
    </row>
    <row r="24" spans="1:6" ht="15.95" customHeight="1">
      <c r="A24" s="1420" t="s">
        <v>931</v>
      </c>
      <c r="B24" s="997">
        <v>23</v>
      </c>
      <c r="C24" s="997">
        <v>66</v>
      </c>
      <c r="D24" s="997">
        <v>72</v>
      </c>
      <c r="E24" s="997">
        <v>106</v>
      </c>
      <c r="F24" s="998">
        <v>275</v>
      </c>
    </row>
    <row r="25" spans="1:6" ht="19.5" customHeight="1">
      <c r="A25" s="1420" t="s">
        <v>932</v>
      </c>
      <c r="B25" s="997">
        <v>1204</v>
      </c>
      <c r="C25" s="997">
        <v>1245</v>
      </c>
      <c r="D25" s="997">
        <v>1218</v>
      </c>
      <c r="E25" s="997">
        <v>1223</v>
      </c>
      <c r="F25" s="998">
        <v>1579</v>
      </c>
    </row>
    <row r="26" spans="1:6" ht="27.75" customHeight="1">
      <c r="A26" s="2110" t="s">
        <v>127</v>
      </c>
      <c r="B26" s="999" t="s">
        <v>86</v>
      </c>
      <c r="C26" s="999" t="s">
        <v>86</v>
      </c>
      <c r="D26" s="999" t="s">
        <v>86</v>
      </c>
      <c r="E26" s="999" t="s">
        <v>60</v>
      </c>
      <c r="F26" s="999" t="s">
        <v>60</v>
      </c>
    </row>
    <row r="27" spans="1:6" ht="15.95" customHeight="1">
      <c r="A27" s="1000"/>
      <c r="B27" s="421"/>
      <c r="C27" s="421"/>
      <c r="D27" s="421"/>
      <c r="E27" s="421"/>
      <c r="F27" s="420"/>
    </row>
    <row r="28" spans="1:6" ht="15.95" customHeight="1">
      <c r="A28" s="1000"/>
      <c r="B28" s="421"/>
      <c r="C28" s="421"/>
      <c r="D28" s="421"/>
      <c r="E28" s="421"/>
      <c r="F28" s="419"/>
    </row>
    <row r="29" spans="1:6" ht="15.95" customHeight="1">
      <c r="A29" s="1000"/>
      <c r="B29" s="421"/>
      <c r="C29" s="421"/>
      <c r="D29" s="421"/>
      <c r="E29" s="421"/>
      <c r="F29" s="419"/>
    </row>
    <row r="30" spans="1:6" ht="15.95" customHeight="1">
      <c r="A30" s="2183" t="s">
        <v>1570</v>
      </c>
      <c r="B30" s="2183"/>
      <c r="C30" s="2183"/>
      <c r="D30" s="2183"/>
      <c r="E30" s="2183"/>
      <c r="F30" s="2183"/>
    </row>
    <row r="31" spans="1:6" ht="15.95" customHeight="1">
      <c r="A31" s="2184" t="s">
        <v>945</v>
      </c>
      <c r="B31" s="2184"/>
      <c r="C31" s="2184"/>
      <c r="D31" s="2184"/>
      <c r="E31" s="2184"/>
      <c r="F31" s="2184"/>
    </row>
    <row r="32" spans="1:6" ht="15.95" customHeight="1">
      <c r="A32" s="1001"/>
      <c r="B32" s="517">
        <v>2019</v>
      </c>
      <c r="C32" s="517">
        <v>2020</v>
      </c>
      <c r="D32" s="517">
        <v>2021</v>
      </c>
      <c r="E32" s="517">
        <v>2022</v>
      </c>
      <c r="F32" s="517">
        <v>2023</v>
      </c>
    </row>
    <row r="33" spans="1:7" ht="15.95" customHeight="1">
      <c r="A33" s="1002" t="s">
        <v>42</v>
      </c>
      <c r="B33" s="1003">
        <v>3533</v>
      </c>
      <c r="C33" s="1003">
        <v>3707</v>
      </c>
      <c r="D33" s="1003">
        <v>3925</v>
      </c>
      <c r="E33" s="1003">
        <v>3987</v>
      </c>
      <c r="F33" s="1004">
        <v>5322</v>
      </c>
    </row>
    <row r="34" spans="1:7" ht="15.95" customHeight="1">
      <c r="A34" s="996" t="s">
        <v>313</v>
      </c>
      <c r="B34" s="1005">
        <v>266</v>
      </c>
      <c r="C34" s="1005">
        <v>333</v>
      </c>
      <c r="D34" s="1005">
        <v>345</v>
      </c>
      <c r="E34" s="1005">
        <v>347</v>
      </c>
      <c r="F34" s="1006">
        <v>443</v>
      </c>
    </row>
    <row r="35" spans="1:7" ht="15.95" customHeight="1">
      <c r="A35" s="996" t="s">
        <v>314</v>
      </c>
      <c r="B35" s="1005">
        <v>489</v>
      </c>
      <c r="C35" s="1005">
        <v>503</v>
      </c>
      <c r="D35" s="1005">
        <v>493</v>
      </c>
      <c r="E35" s="1005">
        <v>483</v>
      </c>
      <c r="F35" s="1006">
        <v>619</v>
      </c>
    </row>
    <row r="36" spans="1:7" ht="15.95" customHeight="1">
      <c r="A36" s="996" t="s">
        <v>316</v>
      </c>
      <c r="B36" s="1005">
        <v>1087</v>
      </c>
      <c r="C36" s="1005">
        <v>1144</v>
      </c>
      <c r="D36" s="1005">
        <v>1301</v>
      </c>
      <c r="E36" s="1005">
        <v>1323</v>
      </c>
      <c r="F36" s="1006">
        <v>1600</v>
      </c>
    </row>
    <row r="37" spans="1:7" ht="15.95" customHeight="1">
      <c r="A37" s="996" t="s">
        <v>317</v>
      </c>
      <c r="B37" s="1005">
        <v>681</v>
      </c>
      <c r="C37" s="1005">
        <v>684</v>
      </c>
      <c r="D37" s="1005">
        <v>694</v>
      </c>
      <c r="E37" s="1005">
        <v>731</v>
      </c>
      <c r="F37" s="1006">
        <v>981</v>
      </c>
    </row>
    <row r="38" spans="1:7" ht="15.95" customHeight="1">
      <c r="A38" s="996" t="s">
        <v>315</v>
      </c>
      <c r="B38" s="1005">
        <v>295</v>
      </c>
      <c r="C38" s="1005">
        <v>304</v>
      </c>
      <c r="D38" s="1005">
        <v>306</v>
      </c>
      <c r="E38" s="1005">
        <v>304</v>
      </c>
      <c r="F38" s="1006">
        <v>422</v>
      </c>
    </row>
    <row r="39" spans="1:7" ht="15.95" customHeight="1">
      <c r="A39" s="996" t="s">
        <v>318</v>
      </c>
      <c r="B39" s="1005">
        <v>586</v>
      </c>
      <c r="C39" s="1005">
        <v>604</v>
      </c>
      <c r="D39" s="1005">
        <v>659</v>
      </c>
      <c r="E39" s="1005">
        <v>672</v>
      </c>
      <c r="F39" s="1006">
        <v>1054</v>
      </c>
    </row>
    <row r="40" spans="1:7" ht="15.95" customHeight="1">
      <c r="A40" s="1007" t="s">
        <v>319</v>
      </c>
      <c r="B40" s="1008">
        <v>129</v>
      </c>
      <c r="C40" s="1008">
        <v>135</v>
      </c>
      <c r="D40" s="1008">
        <v>127</v>
      </c>
      <c r="E40" s="1008">
        <v>127</v>
      </c>
      <c r="F40" s="1009">
        <v>203</v>
      </c>
    </row>
    <row r="41" spans="1:7" ht="15.95" customHeight="1">
      <c r="A41" s="1010"/>
      <c r="B41" s="421"/>
      <c r="C41" s="421"/>
      <c r="D41" s="421"/>
      <c r="E41" s="421"/>
      <c r="F41" s="419"/>
    </row>
    <row r="42" spans="1:7" ht="15.95" customHeight="1">
      <c r="A42" s="1010"/>
      <c r="B42" s="421"/>
      <c r="C42" s="421"/>
      <c r="D42" s="421"/>
      <c r="E42" s="421"/>
      <c r="F42" s="1011"/>
    </row>
    <row r="43" spans="1:7" ht="36" customHeight="1">
      <c r="A43" s="2183" t="s">
        <v>1571</v>
      </c>
      <c r="B43" s="2183"/>
      <c r="C43" s="2183"/>
      <c r="D43" s="2183"/>
      <c r="E43" s="2183"/>
      <c r="F43" s="2183"/>
    </row>
    <row r="44" spans="1:7" ht="15.95" customHeight="1">
      <c r="A44" s="2186" t="s">
        <v>944</v>
      </c>
      <c r="B44" s="2186"/>
      <c r="C44" s="2186"/>
      <c r="D44" s="2186"/>
      <c r="E44" s="2186"/>
      <c r="F44" s="2186"/>
    </row>
    <row r="45" spans="1:7" ht="15.95" customHeight="1">
      <c r="A45" s="1034"/>
      <c r="B45" s="1035">
        <v>2019</v>
      </c>
      <c r="C45" s="1035">
        <v>2020</v>
      </c>
      <c r="D45" s="1035">
        <v>2021</v>
      </c>
      <c r="E45" s="1035">
        <v>2022</v>
      </c>
      <c r="F45" s="1035">
        <v>2023</v>
      </c>
      <c r="G45" s="3"/>
    </row>
    <row r="46" spans="1:7" ht="15.95" customHeight="1">
      <c r="A46" s="1013" t="s">
        <v>38</v>
      </c>
      <c r="B46" s="1003">
        <v>3533</v>
      </c>
      <c r="C46" s="1003">
        <v>3707</v>
      </c>
      <c r="D46" s="1003">
        <v>3925</v>
      </c>
      <c r="E46" s="1003">
        <v>3987</v>
      </c>
      <c r="F46" s="1014">
        <v>5322</v>
      </c>
    </row>
    <row r="47" spans="1:7" ht="15.95" customHeight="1">
      <c r="A47" s="1015" t="s">
        <v>1126</v>
      </c>
      <c r="B47" s="1005">
        <v>1142</v>
      </c>
      <c r="C47" s="1005">
        <v>1201</v>
      </c>
      <c r="D47" s="1005">
        <v>1232</v>
      </c>
      <c r="E47" s="1005">
        <v>1252</v>
      </c>
      <c r="F47" s="1016" t="s">
        <v>1127</v>
      </c>
    </row>
    <row r="48" spans="1:7" ht="15.95" customHeight="1">
      <c r="A48" s="1422" t="s">
        <v>1128</v>
      </c>
      <c r="B48" s="1005">
        <v>247</v>
      </c>
      <c r="C48" s="1005">
        <v>250</v>
      </c>
      <c r="D48" s="1005">
        <v>253</v>
      </c>
      <c r="E48" s="1005">
        <v>261</v>
      </c>
      <c r="F48" s="1016" t="s">
        <v>1129</v>
      </c>
    </row>
    <row r="49" spans="1:6" ht="15.95" customHeight="1">
      <c r="A49" s="1017" t="s">
        <v>452</v>
      </c>
      <c r="B49" s="1005">
        <v>2143</v>
      </c>
      <c r="C49" s="1005">
        <v>2256</v>
      </c>
      <c r="D49" s="1005">
        <v>2440</v>
      </c>
      <c r="E49" s="1005">
        <v>2474</v>
      </c>
      <c r="F49" s="1018">
        <v>3117</v>
      </c>
    </row>
    <row r="50" spans="1:6" ht="15.95" customHeight="1">
      <c r="A50" s="1019" t="s">
        <v>933</v>
      </c>
      <c r="B50" s="1008">
        <v>1</v>
      </c>
      <c r="C50" s="1020">
        <v>1</v>
      </c>
      <c r="D50" s="1020">
        <v>1</v>
      </c>
      <c r="E50" s="1020">
        <v>0</v>
      </c>
      <c r="F50" s="1021" t="s">
        <v>1130</v>
      </c>
    </row>
    <row r="51" spans="1:6" ht="15.95" customHeight="1">
      <c r="A51" s="1022"/>
      <c r="B51" s="421"/>
      <c r="C51" s="421"/>
      <c r="D51" s="1023"/>
      <c r="E51" s="1023"/>
      <c r="F51" s="1024"/>
    </row>
    <row r="52" spans="1:6" ht="15.95" customHeight="1">
      <c r="A52" s="1022"/>
      <c r="B52" s="421"/>
      <c r="C52" s="421"/>
      <c r="D52" s="1023"/>
      <c r="E52" s="1023"/>
      <c r="F52" s="1024"/>
    </row>
    <row r="53" spans="1:6" ht="36" customHeight="1">
      <c r="A53" s="2183" t="s">
        <v>1572</v>
      </c>
      <c r="B53" s="2183"/>
      <c r="C53" s="2183"/>
      <c r="D53" s="2183"/>
      <c r="E53" s="2183"/>
      <c r="F53" s="2183"/>
    </row>
    <row r="54" spans="1:6" ht="15.95" customHeight="1">
      <c r="A54" s="2185" t="s">
        <v>1133</v>
      </c>
      <c r="B54" s="2185"/>
      <c r="C54" s="2185"/>
      <c r="D54" s="2185"/>
      <c r="E54" s="2185"/>
      <c r="F54" s="2185"/>
    </row>
    <row r="55" spans="1:6" ht="15.95" customHeight="1">
      <c r="A55" s="1025"/>
      <c r="B55" s="516">
        <v>2019</v>
      </c>
      <c r="C55" s="516">
        <v>2020</v>
      </c>
      <c r="D55" s="516">
        <v>2021</v>
      </c>
      <c r="E55" s="516">
        <v>2022</v>
      </c>
      <c r="F55" s="517">
        <v>2023</v>
      </c>
    </row>
    <row r="56" spans="1:6" ht="15.95" customHeight="1">
      <c r="A56" s="1012" t="s">
        <v>38</v>
      </c>
      <c r="B56" s="994">
        <v>8710</v>
      </c>
      <c r="C56" s="994">
        <v>9061</v>
      </c>
      <c r="D56" s="1026">
        <v>9327</v>
      </c>
      <c r="E56" s="1026">
        <v>9796</v>
      </c>
      <c r="F56" s="1014">
        <v>12032</v>
      </c>
    </row>
    <row r="57" spans="1:6" ht="15.95" customHeight="1">
      <c r="A57" s="1010" t="s">
        <v>934</v>
      </c>
      <c r="B57" s="997">
        <v>3533</v>
      </c>
      <c r="C57" s="997">
        <v>3707</v>
      </c>
      <c r="D57" s="997">
        <v>3925</v>
      </c>
      <c r="E57" s="997">
        <v>3987</v>
      </c>
      <c r="F57" s="1027">
        <v>5322</v>
      </c>
    </row>
    <row r="58" spans="1:6" ht="15.95" customHeight="1">
      <c r="A58" s="1010" t="s">
        <v>935</v>
      </c>
      <c r="B58" s="997">
        <v>634</v>
      </c>
      <c r="C58" s="997">
        <v>911</v>
      </c>
      <c r="D58" s="997">
        <v>1057</v>
      </c>
      <c r="E58" s="997">
        <v>1364</v>
      </c>
      <c r="F58" s="1027">
        <v>2144</v>
      </c>
    </row>
    <row r="59" spans="1:6" ht="15.95" customHeight="1">
      <c r="A59" s="1010" t="s">
        <v>936</v>
      </c>
      <c r="B59" s="997">
        <v>107</v>
      </c>
      <c r="C59" s="997">
        <v>119</v>
      </c>
      <c r="D59" s="997">
        <v>113</v>
      </c>
      <c r="E59" s="997">
        <v>151</v>
      </c>
      <c r="F59" s="1027">
        <v>183</v>
      </c>
    </row>
    <row r="60" spans="1:6" ht="15.95" customHeight="1">
      <c r="A60" s="1010" t="s">
        <v>937</v>
      </c>
      <c r="B60" s="997">
        <v>180</v>
      </c>
      <c r="C60" s="997">
        <v>187</v>
      </c>
      <c r="D60" s="997">
        <v>178</v>
      </c>
      <c r="E60" s="997">
        <v>276</v>
      </c>
      <c r="F60" s="1027">
        <v>387</v>
      </c>
    </row>
    <row r="61" spans="1:6" ht="15.95" customHeight="1">
      <c r="A61" s="1010" t="s">
        <v>938</v>
      </c>
      <c r="B61" s="997">
        <v>2258</v>
      </c>
      <c r="C61" s="997">
        <v>1861</v>
      </c>
      <c r="D61" s="997">
        <v>1803</v>
      </c>
      <c r="E61" s="997">
        <v>1775</v>
      </c>
      <c r="F61" s="1027">
        <v>1755</v>
      </c>
    </row>
    <row r="62" spans="1:6" ht="15.95" customHeight="1">
      <c r="A62" s="1010" t="s">
        <v>939</v>
      </c>
      <c r="B62" s="997">
        <v>1992</v>
      </c>
      <c r="C62" s="997">
        <v>2269</v>
      </c>
      <c r="D62" s="997">
        <v>2245</v>
      </c>
      <c r="E62" s="997">
        <v>2236</v>
      </c>
      <c r="F62" s="1027">
        <v>2228</v>
      </c>
    </row>
    <row r="63" spans="1:6" ht="15.95" customHeight="1">
      <c r="A63" s="1421" t="s">
        <v>940</v>
      </c>
      <c r="B63" s="1028">
        <v>6</v>
      </c>
      <c r="C63" s="1028">
        <v>7</v>
      </c>
      <c r="D63" s="1028">
        <v>6</v>
      </c>
      <c r="E63" s="1028">
        <v>7</v>
      </c>
      <c r="F63" s="1029">
        <v>13</v>
      </c>
    </row>
    <row r="64" spans="1:6" ht="15.95" customHeight="1">
      <c r="A64" s="422"/>
      <c r="B64" s="421"/>
      <c r="C64" s="421"/>
      <c r="D64" s="421"/>
      <c r="E64" s="421"/>
      <c r="F64" s="1030"/>
    </row>
    <row r="65" spans="1:6" ht="15.95" customHeight="1">
      <c r="A65" s="2183" t="s">
        <v>943</v>
      </c>
      <c r="B65" s="2183"/>
      <c r="C65" s="2183"/>
      <c r="D65" s="2183"/>
      <c r="E65" s="2183"/>
      <c r="F65" s="2183"/>
    </row>
    <row r="66" spans="1:6" ht="15.95" customHeight="1">
      <c r="A66" s="2183"/>
      <c r="B66" s="2183"/>
      <c r="C66" s="2183"/>
      <c r="D66" s="2183"/>
      <c r="E66" s="2183"/>
      <c r="F66" s="2183"/>
    </row>
    <row r="67" spans="1:6" ht="15.95" customHeight="1">
      <c r="A67" s="2184" t="s">
        <v>1132</v>
      </c>
      <c r="B67" s="2184"/>
      <c r="C67" s="2184"/>
      <c r="D67" s="2184"/>
      <c r="E67" s="2184"/>
      <c r="F67" s="2184"/>
    </row>
    <row r="68" spans="1:6" ht="15.95" customHeight="1">
      <c r="A68" s="1025"/>
      <c r="B68" s="516">
        <v>2019</v>
      </c>
      <c r="C68" s="516">
        <v>2020</v>
      </c>
      <c r="D68" s="516">
        <v>2021</v>
      </c>
      <c r="E68" s="516">
        <v>2022</v>
      </c>
      <c r="F68" s="516">
        <v>2023</v>
      </c>
    </row>
    <row r="69" spans="1:6" ht="15.95" customHeight="1">
      <c r="A69" s="422" t="s">
        <v>941</v>
      </c>
      <c r="B69" s="994">
        <v>3059</v>
      </c>
      <c r="C69" s="994">
        <v>3101</v>
      </c>
      <c r="D69" s="994">
        <v>3115</v>
      </c>
      <c r="E69" s="994">
        <v>3194</v>
      </c>
      <c r="F69" s="994">
        <v>3692</v>
      </c>
    </row>
    <row r="70" spans="1:6" ht="15.95" customHeight="1">
      <c r="A70" s="422" t="s">
        <v>570</v>
      </c>
      <c r="B70" s="997"/>
      <c r="C70" s="997"/>
      <c r="D70" s="997"/>
      <c r="E70" s="997"/>
      <c r="F70" s="997"/>
    </row>
    <row r="71" spans="1:6" ht="15.95" customHeight="1">
      <c r="A71" s="422" t="s">
        <v>1134</v>
      </c>
      <c r="B71" s="997">
        <v>2</v>
      </c>
      <c r="C71" s="997">
        <v>2</v>
      </c>
      <c r="D71" s="997">
        <v>2</v>
      </c>
      <c r="E71" s="997">
        <v>3</v>
      </c>
      <c r="F71" s="997">
        <v>3</v>
      </c>
    </row>
    <row r="72" spans="1:6" ht="15.95" customHeight="1">
      <c r="A72" s="1031" t="s">
        <v>942</v>
      </c>
      <c r="B72" s="1028">
        <v>14</v>
      </c>
      <c r="C72" s="1028">
        <v>14</v>
      </c>
      <c r="D72" s="1028">
        <v>14</v>
      </c>
      <c r="E72" s="1028">
        <v>14</v>
      </c>
      <c r="F72" s="1032">
        <v>15</v>
      </c>
    </row>
    <row r="73" spans="1:6" ht="15.95" customHeight="1">
      <c r="A73" s="422"/>
      <c r="B73" s="424"/>
      <c r="C73" s="424"/>
      <c r="D73" s="424"/>
      <c r="E73" s="424"/>
      <c r="F73" s="423"/>
    </row>
    <row r="74" spans="1:6" ht="15.95" customHeight="1">
      <c r="A74" s="147"/>
      <c r="B74" s="147"/>
      <c r="C74" s="147"/>
      <c r="D74" s="147"/>
      <c r="E74" s="147"/>
      <c r="F74" s="147"/>
    </row>
    <row r="75" spans="1:6" ht="15.95" customHeight="1">
      <c r="A75" s="147"/>
      <c r="B75" s="147"/>
      <c r="C75" s="147"/>
      <c r="D75" s="147"/>
      <c r="E75" s="147"/>
      <c r="F75" s="147"/>
    </row>
    <row r="76" spans="1:6" ht="15.95" customHeight="1">
      <c r="A76" s="147"/>
      <c r="B76" s="147"/>
      <c r="C76" s="147"/>
      <c r="D76" s="147"/>
      <c r="E76" s="147"/>
      <c r="F76" s="147"/>
    </row>
  </sheetData>
  <mergeCells count="11">
    <mergeCell ref="A1:F1"/>
    <mergeCell ref="A2:F3"/>
    <mergeCell ref="A43:F43"/>
    <mergeCell ref="A67:F67"/>
    <mergeCell ref="A54:F54"/>
    <mergeCell ref="A44:F44"/>
    <mergeCell ref="A53:F53"/>
    <mergeCell ref="A65:F66"/>
    <mergeCell ref="A4:E4"/>
    <mergeCell ref="A30:F30"/>
    <mergeCell ref="A31:F31"/>
  </mergeCells>
  <pageMargins left="0.70866141732283472" right="0.70866141732283472" top="0.74803149606299213" bottom="0.74803149606299213" header="0.31496062992125984" footer="0.31496062992125984"/>
  <pageSetup paperSize="9" scale="95" firstPageNumber="19" orientation="portrait" useFirstPageNumber="1" r:id="rId1"/>
  <headerFooter alignWithMargins="0">
    <oddFooter>&amp;C&amp;P</oddFooter>
  </headerFooter>
  <rowBreaks count="1" manualBreakCount="1">
    <brk id="29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201"/>
  <sheetViews>
    <sheetView view="pageBreakPreview" zoomScale="130" zoomScaleNormal="100" zoomScaleSheetLayoutView="130" workbookViewId="0">
      <selection activeCell="A63" sqref="A63"/>
    </sheetView>
  </sheetViews>
  <sheetFormatPr defaultRowHeight="12.75"/>
  <cols>
    <col min="1" max="1" width="52.83203125" customWidth="1"/>
    <col min="2" max="5" width="11.83203125" customWidth="1"/>
    <col min="6" max="6" width="11.6640625" customWidth="1"/>
    <col min="7" max="7" width="15.1640625" customWidth="1"/>
  </cols>
  <sheetData>
    <row r="1" spans="1:6" ht="15.75">
      <c r="A1" s="2194" t="s">
        <v>1448</v>
      </c>
      <c r="B1" s="2194"/>
      <c r="C1" s="2194"/>
      <c r="D1" s="2194"/>
      <c r="E1" s="2194"/>
    </row>
    <row r="2" spans="1:6" ht="15.75">
      <c r="A2" s="2195" t="s">
        <v>661</v>
      </c>
      <c r="B2" s="2195"/>
      <c r="C2" s="2195"/>
      <c r="D2" s="2195"/>
      <c r="E2" s="2195"/>
    </row>
    <row r="3" spans="1:6">
      <c r="A3" s="2196" t="s">
        <v>451</v>
      </c>
      <c r="B3" s="2196"/>
      <c r="C3" s="2196"/>
      <c r="D3" s="2196"/>
      <c r="E3" s="2196"/>
      <c r="F3" s="512"/>
    </row>
    <row r="4" spans="1:6" ht="15" customHeight="1">
      <c r="A4" s="1688"/>
      <c r="B4" s="2111">
        <v>2019</v>
      </c>
      <c r="C4" s="2111">
        <v>2020</v>
      </c>
      <c r="D4" s="2111">
        <v>2021</v>
      </c>
      <c r="E4" s="2111">
        <v>2022</v>
      </c>
      <c r="F4" s="2111">
        <v>2023</v>
      </c>
    </row>
    <row r="5" spans="1:6" ht="15" customHeight="1">
      <c r="A5" s="2112" t="s">
        <v>450</v>
      </c>
      <c r="B5" s="2113">
        <v>47588.800000000003</v>
      </c>
      <c r="C5" s="2113">
        <v>50996.5</v>
      </c>
      <c r="D5" s="2113">
        <v>60550.7</v>
      </c>
      <c r="E5" s="2113">
        <v>77621.899999999994</v>
      </c>
      <c r="F5" s="2128">
        <v>96701</v>
      </c>
    </row>
    <row r="6" spans="1:6" ht="15" customHeight="1">
      <c r="A6" s="2114" t="s">
        <v>1573</v>
      </c>
      <c r="B6" s="2115">
        <v>12805.7</v>
      </c>
      <c r="C6" s="2115">
        <v>15529.8</v>
      </c>
      <c r="D6" s="2115">
        <v>19625.8</v>
      </c>
      <c r="E6" s="2115">
        <v>23151.599999999999</v>
      </c>
      <c r="F6" s="2115">
        <v>25221.9</v>
      </c>
    </row>
    <row r="7" spans="1:6" ht="15" customHeight="1">
      <c r="A7" s="2116" t="s">
        <v>1574</v>
      </c>
      <c r="B7" s="2115">
        <v>1239.5</v>
      </c>
      <c r="C7" s="2115">
        <v>539.5</v>
      </c>
      <c r="D7" s="2115">
        <v>1519.8</v>
      </c>
      <c r="E7" s="2129">
        <v>1034</v>
      </c>
      <c r="F7" s="2129">
        <v>1315</v>
      </c>
    </row>
    <row r="8" spans="1:6" ht="15" customHeight="1">
      <c r="A8" s="2117" t="s">
        <v>39</v>
      </c>
      <c r="B8" s="2115">
        <v>3810.4</v>
      </c>
      <c r="C8" s="2115">
        <v>4096.7</v>
      </c>
      <c r="D8" s="2115">
        <v>5139.8</v>
      </c>
      <c r="E8" s="2129">
        <v>6850</v>
      </c>
      <c r="F8" s="2115">
        <v>8155.9</v>
      </c>
    </row>
    <row r="9" spans="1:6" ht="15" customHeight="1">
      <c r="A9" s="2117" t="s">
        <v>40</v>
      </c>
      <c r="B9" s="2115">
        <v>116.5</v>
      </c>
      <c r="C9" s="2115">
        <v>461.6</v>
      </c>
      <c r="D9" s="2115">
        <v>105.5</v>
      </c>
      <c r="E9" s="2115">
        <v>256.3</v>
      </c>
      <c r="F9" s="2115">
        <v>535.20000000000005</v>
      </c>
    </row>
    <row r="10" spans="1:6" ht="15" customHeight="1">
      <c r="A10" s="2118" t="s">
        <v>1575</v>
      </c>
      <c r="B10" s="2115">
        <v>54.8</v>
      </c>
      <c r="C10" s="2115">
        <v>63.9</v>
      </c>
      <c r="D10" s="2115">
        <v>67.099999999999994</v>
      </c>
      <c r="E10" s="2115">
        <v>80.2</v>
      </c>
      <c r="F10" s="2129">
        <v>111</v>
      </c>
    </row>
    <row r="11" spans="1:6" ht="15" customHeight="1">
      <c r="A11" s="2119" t="s">
        <v>1576</v>
      </c>
      <c r="B11" s="2115">
        <v>2618.1999999999998</v>
      </c>
      <c r="C11" s="2115">
        <v>2308.5</v>
      </c>
      <c r="D11" s="2115">
        <v>1210.5</v>
      </c>
      <c r="E11" s="2115">
        <v>4037.8</v>
      </c>
      <c r="F11" s="2115">
        <v>7050.7</v>
      </c>
    </row>
    <row r="12" spans="1:6" ht="15" customHeight="1">
      <c r="A12" s="2118" t="s">
        <v>113</v>
      </c>
      <c r="B12" s="2115">
        <v>10305.799999999999</v>
      </c>
      <c r="C12" s="2115">
        <v>8966.7000000000007</v>
      </c>
      <c r="D12" s="2115">
        <v>11879.8</v>
      </c>
      <c r="E12" s="2115">
        <v>11904.4</v>
      </c>
      <c r="F12" s="2115">
        <v>17195.2</v>
      </c>
    </row>
    <row r="13" spans="1:6" ht="15" customHeight="1">
      <c r="A13" s="2120" t="s">
        <v>1577</v>
      </c>
      <c r="B13" s="2115">
        <v>442.6</v>
      </c>
      <c r="C13" s="2115">
        <v>695.5</v>
      </c>
      <c r="D13" s="2129">
        <v>791</v>
      </c>
      <c r="E13" s="2115">
        <v>1014.4</v>
      </c>
      <c r="F13" s="2115">
        <v>1051.7</v>
      </c>
    </row>
    <row r="14" spans="1:6" ht="15" customHeight="1">
      <c r="A14" s="2120" t="s">
        <v>119</v>
      </c>
      <c r="B14" s="2115">
        <v>372.7</v>
      </c>
      <c r="C14" s="2115">
        <v>549.20000000000005</v>
      </c>
      <c r="D14" s="2115">
        <v>545.5</v>
      </c>
      <c r="E14" s="2115">
        <v>677</v>
      </c>
      <c r="F14" s="2115">
        <v>1026.9000000000001</v>
      </c>
    </row>
    <row r="15" spans="1:6" ht="15" customHeight="1">
      <c r="A15" s="2120" t="s">
        <v>21</v>
      </c>
      <c r="B15" s="2115">
        <v>10.9</v>
      </c>
      <c r="C15" s="2115">
        <v>12.7</v>
      </c>
      <c r="D15" s="2115">
        <v>21.2</v>
      </c>
      <c r="E15" s="2115">
        <v>24.9</v>
      </c>
      <c r="F15" s="2115">
        <v>15.3</v>
      </c>
    </row>
    <row r="16" spans="1:6" ht="15" customHeight="1">
      <c r="A16" s="2120" t="s">
        <v>120</v>
      </c>
      <c r="B16" s="2115">
        <v>1301.8</v>
      </c>
      <c r="C16" s="2115">
        <v>1436.1</v>
      </c>
      <c r="D16" s="2115">
        <v>1477.5</v>
      </c>
      <c r="E16" s="2115">
        <v>4184.1000000000004</v>
      </c>
      <c r="F16" s="2115">
        <v>4621.5</v>
      </c>
    </row>
    <row r="17" spans="1:6" ht="15" customHeight="1">
      <c r="A17" s="2120" t="s">
        <v>121</v>
      </c>
      <c r="B17" s="2115">
        <v>4722.1000000000004</v>
      </c>
      <c r="C17" s="2115">
        <v>4951.8</v>
      </c>
      <c r="D17" s="2115">
        <v>5213.2</v>
      </c>
      <c r="E17" s="2115">
        <v>5442.7</v>
      </c>
      <c r="F17" s="2115">
        <v>6784.3</v>
      </c>
    </row>
    <row r="18" spans="1:6" ht="15" customHeight="1">
      <c r="A18" s="2121" t="s">
        <v>122</v>
      </c>
      <c r="B18" s="2115">
        <v>223.2</v>
      </c>
      <c r="C18" s="2115">
        <v>223.6</v>
      </c>
      <c r="D18" s="2115">
        <v>259.2</v>
      </c>
      <c r="E18" s="2129">
        <v>361</v>
      </c>
      <c r="F18" s="2115">
        <v>464.8</v>
      </c>
    </row>
    <row r="19" spans="1:6" ht="15" customHeight="1">
      <c r="A19" s="2120" t="s">
        <v>1578</v>
      </c>
      <c r="B19" s="2115">
        <v>58.5</v>
      </c>
      <c r="C19" s="2115">
        <v>81.099999999999994</v>
      </c>
      <c r="D19" s="2115">
        <v>64.3</v>
      </c>
      <c r="E19" s="2115">
        <v>65.400000000000006</v>
      </c>
      <c r="F19" s="2115">
        <v>170.8</v>
      </c>
    </row>
    <row r="20" spans="1:6" ht="15" customHeight="1">
      <c r="A20" s="2120" t="s">
        <v>1579</v>
      </c>
      <c r="B20" s="2115">
        <v>1734.1</v>
      </c>
      <c r="C20" s="2115">
        <v>2013.5</v>
      </c>
      <c r="D20" s="2115">
        <v>2214.6</v>
      </c>
      <c r="E20" s="2115">
        <v>2886.2</v>
      </c>
      <c r="F20" s="2115">
        <v>2723.7</v>
      </c>
    </row>
    <row r="21" spans="1:6" ht="15" customHeight="1">
      <c r="A21" s="2120" t="s">
        <v>114</v>
      </c>
      <c r="B21" s="2115">
        <v>4796.8</v>
      </c>
      <c r="C21" s="2115">
        <v>5921.5</v>
      </c>
      <c r="D21" s="2115">
        <v>6096.8</v>
      </c>
      <c r="E21" s="2115">
        <v>9844.7999999999993</v>
      </c>
      <c r="F21" s="2115">
        <v>12148.7</v>
      </c>
    </row>
    <row r="22" spans="1:6" ht="15" customHeight="1">
      <c r="A22" s="2117" t="s">
        <v>115</v>
      </c>
      <c r="B22" s="2115">
        <v>1834.9</v>
      </c>
      <c r="C22" s="2115">
        <v>2061.1999999999998</v>
      </c>
      <c r="D22" s="2129">
        <v>2767</v>
      </c>
      <c r="E22" s="2115">
        <v>3868.9</v>
      </c>
      <c r="F22" s="2115">
        <v>4881.6000000000004</v>
      </c>
    </row>
    <row r="23" spans="1:6" ht="15" customHeight="1">
      <c r="A23" s="2120" t="s">
        <v>1580</v>
      </c>
      <c r="B23" s="2115">
        <v>119.3</v>
      </c>
      <c r="C23" s="2115">
        <v>136.80000000000001</v>
      </c>
      <c r="D23" s="2115">
        <v>161.19999999999999</v>
      </c>
      <c r="E23" s="2115">
        <v>289.10000000000002</v>
      </c>
      <c r="F23" s="2115">
        <v>373.7</v>
      </c>
    </row>
    <row r="24" spans="1:6" ht="15" customHeight="1">
      <c r="A24" s="2122" t="s">
        <v>124</v>
      </c>
      <c r="B24" s="2115">
        <v>310.5</v>
      </c>
      <c r="C24" s="2115">
        <v>238.9</v>
      </c>
      <c r="D24" s="2115">
        <v>339.2</v>
      </c>
      <c r="E24" s="2115">
        <v>322.10000000000002</v>
      </c>
      <c r="F24" s="2115">
        <v>384.4</v>
      </c>
    </row>
    <row r="25" spans="1:6" ht="15" customHeight="1">
      <c r="A25" s="2123" t="s">
        <v>125</v>
      </c>
      <c r="B25" s="2124" t="s">
        <v>60</v>
      </c>
      <c r="C25" s="2124" t="s">
        <v>60</v>
      </c>
      <c r="D25" s="2124" t="s">
        <v>60</v>
      </c>
      <c r="E25" s="2124" t="s">
        <v>60</v>
      </c>
      <c r="F25" s="2124" t="s">
        <v>60</v>
      </c>
    </row>
    <row r="26" spans="1:6" ht="15" customHeight="1">
      <c r="A26" s="2125" t="s">
        <v>1581</v>
      </c>
      <c r="B26" s="2115">
        <v>24.6</v>
      </c>
      <c r="C26" s="2115">
        <v>12.4</v>
      </c>
      <c r="D26" s="2115">
        <v>28.9</v>
      </c>
      <c r="E26" s="2115">
        <v>36.700000000000003</v>
      </c>
      <c r="F26" s="2129">
        <v>36</v>
      </c>
    </row>
    <row r="27" spans="1:6" ht="15" customHeight="1">
      <c r="A27" s="2136" t="s">
        <v>662</v>
      </c>
      <c r="B27" s="2137">
        <v>685.9</v>
      </c>
      <c r="C27" s="2137">
        <v>695.5</v>
      </c>
      <c r="D27" s="2137">
        <v>1022.8</v>
      </c>
      <c r="E27" s="2137">
        <v>1290.3</v>
      </c>
      <c r="F27" s="2137">
        <v>2432.6999999999998</v>
      </c>
    </row>
    <row r="28" spans="1:6" ht="15" customHeight="1">
      <c r="A28" s="2126"/>
      <c r="B28" s="2127"/>
      <c r="C28" s="2127"/>
      <c r="D28" s="2127"/>
      <c r="E28" s="2127"/>
      <c r="F28" s="2127"/>
    </row>
    <row r="29" spans="1:6" ht="15" customHeight="1">
      <c r="A29" s="1430"/>
      <c r="B29" s="11"/>
      <c r="C29" s="11"/>
      <c r="D29" s="11"/>
      <c r="E29" s="11"/>
      <c r="F29" s="147"/>
    </row>
    <row r="30" spans="1:6" ht="15" customHeight="1">
      <c r="A30" s="2197" t="s">
        <v>663</v>
      </c>
      <c r="B30" s="2197"/>
      <c r="C30" s="2197"/>
      <c r="D30" s="2197"/>
      <c r="E30" s="2197"/>
      <c r="F30" s="147"/>
    </row>
    <row r="31" spans="1:6" ht="15" customHeight="1">
      <c r="A31" s="2198" t="s">
        <v>51</v>
      </c>
      <c r="B31" s="2198"/>
      <c r="C31" s="2198"/>
      <c r="D31" s="2198"/>
      <c r="E31" s="2198"/>
      <c r="F31" s="1521"/>
    </row>
    <row r="32" spans="1:6" ht="15" customHeight="1">
      <c r="A32" s="1688"/>
      <c r="B32" s="1523">
        <v>2019</v>
      </c>
      <c r="C32" s="1523">
        <v>2020</v>
      </c>
      <c r="D32" s="1523">
        <v>2021</v>
      </c>
      <c r="E32" s="1523">
        <v>2022</v>
      </c>
      <c r="F32" s="2130">
        <v>2023</v>
      </c>
    </row>
    <row r="33" spans="1:6" ht="15" customHeight="1">
      <c r="A33" s="1423"/>
      <c r="B33" s="11"/>
      <c r="C33" s="11"/>
      <c r="D33" s="11"/>
      <c r="E33" s="11"/>
      <c r="F33" s="147"/>
    </row>
    <row r="34" spans="1:6" ht="15" customHeight="1">
      <c r="A34" s="1424" t="s">
        <v>450</v>
      </c>
      <c r="B34" s="1676">
        <v>103.2</v>
      </c>
      <c r="C34" s="1676">
        <v>92.6</v>
      </c>
      <c r="D34" s="1676">
        <v>109.1</v>
      </c>
      <c r="E34" s="1676">
        <v>104.7</v>
      </c>
      <c r="F34" s="1676">
        <v>106.7</v>
      </c>
    </row>
    <row r="35" spans="1:6" ht="15" customHeight="1">
      <c r="A35" s="1425" t="s">
        <v>1449</v>
      </c>
      <c r="B35" s="1677">
        <v>102.2</v>
      </c>
      <c r="C35" s="1677">
        <v>101.1</v>
      </c>
      <c r="D35" s="1677">
        <v>101</v>
      </c>
      <c r="E35" s="1677">
        <v>102.9</v>
      </c>
      <c r="F35" s="1677">
        <v>101.7</v>
      </c>
    </row>
    <row r="36" spans="1:6" ht="15" customHeight="1">
      <c r="A36" s="1426" t="s">
        <v>39</v>
      </c>
      <c r="B36" s="1677">
        <v>105.6</v>
      </c>
      <c r="C36" s="1677">
        <v>37.200000000000003</v>
      </c>
      <c r="D36" s="1677">
        <v>159.30000000000001</v>
      </c>
      <c r="E36" s="1677">
        <v>81.400000000000006</v>
      </c>
      <c r="F36" s="1677">
        <v>152.1</v>
      </c>
    </row>
    <row r="37" spans="1:6" ht="15" customHeight="1">
      <c r="A37" s="1426" t="s">
        <v>40</v>
      </c>
      <c r="B37" s="1677">
        <v>112.2</v>
      </c>
      <c r="C37" s="1677">
        <v>95.5</v>
      </c>
      <c r="D37" s="1677">
        <v>139.6</v>
      </c>
      <c r="E37" s="1677">
        <v>103.5</v>
      </c>
      <c r="F37" s="1677">
        <v>109.6</v>
      </c>
    </row>
    <row r="38" spans="1:6" ht="15" customHeight="1">
      <c r="A38" s="1445" t="s">
        <v>1195</v>
      </c>
      <c r="B38" s="1677">
        <v>102</v>
      </c>
      <c r="C38" s="1677">
        <v>101.1</v>
      </c>
      <c r="D38" s="1677">
        <v>97</v>
      </c>
      <c r="E38" s="1677">
        <v>102.3</v>
      </c>
      <c r="F38" s="1677">
        <v>126.6</v>
      </c>
    </row>
    <row r="39" spans="1:6" ht="15" customHeight="1">
      <c r="A39" s="1425" t="s">
        <v>1450</v>
      </c>
      <c r="B39" s="1677">
        <v>93.6</v>
      </c>
      <c r="C39" s="1677">
        <v>97.4</v>
      </c>
      <c r="D39" s="1677">
        <v>102.5</v>
      </c>
      <c r="E39" s="1677">
        <v>113.4</v>
      </c>
      <c r="F39" s="1677">
        <v>116.3</v>
      </c>
    </row>
    <row r="40" spans="1:6" ht="15" customHeight="1">
      <c r="A40" s="1427" t="s">
        <v>113</v>
      </c>
      <c r="B40" s="1677">
        <v>112.6</v>
      </c>
      <c r="C40" s="1677">
        <v>89</v>
      </c>
      <c r="D40" s="1677">
        <v>111.1</v>
      </c>
      <c r="E40" s="1677">
        <v>161.5</v>
      </c>
      <c r="F40" s="1677">
        <v>120</v>
      </c>
    </row>
    <row r="41" spans="1:6" ht="15" customHeight="1">
      <c r="A41" s="1446" t="s">
        <v>1196</v>
      </c>
      <c r="B41" s="1677">
        <v>104</v>
      </c>
      <c r="C41" s="1677">
        <v>82.7</v>
      </c>
      <c r="D41" s="1677">
        <v>116.9</v>
      </c>
      <c r="E41" s="1677">
        <v>109.9</v>
      </c>
      <c r="F41" s="1677">
        <v>115.1</v>
      </c>
    </row>
    <row r="42" spans="1:6" ht="15" customHeight="1">
      <c r="A42" s="1428" t="s">
        <v>119</v>
      </c>
      <c r="B42" s="1677">
        <v>101</v>
      </c>
      <c r="C42" s="1677">
        <v>92.9</v>
      </c>
      <c r="D42" s="1677">
        <v>91.2</v>
      </c>
      <c r="E42" s="1677">
        <v>99.7</v>
      </c>
      <c r="F42" s="1677">
        <v>110.1</v>
      </c>
    </row>
    <row r="43" spans="1:6" ht="15" customHeight="1">
      <c r="A43" s="1428" t="s">
        <v>21</v>
      </c>
      <c r="B43" s="1677">
        <v>103.3</v>
      </c>
      <c r="C43" s="1677">
        <v>73.900000000000006</v>
      </c>
      <c r="D43" s="1677">
        <v>109</v>
      </c>
      <c r="E43" s="1677">
        <v>109.1</v>
      </c>
      <c r="F43" s="1677">
        <v>110.9</v>
      </c>
    </row>
    <row r="44" spans="1:6" ht="15" customHeight="1">
      <c r="A44" s="1428" t="s">
        <v>120</v>
      </c>
      <c r="B44" s="1677">
        <v>102.4</v>
      </c>
      <c r="C44" s="1677">
        <v>56</v>
      </c>
      <c r="D44" s="1677">
        <v>144.1</v>
      </c>
      <c r="E44" s="1677">
        <v>114.2</v>
      </c>
      <c r="F44" s="1677">
        <v>130.5</v>
      </c>
    </row>
    <row r="45" spans="1:6" ht="15" customHeight="1">
      <c r="A45" s="1428" t="s">
        <v>121</v>
      </c>
      <c r="B45" s="1677">
        <v>58</v>
      </c>
      <c r="C45" s="1677">
        <v>66.8</v>
      </c>
      <c r="D45" s="1677">
        <v>134.4</v>
      </c>
      <c r="E45" s="1677">
        <v>102.8</v>
      </c>
      <c r="F45" s="1677">
        <v>104.7</v>
      </c>
    </row>
    <row r="46" spans="1:6" ht="15" customHeight="1">
      <c r="A46" s="1429" t="s">
        <v>122</v>
      </c>
      <c r="B46" s="1677">
        <v>99.5</v>
      </c>
      <c r="C46" s="1677">
        <v>100.6</v>
      </c>
      <c r="D46" s="1677">
        <v>101.1</v>
      </c>
      <c r="E46" s="1677">
        <v>101</v>
      </c>
      <c r="F46" s="1677">
        <v>100</v>
      </c>
    </row>
    <row r="47" spans="1:6" ht="15" customHeight="1">
      <c r="A47" s="1428" t="s">
        <v>198</v>
      </c>
      <c r="B47" s="1677">
        <v>22.9</v>
      </c>
      <c r="C47" s="1677">
        <v>91.2</v>
      </c>
      <c r="D47" s="1677">
        <v>99</v>
      </c>
      <c r="E47" s="1677">
        <v>88.5</v>
      </c>
      <c r="F47" s="1677">
        <v>89.9</v>
      </c>
    </row>
    <row r="48" spans="1:6" ht="15" customHeight="1">
      <c r="A48" s="1431" t="s">
        <v>123</v>
      </c>
      <c r="B48" s="1677">
        <v>94.5</v>
      </c>
      <c r="C48" s="1677">
        <v>83.6</v>
      </c>
      <c r="D48" s="1677">
        <v>106.8</v>
      </c>
      <c r="E48" s="1677">
        <v>91.1</v>
      </c>
      <c r="F48" s="1677">
        <v>94.3</v>
      </c>
    </row>
    <row r="49" spans="1:6" ht="15" customHeight="1">
      <c r="A49" s="1428" t="s">
        <v>114</v>
      </c>
      <c r="B49" s="1677">
        <v>101.3</v>
      </c>
      <c r="C49" s="1677">
        <v>99.3</v>
      </c>
      <c r="D49" s="1677">
        <v>102.2</v>
      </c>
      <c r="E49" s="1677">
        <v>100.3</v>
      </c>
      <c r="F49" s="1677">
        <v>101.5</v>
      </c>
    </row>
    <row r="50" spans="1:6" ht="15" customHeight="1">
      <c r="A50" s="2131" t="s">
        <v>115</v>
      </c>
      <c r="B50" s="2132">
        <v>99.2</v>
      </c>
      <c r="C50" s="2132">
        <v>100.8</v>
      </c>
      <c r="D50" s="2132">
        <v>100.5</v>
      </c>
      <c r="E50" s="2132">
        <v>103.5</v>
      </c>
      <c r="F50" s="2132">
        <v>100.4</v>
      </c>
    </row>
    <row r="51" spans="1:6" ht="15" customHeight="1">
      <c r="A51" s="1433" t="s">
        <v>200</v>
      </c>
      <c r="B51" s="1677">
        <v>100.9</v>
      </c>
      <c r="C51" s="1677">
        <v>100</v>
      </c>
      <c r="D51" s="1677">
        <v>100.8</v>
      </c>
      <c r="E51" s="1677">
        <v>100.8</v>
      </c>
      <c r="F51" s="1677">
        <v>106.9</v>
      </c>
    </row>
    <row r="52" spans="1:6" ht="15" customHeight="1">
      <c r="A52" s="1434" t="s">
        <v>124</v>
      </c>
      <c r="B52" s="1677">
        <v>104.8</v>
      </c>
      <c r="C52" s="1677">
        <v>101.6</v>
      </c>
      <c r="D52" s="1677">
        <v>98.8</v>
      </c>
      <c r="E52" s="1677">
        <v>98.6</v>
      </c>
      <c r="F52" s="1677">
        <v>100.5</v>
      </c>
    </row>
    <row r="53" spans="1:6" ht="15" customHeight="1">
      <c r="A53" s="1435" t="s">
        <v>125</v>
      </c>
      <c r="B53" s="1677">
        <v>110.8</v>
      </c>
      <c r="C53" s="1677">
        <v>89.2</v>
      </c>
      <c r="D53" s="1677">
        <v>89.3</v>
      </c>
      <c r="E53" s="1677">
        <v>92.1</v>
      </c>
      <c r="F53" s="1677">
        <v>117.9</v>
      </c>
    </row>
    <row r="54" spans="1:6" ht="15" customHeight="1">
      <c r="A54" s="1435" t="s">
        <v>453</v>
      </c>
      <c r="B54" s="1677">
        <v>97.7</v>
      </c>
      <c r="C54" s="1678" t="s">
        <v>60</v>
      </c>
      <c r="D54" s="1678" t="s">
        <v>60</v>
      </c>
      <c r="E54" s="1678" t="s">
        <v>60</v>
      </c>
      <c r="F54" s="1678" t="s">
        <v>60</v>
      </c>
    </row>
    <row r="55" spans="1:6" ht="15" customHeight="1">
      <c r="A55" s="1516" t="s">
        <v>662</v>
      </c>
      <c r="B55" s="1689">
        <v>103.2</v>
      </c>
      <c r="C55" s="1689">
        <v>93.4</v>
      </c>
      <c r="D55" s="1689">
        <v>122.1</v>
      </c>
      <c r="E55" s="1689">
        <v>111.4</v>
      </c>
      <c r="F55" s="1689">
        <v>113.4</v>
      </c>
    </row>
    <row r="56" spans="1:6" ht="15" customHeight="1">
      <c r="A56" s="1423"/>
      <c r="B56" s="1679"/>
      <c r="C56" s="1679"/>
      <c r="D56" s="1679"/>
      <c r="E56" s="1679"/>
      <c r="F56" s="147"/>
    </row>
    <row r="57" spans="1:6" ht="15" customHeight="1">
      <c r="A57" s="1423"/>
      <c r="B57" s="1679"/>
      <c r="C57" s="1679"/>
      <c r="D57" s="1679"/>
      <c r="E57" s="1679"/>
      <c r="F57" s="147"/>
    </row>
    <row r="58" spans="1:6" ht="15" customHeight="1">
      <c r="A58" s="2189" t="s">
        <v>664</v>
      </c>
      <c r="B58" s="2189"/>
      <c r="C58" s="2189"/>
      <c r="D58" s="2189"/>
      <c r="E58" s="2189"/>
      <c r="F58" s="147"/>
    </row>
    <row r="59" spans="1:6" ht="15" customHeight="1">
      <c r="A59" s="2192" t="s">
        <v>665</v>
      </c>
      <c r="B59" s="2192"/>
      <c r="C59" s="2192"/>
      <c r="D59" s="2192"/>
      <c r="E59" s="2192"/>
      <c r="F59" s="147"/>
    </row>
    <row r="60" spans="1:6" ht="15" customHeight="1" thickBot="1">
      <c r="A60" s="2193"/>
      <c r="B60" s="2193"/>
      <c r="C60" s="2193"/>
      <c r="D60" s="2193"/>
      <c r="E60" s="2193"/>
      <c r="F60" s="2193"/>
    </row>
    <row r="61" spans="1:6" ht="15" customHeight="1" thickBot="1">
      <c r="A61" s="2140"/>
      <c r="B61" s="2141">
        <v>2019</v>
      </c>
      <c r="C61" s="2141">
        <v>2020</v>
      </c>
      <c r="D61" s="2141">
        <v>2021</v>
      </c>
      <c r="E61" s="2141">
        <v>2022</v>
      </c>
      <c r="F61" s="2142">
        <v>2023</v>
      </c>
    </row>
    <row r="62" spans="1:6" ht="15" customHeight="1">
      <c r="A62" s="1436"/>
      <c r="B62" s="11"/>
      <c r="C62" s="11"/>
      <c r="D62" s="11"/>
      <c r="E62" s="11"/>
      <c r="F62" s="2"/>
    </row>
    <row r="63" spans="1:6" ht="15" customHeight="1">
      <c r="A63" s="1685" t="s">
        <v>38</v>
      </c>
      <c r="B63" s="1686">
        <v>214290.3</v>
      </c>
      <c r="C63" s="1686">
        <v>238834.2</v>
      </c>
      <c r="D63" s="1686">
        <v>233888</v>
      </c>
      <c r="E63" s="1686">
        <v>284269.90000000002</v>
      </c>
      <c r="F63" s="1687">
        <v>357260.67689999996</v>
      </c>
    </row>
    <row r="64" spans="1:6" ht="15" customHeight="1">
      <c r="A64" s="1437" t="s">
        <v>1451</v>
      </c>
      <c r="B64" s="1438">
        <v>16830.099999999999</v>
      </c>
      <c r="C64" s="1438">
        <v>17477.400000000001</v>
      </c>
      <c r="D64" s="1438">
        <v>20307.7</v>
      </c>
      <c r="E64" s="1438">
        <v>22699.599999999999</v>
      </c>
      <c r="F64" s="1680">
        <v>24091.493699999999</v>
      </c>
    </row>
    <row r="65" spans="1:7" ht="15" customHeight="1">
      <c r="A65" s="1437" t="s">
        <v>39</v>
      </c>
      <c r="B65" s="1438">
        <v>3096.3</v>
      </c>
      <c r="C65" s="1438">
        <v>3185.6</v>
      </c>
      <c r="D65" s="1438">
        <v>3255.6</v>
      </c>
      <c r="E65" s="1438">
        <v>3565.6</v>
      </c>
      <c r="F65" s="1680">
        <v>3828.2042999999999</v>
      </c>
    </row>
    <row r="66" spans="1:7" ht="15" customHeight="1">
      <c r="A66" s="1437" t="s">
        <v>667</v>
      </c>
      <c r="B66" s="2133">
        <v>13262</v>
      </c>
      <c r="C66" s="1438">
        <v>13414.2</v>
      </c>
      <c r="D66" s="1438">
        <v>13782.1</v>
      </c>
      <c r="E66" s="1438">
        <v>14505.2</v>
      </c>
      <c r="F66" s="1680">
        <v>14808.683000000001</v>
      </c>
      <c r="G66" s="1681"/>
    </row>
    <row r="67" spans="1:7" ht="15" customHeight="1">
      <c r="A67" s="1447" t="s">
        <v>1452</v>
      </c>
      <c r="B67" s="1438">
        <v>131.9</v>
      </c>
      <c r="C67" s="1438">
        <v>136.9</v>
      </c>
      <c r="D67" s="1438">
        <v>223.6</v>
      </c>
      <c r="E67" s="1438">
        <v>265.3</v>
      </c>
      <c r="F67" s="1680">
        <v>225.1464</v>
      </c>
      <c r="G67" s="1681"/>
    </row>
    <row r="68" spans="1:7" ht="15" customHeight="1">
      <c r="A68" s="1437" t="s">
        <v>1453</v>
      </c>
      <c r="B68" s="1438">
        <v>213.1</v>
      </c>
      <c r="C68" s="1438">
        <v>228.9</v>
      </c>
      <c r="D68" s="1438">
        <v>229</v>
      </c>
      <c r="E68" s="1438">
        <v>244.4</v>
      </c>
      <c r="F68" s="1680">
        <v>397.06849999999997</v>
      </c>
      <c r="G68" s="1681"/>
    </row>
    <row r="69" spans="1:7" ht="15" customHeight="1">
      <c r="A69" s="1437" t="s">
        <v>113</v>
      </c>
      <c r="B69" s="1438">
        <v>4363.1000000000004</v>
      </c>
      <c r="C69" s="1438">
        <v>4460.3999999999996</v>
      </c>
      <c r="D69" s="1438">
        <v>4761.1000000000004</v>
      </c>
      <c r="E69" s="1438">
        <v>732.7</v>
      </c>
      <c r="F69" s="1680">
        <v>937.47890000000007</v>
      </c>
      <c r="G69" s="1681"/>
    </row>
    <row r="70" spans="1:7" ht="15" customHeight="1">
      <c r="A70" s="1447" t="s">
        <v>1454</v>
      </c>
      <c r="B70" s="1438">
        <v>419.8</v>
      </c>
      <c r="C70" s="1438">
        <v>499.9</v>
      </c>
      <c r="D70" s="1438">
        <v>461.8</v>
      </c>
      <c r="E70" s="1438">
        <v>495.3</v>
      </c>
      <c r="F70" s="1680">
        <v>417.88340000000005</v>
      </c>
      <c r="G70" s="1681"/>
    </row>
    <row r="71" spans="1:7" ht="15" customHeight="1">
      <c r="A71" s="1437" t="s">
        <v>668</v>
      </c>
      <c r="B71" s="1438">
        <v>390.5</v>
      </c>
      <c r="C71" s="1438">
        <v>353.6</v>
      </c>
      <c r="D71" s="1438">
        <v>428.1</v>
      </c>
      <c r="E71" s="1438">
        <v>361.3</v>
      </c>
      <c r="F71" s="1680">
        <v>349.58519999999999</v>
      </c>
      <c r="G71" s="1681"/>
    </row>
    <row r="72" spans="1:7" ht="15" customHeight="1">
      <c r="A72" s="1437" t="s">
        <v>669</v>
      </c>
      <c r="B72" s="1438">
        <v>0.7</v>
      </c>
      <c r="C72" s="1439">
        <v>220.2</v>
      </c>
      <c r="D72" s="1439">
        <v>484.6</v>
      </c>
      <c r="E72" s="1438">
        <v>265.2</v>
      </c>
      <c r="F72" s="1680">
        <v>528.46900000000005</v>
      </c>
      <c r="G72" s="1681"/>
    </row>
    <row r="73" spans="1:7" ht="15" customHeight="1">
      <c r="A73" s="1437" t="s">
        <v>120</v>
      </c>
      <c r="B73" s="1438">
        <v>7.5</v>
      </c>
      <c r="C73" s="1438">
        <v>7.7</v>
      </c>
      <c r="D73" s="1438">
        <v>5.3</v>
      </c>
      <c r="E73" s="1438">
        <v>5.4</v>
      </c>
      <c r="F73" s="1680">
        <v>5.524</v>
      </c>
      <c r="G73" s="1681"/>
    </row>
    <row r="74" spans="1:7" ht="15" customHeight="1">
      <c r="A74" s="1437" t="s">
        <v>670</v>
      </c>
      <c r="B74" s="1438">
        <v>35.9</v>
      </c>
      <c r="C74" s="1438">
        <v>35.700000000000003</v>
      </c>
      <c r="D74" s="1438">
        <v>41.2</v>
      </c>
      <c r="E74" s="1438">
        <v>45</v>
      </c>
      <c r="F74" s="1680">
        <v>45.678800000000003</v>
      </c>
      <c r="G74" s="1681"/>
    </row>
    <row r="75" spans="1:7" ht="15" customHeight="1">
      <c r="A75" s="1447" t="s">
        <v>1455</v>
      </c>
      <c r="B75" s="1438">
        <v>164336.6</v>
      </c>
      <c r="C75" s="1438">
        <v>186411.1</v>
      </c>
      <c r="D75" s="1438">
        <v>176260.6</v>
      </c>
      <c r="E75" s="1438">
        <v>225786.4</v>
      </c>
      <c r="F75" s="1680">
        <v>292054.91680000001</v>
      </c>
      <c r="G75" s="1681"/>
    </row>
    <row r="76" spans="1:7" ht="15" customHeight="1">
      <c r="A76" s="1447" t="s">
        <v>1197</v>
      </c>
      <c r="B76" s="1438">
        <v>153.30000000000001</v>
      </c>
      <c r="C76" s="1438">
        <v>168.4</v>
      </c>
      <c r="D76" s="1438">
        <v>144.9</v>
      </c>
      <c r="E76" s="1438">
        <v>181.4</v>
      </c>
      <c r="F76" s="1680">
        <v>282.17559999999997</v>
      </c>
      <c r="G76" s="1681"/>
    </row>
    <row r="77" spans="1:7" ht="15" customHeight="1">
      <c r="A77" s="1447" t="s">
        <v>1109</v>
      </c>
      <c r="B77" s="1438">
        <v>257.10000000000002</v>
      </c>
      <c r="C77" s="1438">
        <v>116.8</v>
      </c>
      <c r="D77" s="1438">
        <v>119.1</v>
      </c>
      <c r="E77" s="1438">
        <v>146.5</v>
      </c>
      <c r="F77" s="1680">
        <v>206.4205</v>
      </c>
      <c r="G77" s="1681"/>
    </row>
    <row r="78" spans="1:7" ht="15" customHeight="1">
      <c r="A78" s="1447" t="s">
        <v>1456</v>
      </c>
      <c r="B78" s="1438">
        <v>8625.5</v>
      </c>
      <c r="C78" s="1438">
        <v>9621.2000000000007</v>
      </c>
      <c r="D78" s="1438">
        <v>11004.6</v>
      </c>
      <c r="E78" s="1438">
        <v>12172.9</v>
      </c>
      <c r="F78" s="1680">
        <v>7562.9742999999999</v>
      </c>
      <c r="G78" s="1681"/>
    </row>
    <row r="79" spans="1:7" ht="15" customHeight="1">
      <c r="A79" s="1437" t="s">
        <v>115</v>
      </c>
      <c r="B79" s="1438">
        <v>281.89999999999998</v>
      </c>
      <c r="C79" s="1438">
        <v>312.2</v>
      </c>
      <c r="D79" s="1438">
        <v>339.4</v>
      </c>
      <c r="E79" s="1438">
        <v>519.5</v>
      </c>
      <c r="F79" s="1680">
        <v>8351.1809000000012</v>
      </c>
      <c r="G79" s="1681"/>
    </row>
    <row r="80" spans="1:7" ht="15" customHeight="1">
      <c r="A80" s="1437" t="s">
        <v>671</v>
      </c>
      <c r="B80" s="1438">
        <v>1449.5</v>
      </c>
      <c r="C80" s="1438">
        <v>1743.5</v>
      </c>
      <c r="D80" s="1438">
        <v>1857.2</v>
      </c>
      <c r="E80" s="1438">
        <v>2067</v>
      </c>
      <c r="F80" s="1680">
        <v>2661.5707000000002</v>
      </c>
      <c r="G80" s="1681"/>
    </row>
    <row r="81" spans="1:7" ht="15" customHeight="1">
      <c r="A81" s="1414" t="s">
        <v>672</v>
      </c>
      <c r="B81" s="1416">
        <v>303.2</v>
      </c>
      <c r="C81" s="1416">
        <v>301.3</v>
      </c>
      <c r="D81" s="1416">
        <v>37.4</v>
      </c>
      <c r="E81" s="1416">
        <v>40.200000000000003</v>
      </c>
      <c r="F81" s="1680">
        <v>330.94279999999998</v>
      </c>
      <c r="G81" s="1681"/>
    </row>
    <row r="82" spans="1:7" ht="15" customHeight="1">
      <c r="A82" s="1519" t="s">
        <v>673</v>
      </c>
      <c r="B82" s="1524">
        <v>132.30000000000001</v>
      </c>
      <c r="C82" s="1524">
        <v>139.19999999999999</v>
      </c>
      <c r="D82" s="1524">
        <v>144.69999999999999</v>
      </c>
      <c r="E82" s="1524">
        <v>171</v>
      </c>
      <c r="F82" s="1690">
        <v>175.2801</v>
      </c>
      <c r="G82" s="1681"/>
    </row>
    <row r="83" spans="1:7" ht="15" customHeight="1">
      <c r="A83" s="1414"/>
      <c r="B83" s="98"/>
      <c r="C83" s="98"/>
      <c r="D83" s="98"/>
      <c r="E83" s="98"/>
      <c r="F83" s="147"/>
      <c r="G83" s="1681"/>
    </row>
    <row r="84" spans="1:7" ht="15" customHeight="1">
      <c r="A84" s="1414"/>
      <c r="B84" s="98"/>
      <c r="C84" s="98"/>
      <c r="D84" s="98"/>
      <c r="E84" s="98"/>
      <c r="F84" s="147"/>
      <c r="G84" s="1681"/>
    </row>
    <row r="85" spans="1:7" ht="15" customHeight="1">
      <c r="A85" s="2189" t="s">
        <v>674</v>
      </c>
      <c r="B85" s="2189"/>
      <c r="C85" s="2189"/>
      <c r="D85" s="2189"/>
      <c r="E85" s="2189"/>
      <c r="F85" s="2189"/>
      <c r="G85" s="1681"/>
    </row>
    <row r="86" spans="1:7" ht="15" customHeight="1">
      <c r="A86" s="2190" t="s">
        <v>665</v>
      </c>
      <c r="B86" s="2190"/>
      <c r="C86" s="2190"/>
      <c r="D86" s="2190"/>
      <c r="E86" s="2190"/>
      <c r="F86" s="1521"/>
      <c r="G86" s="1681"/>
    </row>
    <row r="87" spans="1:7" ht="15" customHeight="1">
      <c r="A87" s="1522"/>
      <c r="B87" s="1523">
        <v>2019</v>
      </c>
      <c r="C87" s="1523">
        <v>2020</v>
      </c>
      <c r="D87" s="1523">
        <v>2021</v>
      </c>
      <c r="E87" s="1523">
        <v>2022</v>
      </c>
      <c r="F87" s="2130">
        <v>2023</v>
      </c>
    </row>
    <row r="88" spans="1:7" ht="15" customHeight="1">
      <c r="A88" s="1436"/>
      <c r="B88" s="11"/>
      <c r="C88" s="11"/>
      <c r="D88" s="11"/>
      <c r="E88" s="11"/>
      <c r="F88" s="147"/>
    </row>
    <row r="89" spans="1:7" ht="15" customHeight="1">
      <c r="A89" s="1404" t="s">
        <v>38</v>
      </c>
      <c r="B89" s="1525">
        <v>90833</v>
      </c>
      <c r="C89" s="1525">
        <v>110574.3</v>
      </c>
      <c r="D89" s="1525" t="s">
        <v>1462</v>
      </c>
      <c r="E89" s="1525">
        <v>145154.79999999999</v>
      </c>
      <c r="F89" s="1683">
        <v>213370.81880000001</v>
      </c>
    </row>
    <row r="90" spans="1:7" ht="15" customHeight="1">
      <c r="A90" s="1437" t="s">
        <v>1451</v>
      </c>
      <c r="B90" s="1440">
        <v>9747.7999999999993</v>
      </c>
      <c r="C90" s="1440">
        <v>9669.1</v>
      </c>
      <c r="D90" s="1440">
        <v>11597.7</v>
      </c>
      <c r="E90" s="1440">
        <v>13004.4</v>
      </c>
      <c r="F90" s="1683">
        <v>13363.371800000001</v>
      </c>
    </row>
    <row r="91" spans="1:7" ht="15" customHeight="1">
      <c r="A91" s="1437" t="s">
        <v>39</v>
      </c>
      <c r="B91" s="1440">
        <v>1063.2</v>
      </c>
      <c r="C91" s="1440">
        <v>972.4</v>
      </c>
      <c r="D91" s="1440">
        <v>817.2</v>
      </c>
      <c r="E91" s="1440">
        <v>891.2</v>
      </c>
      <c r="F91" s="1683">
        <v>845.08330000000001</v>
      </c>
    </row>
    <row r="92" spans="1:7" ht="15" customHeight="1">
      <c r="A92" s="1437" t="s">
        <v>667</v>
      </c>
      <c r="B92" s="1440">
        <v>8496</v>
      </c>
      <c r="C92" s="1440">
        <v>8036</v>
      </c>
      <c r="D92" s="1440">
        <v>7691.5</v>
      </c>
      <c r="E92" s="1440">
        <v>7737.1</v>
      </c>
      <c r="F92" s="1683">
        <v>7348.0432999999994</v>
      </c>
    </row>
    <row r="93" spans="1:7" ht="15" customHeight="1">
      <c r="A93" s="1448" t="s">
        <v>1452</v>
      </c>
      <c r="B93" s="1441">
        <v>117.9</v>
      </c>
      <c r="C93" s="1441">
        <v>120.1</v>
      </c>
      <c r="D93" s="1441">
        <v>213.5</v>
      </c>
      <c r="E93" s="1441">
        <v>240.7</v>
      </c>
      <c r="F93" s="1683">
        <v>215.63670000000002</v>
      </c>
    </row>
    <row r="94" spans="1:7" ht="15" customHeight="1">
      <c r="A94" s="1447" t="s">
        <v>1457</v>
      </c>
      <c r="B94" s="1438">
        <v>190.1</v>
      </c>
      <c r="C94" s="1438">
        <v>202.6</v>
      </c>
      <c r="D94" s="1438">
        <v>199.3</v>
      </c>
      <c r="E94" s="1438">
        <v>212.2</v>
      </c>
      <c r="F94" s="1682">
        <v>361.9658</v>
      </c>
    </row>
    <row r="95" spans="1:7" ht="15" customHeight="1">
      <c r="A95" s="1437" t="s">
        <v>113</v>
      </c>
      <c r="B95" s="1438">
        <v>2003.4</v>
      </c>
      <c r="C95" s="1438">
        <v>1949.9</v>
      </c>
      <c r="D95" s="1438">
        <v>2074.3000000000002</v>
      </c>
      <c r="E95" s="1438">
        <v>-1473.9</v>
      </c>
      <c r="F95" s="1682">
        <v>484.87979999999999</v>
      </c>
    </row>
    <row r="96" spans="1:7" ht="15" customHeight="1">
      <c r="A96" s="1447" t="s">
        <v>1185</v>
      </c>
      <c r="B96" s="1438">
        <v>217.2</v>
      </c>
      <c r="C96" s="1438">
        <v>264.7</v>
      </c>
      <c r="D96" s="1438">
        <v>237.9</v>
      </c>
      <c r="E96" s="1438">
        <v>274</v>
      </c>
      <c r="F96" s="1682">
        <v>207.63670000000002</v>
      </c>
    </row>
    <row r="97" spans="1:6" ht="15" customHeight="1">
      <c r="A97" s="1437" t="s">
        <v>119</v>
      </c>
      <c r="B97" s="1438">
        <v>312.7</v>
      </c>
      <c r="C97" s="1438">
        <v>264.2</v>
      </c>
      <c r="D97" s="1438">
        <v>313.39999999999998</v>
      </c>
      <c r="E97" s="1438">
        <v>245.1</v>
      </c>
      <c r="F97" s="1682">
        <v>234.36250000000001</v>
      </c>
    </row>
    <row r="98" spans="1:6" ht="15" customHeight="1">
      <c r="A98" s="1437" t="s">
        <v>21</v>
      </c>
      <c r="B98" s="1412" t="s">
        <v>60</v>
      </c>
      <c r="C98" s="1412">
        <v>211.4</v>
      </c>
      <c r="D98" s="1412">
        <v>473.6</v>
      </c>
      <c r="E98" s="1438">
        <v>263.3</v>
      </c>
      <c r="F98" s="1682">
        <v>503.4248</v>
      </c>
    </row>
    <row r="99" spans="1:6" ht="15" customHeight="1">
      <c r="A99" s="1437" t="s">
        <v>120</v>
      </c>
      <c r="B99" s="1438">
        <v>3.8</v>
      </c>
      <c r="C99" s="1438">
        <v>3.9</v>
      </c>
      <c r="D99" s="1438">
        <v>2</v>
      </c>
      <c r="E99" s="1438">
        <v>3.3</v>
      </c>
      <c r="F99" s="1682">
        <v>3.3365</v>
      </c>
    </row>
    <row r="100" spans="1:6" ht="15" customHeight="1">
      <c r="A100" s="1414" t="s">
        <v>670</v>
      </c>
      <c r="B100" s="1416">
        <v>19.8</v>
      </c>
      <c r="C100" s="1416">
        <v>19.600000000000001</v>
      </c>
      <c r="D100" s="1416">
        <v>24</v>
      </c>
      <c r="E100" s="1416">
        <v>27</v>
      </c>
      <c r="F100" s="1680">
        <v>26.6633</v>
      </c>
    </row>
    <row r="101" spans="1:6" s="955" customFormat="1" ht="15" customHeight="1" thickBot="1">
      <c r="A101" s="1447" t="s">
        <v>1455</v>
      </c>
      <c r="B101" s="1438">
        <v>60789.2</v>
      </c>
      <c r="C101" s="1438">
        <v>80054.899999999994</v>
      </c>
      <c r="D101" s="1438">
        <v>67228.899999999994</v>
      </c>
      <c r="E101" s="1438">
        <v>113192.1</v>
      </c>
      <c r="F101" s="1682">
        <v>175222.57440000001</v>
      </c>
    </row>
    <row r="102" spans="1:6" ht="15" customHeight="1">
      <c r="A102" s="1447" t="s">
        <v>1197</v>
      </c>
      <c r="B102" s="1438">
        <v>83.6</v>
      </c>
      <c r="C102" s="1438">
        <v>88</v>
      </c>
      <c r="D102" s="1438">
        <v>67.2</v>
      </c>
      <c r="E102" s="1438">
        <v>86.5</v>
      </c>
      <c r="F102" s="1682">
        <v>179.38829999999999</v>
      </c>
    </row>
    <row r="103" spans="1:6" ht="15" customHeight="1">
      <c r="A103" s="1447" t="s">
        <v>1109</v>
      </c>
      <c r="B103" s="1438">
        <v>169.6</v>
      </c>
      <c r="C103" s="1438">
        <v>45.2</v>
      </c>
      <c r="D103" s="1438">
        <v>41</v>
      </c>
      <c r="E103" s="1438">
        <v>64.8</v>
      </c>
      <c r="F103" s="1682">
        <v>99.438800000000001</v>
      </c>
    </row>
    <row r="104" spans="1:6" ht="15" customHeight="1">
      <c r="A104" s="1447" t="s">
        <v>1456</v>
      </c>
      <c r="B104" s="1438">
        <v>6348.2</v>
      </c>
      <c r="C104" s="1438">
        <v>7157.9</v>
      </c>
      <c r="D104" s="1438">
        <v>8188.4</v>
      </c>
      <c r="E104" s="1438">
        <v>8844.2999999999993</v>
      </c>
      <c r="F104" s="1682">
        <v>6316.2791999999999</v>
      </c>
    </row>
    <row r="105" spans="1:6" ht="15" customHeight="1">
      <c r="A105" s="1437" t="s">
        <v>115</v>
      </c>
      <c r="B105" s="1438">
        <v>187.9</v>
      </c>
      <c r="C105" s="1438">
        <v>210.2</v>
      </c>
      <c r="D105" s="1438">
        <v>226.9</v>
      </c>
      <c r="E105" s="1438">
        <v>374.9</v>
      </c>
      <c r="F105" s="1682">
        <v>6650.3214000000007</v>
      </c>
    </row>
    <row r="106" spans="1:6" ht="15" customHeight="1">
      <c r="A106" s="1437" t="s">
        <v>671</v>
      </c>
      <c r="B106" s="1438">
        <v>684.7</v>
      </c>
      <c r="C106" s="1438">
        <v>864.3</v>
      </c>
      <c r="D106" s="1438">
        <v>883.7</v>
      </c>
      <c r="E106" s="1438">
        <v>979.1</v>
      </c>
      <c r="F106" s="1682">
        <v>889.75009999999997</v>
      </c>
    </row>
    <row r="107" spans="1:6" ht="15" customHeight="1">
      <c r="A107" s="1437" t="s">
        <v>672</v>
      </c>
      <c r="B107" s="1438">
        <v>270.7</v>
      </c>
      <c r="C107" s="1438">
        <v>306.5</v>
      </c>
      <c r="D107" s="1438">
        <v>23.7</v>
      </c>
      <c r="E107" s="1438">
        <v>25.5</v>
      </c>
      <c r="F107" s="1682">
        <v>249.30710000000002</v>
      </c>
    </row>
    <row r="108" spans="1:6" ht="15" customHeight="1">
      <c r="A108" s="1519" t="s">
        <v>673</v>
      </c>
      <c r="B108" s="1524">
        <v>127.2</v>
      </c>
      <c r="C108" s="1524">
        <v>133.4</v>
      </c>
      <c r="D108" s="1524">
        <v>139.69999999999999</v>
      </c>
      <c r="E108" s="1524">
        <v>163.19999999999999</v>
      </c>
      <c r="F108" s="1690">
        <v>169.3553</v>
      </c>
    </row>
    <row r="109" spans="1:6" ht="15" customHeight="1">
      <c r="A109" s="1414"/>
      <c r="B109" s="98"/>
      <c r="C109" s="98"/>
      <c r="D109" s="98"/>
      <c r="E109" s="12"/>
      <c r="F109" s="966"/>
    </row>
    <row r="110" spans="1:6" ht="15" customHeight="1">
      <c r="A110" s="1442"/>
      <c r="B110" s="98"/>
      <c r="C110" s="98"/>
      <c r="D110" s="98"/>
      <c r="E110" s="1407"/>
      <c r="F110" s="147"/>
    </row>
    <row r="111" spans="1:6" ht="15" customHeight="1">
      <c r="A111" s="1442"/>
      <c r="B111" s="98"/>
      <c r="C111" s="98"/>
      <c r="D111" s="98"/>
      <c r="E111" s="1407"/>
      <c r="F111" s="147"/>
    </row>
    <row r="112" spans="1:6" ht="15" customHeight="1">
      <c r="A112" s="2191" t="s">
        <v>675</v>
      </c>
      <c r="B112" s="2191"/>
      <c r="C112" s="2191"/>
      <c r="D112" s="2191"/>
      <c r="E112" s="2191"/>
      <c r="F112" s="147"/>
    </row>
    <row r="113" spans="1:6" ht="15" customHeight="1">
      <c r="A113" s="2188" t="s">
        <v>665</v>
      </c>
      <c r="B113" s="2188"/>
      <c r="C113" s="2188"/>
      <c r="D113" s="2188"/>
      <c r="E113" s="2188"/>
      <c r="F113" s="1521"/>
    </row>
    <row r="114" spans="1:6" ht="15" customHeight="1">
      <c r="A114" s="1522"/>
      <c r="B114" s="1523">
        <v>2019</v>
      </c>
      <c r="C114" s="1523">
        <v>2020</v>
      </c>
      <c r="D114" s="1523">
        <v>2021</v>
      </c>
      <c r="E114" s="1523">
        <v>2022</v>
      </c>
      <c r="F114" s="2130">
        <v>2023</v>
      </c>
    </row>
    <row r="115" spans="1:6" ht="15" customHeight="1">
      <c r="A115" s="1526" t="s">
        <v>38</v>
      </c>
      <c r="B115" s="1525">
        <v>5549.4</v>
      </c>
      <c r="C115" s="1525">
        <v>5869.6</v>
      </c>
      <c r="D115" s="1525">
        <v>5837.3</v>
      </c>
      <c r="E115" s="1525">
        <v>6835.1</v>
      </c>
      <c r="F115" s="1684">
        <v>8068.7773999999999</v>
      </c>
    </row>
    <row r="116" spans="1:6" ht="15" customHeight="1">
      <c r="A116" s="1443" t="s">
        <v>1451</v>
      </c>
      <c r="B116" s="1440">
        <v>715</v>
      </c>
      <c r="C116" s="1440">
        <v>758.6</v>
      </c>
      <c r="D116" s="1440">
        <v>883.2</v>
      </c>
      <c r="E116" s="1440">
        <v>984.9</v>
      </c>
      <c r="F116" s="1684">
        <v>1045.1908000000001</v>
      </c>
    </row>
    <row r="117" spans="1:6" ht="15" customHeight="1">
      <c r="A117" s="1443" t="s">
        <v>39</v>
      </c>
      <c r="B117" s="1440">
        <v>239.7</v>
      </c>
      <c r="C117" s="1440">
        <v>214.4</v>
      </c>
      <c r="D117" s="1440">
        <v>229.2</v>
      </c>
      <c r="E117" s="1440">
        <v>254.6</v>
      </c>
      <c r="F117" s="1684">
        <v>293.596</v>
      </c>
    </row>
    <row r="118" spans="1:6" ht="15" customHeight="1">
      <c r="A118" s="1443" t="s">
        <v>667</v>
      </c>
      <c r="B118" s="1440">
        <v>856</v>
      </c>
      <c r="C118" s="1440">
        <v>794</v>
      </c>
      <c r="D118" s="1440">
        <v>747.4</v>
      </c>
      <c r="E118" s="1440">
        <v>599.79999999999995</v>
      </c>
      <c r="F118" s="1684">
        <v>678.92380000000003</v>
      </c>
    </row>
    <row r="119" spans="1:6" ht="15" customHeight="1">
      <c r="A119" s="10" t="s">
        <v>1452</v>
      </c>
      <c r="B119" s="1440">
        <v>2.9</v>
      </c>
      <c r="C119" s="1440">
        <v>2.2000000000000002</v>
      </c>
      <c r="D119" s="1440">
        <v>2.5</v>
      </c>
      <c r="E119" s="1440">
        <v>5.9</v>
      </c>
      <c r="F119" s="1684">
        <v>0.4047</v>
      </c>
    </row>
    <row r="120" spans="1:6" ht="15" customHeight="1">
      <c r="A120" s="10" t="s">
        <v>1458</v>
      </c>
      <c r="B120" s="1440">
        <v>2.6</v>
      </c>
      <c r="C120" s="1440">
        <v>3.6</v>
      </c>
      <c r="D120" s="1440">
        <v>3.7</v>
      </c>
      <c r="E120" s="1440">
        <v>3.6</v>
      </c>
      <c r="F120" s="1684">
        <v>3.3504</v>
      </c>
    </row>
    <row r="121" spans="1:6" ht="15" customHeight="1">
      <c r="A121" s="1443" t="s">
        <v>113</v>
      </c>
      <c r="B121" s="1440">
        <v>190.7</v>
      </c>
      <c r="C121" s="1440">
        <v>161.4</v>
      </c>
      <c r="D121" s="1440">
        <v>158.4</v>
      </c>
      <c r="E121" s="1440">
        <v>1.6</v>
      </c>
      <c r="F121" s="1684">
        <v>71.236699999999999</v>
      </c>
    </row>
    <row r="122" spans="1:6" ht="15" customHeight="1">
      <c r="A122" s="10" t="s">
        <v>1454</v>
      </c>
      <c r="B122" s="1440">
        <v>19.8</v>
      </c>
      <c r="C122" s="1440">
        <v>30.2</v>
      </c>
      <c r="D122" s="1440">
        <v>2.1</v>
      </c>
      <c r="E122" s="1440">
        <v>5.2</v>
      </c>
      <c r="F122" s="1684">
        <v>5.6704999999999997</v>
      </c>
    </row>
    <row r="123" spans="1:6" ht="15" customHeight="1">
      <c r="A123" s="1443" t="s">
        <v>119</v>
      </c>
      <c r="B123" s="1440">
        <v>23.9</v>
      </c>
      <c r="C123" s="1440">
        <v>15.4</v>
      </c>
      <c r="D123" s="1440">
        <v>16.100000000000001</v>
      </c>
      <c r="E123" s="1440">
        <v>7.8</v>
      </c>
      <c r="F123" s="1684">
        <v>3.5628000000000002</v>
      </c>
    </row>
    <row r="124" spans="1:6" ht="15" customHeight="1">
      <c r="A124" s="1443" t="s">
        <v>21</v>
      </c>
      <c r="B124" s="1444" t="s">
        <v>60</v>
      </c>
      <c r="C124" s="1444">
        <v>2.8</v>
      </c>
      <c r="D124" s="1444">
        <v>0.5</v>
      </c>
      <c r="E124" s="1440">
        <v>0.3</v>
      </c>
      <c r="F124" s="1684">
        <v>14.741299999999999</v>
      </c>
    </row>
    <row r="125" spans="1:6" ht="15" customHeight="1">
      <c r="A125" s="1443" t="s">
        <v>120</v>
      </c>
      <c r="B125" s="1440">
        <v>0.3</v>
      </c>
      <c r="C125" s="1440"/>
      <c r="D125" s="1440" t="s">
        <v>60</v>
      </c>
      <c r="E125" s="1440">
        <v>0.1</v>
      </c>
      <c r="F125" s="1684">
        <v>6.93E-2</v>
      </c>
    </row>
    <row r="126" spans="1:6" ht="15" customHeight="1">
      <c r="A126" s="1443" t="s">
        <v>670</v>
      </c>
      <c r="B126" s="1440">
        <v>1.8</v>
      </c>
      <c r="C126" s="1440">
        <v>1.4</v>
      </c>
      <c r="D126" s="1440">
        <v>1.9</v>
      </c>
      <c r="E126" s="1440">
        <v>2.4</v>
      </c>
      <c r="F126" s="1684">
        <v>2.2870999999999997</v>
      </c>
    </row>
    <row r="127" spans="1:6" ht="15" customHeight="1">
      <c r="A127" s="10" t="s">
        <v>1455</v>
      </c>
      <c r="B127" s="1440">
        <v>2526.6999999999998</v>
      </c>
      <c r="C127" s="1440">
        <v>2811.4</v>
      </c>
      <c r="D127" s="1440">
        <v>2609.6</v>
      </c>
      <c r="E127" s="1440">
        <v>3394.8</v>
      </c>
      <c r="F127" s="1684">
        <v>4241.1181999999999</v>
      </c>
    </row>
    <row r="128" spans="1:6" ht="15" customHeight="1">
      <c r="A128" s="10" t="s">
        <v>1459</v>
      </c>
      <c r="B128" s="1440">
        <v>11.3</v>
      </c>
      <c r="C128" s="1440">
        <v>13.2</v>
      </c>
      <c r="D128" s="1440">
        <v>11.1</v>
      </c>
      <c r="E128" s="1440">
        <v>16.7</v>
      </c>
      <c r="F128" s="1684">
        <v>16.3018</v>
      </c>
    </row>
    <row r="129" spans="1:6" ht="15" customHeight="1">
      <c r="A129" s="9" t="s">
        <v>1109</v>
      </c>
      <c r="B129" s="1440">
        <v>0.7</v>
      </c>
      <c r="C129" s="1440">
        <v>0.4</v>
      </c>
      <c r="D129" s="1440">
        <v>1.8</v>
      </c>
      <c r="E129" s="1440">
        <v>3.8</v>
      </c>
      <c r="F129" s="1684">
        <v>5.5949999999999998</v>
      </c>
    </row>
    <row r="130" spans="1:6" ht="15" customHeight="1">
      <c r="A130" s="10" t="s">
        <v>1460</v>
      </c>
      <c r="B130" s="1440">
        <v>710.5</v>
      </c>
      <c r="C130" s="1440">
        <v>780.3</v>
      </c>
      <c r="D130" s="1440">
        <v>865.4</v>
      </c>
      <c r="E130" s="1440">
        <v>1204.3</v>
      </c>
      <c r="F130" s="1684">
        <v>186.7611</v>
      </c>
    </row>
    <row r="131" spans="1:6" ht="15" customHeight="1">
      <c r="A131" s="1443" t="s">
        <v>115</v>
      </c>
      <c r="B131" s="1440">
        <v>25.8</v>
      </c>
      <c r="C131" s="1440">
        <v>26.4</v>
      </c>
      <c r="D131" s="1440">
        <v>29.7</v>
      </c>
      <c r="E131" s="2135">
        <v>37</v>
      </c>
      <c r="F131" s="1684">
        <v>599.38290000000006</v>
      </c>
    </row>
    <row r="132" spans="1:6" ht="15" customHeight="1">
      <c r="A132" s="1443" t="s">
        <v>671</v>
      </c>
      <c r="B132" s="1440">
        <v>219.5</v>
      </c>
      <c r="C132" s="1440">
        <v>252.9</v>
      </c>
      <c r="D132" s="1440">
        <v>272.89999999999998</v>
      </c>
      <c r="E132" s="1440">
        <v>311.60000000000002</v>
      </c>
      <c r="F132" s="2134">
        <v>891.98269999999991</v>
      </c>
    </row>
    <row r="133" spans="1:6" ht="15" customHeight="1">
      <c r="A133" s="1443" t="s">
        <v>672</v>
      </c>
      <c r="B133" s="1440">
        <v>1.8</v>
      </c>
      <c r="C133" s="1440">
        <v>0.8</v>
      </c>
      <c r="D133" s="1440">
        <v>1.6</v>
      </c>
      <c r="E133" s="1440">
        <v>0.6</v>
      </c>
      <c r="F133" s="2134">
        <v>891.98269999999991</v>
      </c>
    </row>
    <row r="134" spans="1:6" ht="15" customHeight="1">
      <c r="A134" s="1413" t="s">
        <v>673</v>
      </c>
      <c r="B134" s="1416">
        <v>0.4</v>
      </c>
      <c r="C134" s="1416">
        <v>0.2</v>
      </c>
      <c r="D134" s="1416">
        <v>0.2</v>
      </c>
      <c r="E134" s="1416">
        <v>0.1</v>
      </c>
      <c r="F134" s="2138">
        <v>0.81689999999999996</v>
      </c>
    </row>
    <row r="135" spans="1:6" ht="15" customHeight="1">
      <c r="A135" s="2139"/>
      <c r="B135" s="1395"/>
      <c r="C135" s="1395"/>
      <c r="D135" s="1395"/>
      <c r="E135" s="1395"/>
      <c r="F135" s="512"/>
    </row>
    <row r="136" spans="1:6" ht="15" customHeight="1">
      <c r="A136" s="24"/>
      <c r="B136" s="11"/>
      <c r="C136" s="11"/>
      <c r="D136" s="11"/>
      <c r="E136" s="11"/>
    </row>
    <row r="137" spans="1:6" ht="15" customHeight="1">
      <c r="A137" s="24"/>
      <c r="B137" s="11"/>
      <c r="C137" s="11"/>
      <c r="D137" s="11"/>
      <c r="E137" s="11"/>
    </row>
    <row r="138" spans="1:6">
      <c r="A138" s="24"/>
      <c r="B138" s="11"/>
      <c r="C138" s="11"/>
      <c r="D138" s="11"/>
      <c r="E138" s="11"/>
    </row>
    <row r="139" spans="1:6">
      <c r="A139" s="24"/>
      <c r="B139" s="11"/>
      <c r="C139" s="11"/>
      <c r="D139" s="11"/>
      <c r="E139" s="11"/>
    </row>
    <row r="140" spans="1:6">
      <c r="A140" s="24"/>
      <c r="B140" s="11"/>
      <c r="C140" s="11"/>
      <c r="D140" s="11"/>
      <c r="E140" s="11"/>
    </row>
    <row r="141" spans="1:6">
      <c r="A141" s="24"/>
      <c r="B141" s="11"/>
      <c r="C141" s="11"/>
      <c r="D141" s="11"/>
      <c r="E141" s="11"/>
    </row>
    <row r="142" spans="1:6">
      <c r="A142" s="24"/>
      <c r="B142" s="11"/>
      <c r="C142" s="11"/>
      <c r="D142" s="11"/>
      <c r="E142" s="11"/>
    </row>
    <row r="143" spans="1:6">
      <c r="A143" s="24"/>
      <c r="B143" s="11"/>
      <c r="C143" s="11"/>
      <c r="D143" s="11"/>
      <c r="E143" s="11"/>
    </row>
    <row r="144" spans="1:6">
      <c r="A144" s="24"/>
      <c r="B144" s="11"/>
      <c r="C144" s="11"/>
      <c r="D144" s="11"/>
      <c r="E144" s="11"/>
    </row>
    <row r="145" spans="1:5">
      <c r="A145" s="24"/>
      <c r="B145" s="11"/>
      <c r="C145" s="11"/>
      <c r="D145" s="11"/>
      <c r="E145" s="11"/>
    </row>
    <row r="146" spans="1:5">
      <c r="A146" s="24"/>
      <c r="B146" s="11"/>
      <c r="C146" s="11"/>
      <c r="D146" s="11"/>
      <c r="E146" s="11"/>
    </row>
    <row r="147" spans="1:5">
      <c r="A147" s="24"/>
      <c r="B147" s="11"/>
      <c r="C147" s="11"/>
      <c r="D147" s="11"/>
      <c r="E147" s="11"/>
    </row>
    <row r="148" spans="1:5">
      <c r="A148" s="24"/>
      <c r="B148" s="11"/>
      <c r="C148" s="11"/>
      <c r="D148" s="11"/>
      <c r="E148" s="11"/>
    </row>
    <row r="149" spans="1:5">
      <c r="A149" s="24"/>
      <c r="B149" s="11"/>
      <c r="C149" s="11"/>
      <c r="D149" s="11"/>
      <c r="E149" s="11"/>
    </row>
    <row r="150" spans="1:5">
      <c r="A150" s="24"/>
      <c r="B150" s="11"/>
      <c r="C150" s="11"/>
      <c r="D150" s="11"/>
      <c r="E150" s="11"/>
    </row>
    <row r="151" spans="1:5">
      <c r="A151" s="24"/>
      <c r="B151" s="11"/>
      <c r="C151" s="11"/>
      <c r="D151" s="11"/>
      <c r="E151" s="11"/>
    </row>
    <row r="152" spans="1:5">
      <c r="A152" s="24"/>
      <c r="B152" s="11"/>
      <c r="C152" s="11"/>
      <c r="D152" s="11"/>
      <c r="E152" s="11"/>
    </row>
    <row r="153" spans="1:5">
      <c r="A153" s="24"/>
      <c r="B153" s="11"/>
      <c r="C153" s="11"/>
      <c r="D153" s="11"/>
      <c r="E153" s="11"/>
    </row>
    <row r="154" spans="1:5">
      <c r="A154" s="24"/>
      <c r="B154" s="11"/>
      <c r="C154" s="11"/>
      <c r="D154" s="11"/>
      <c r="E154" s="11"/>
    </row>
    <row r="155" spans="1:5">
      <c r="A155" s="24"/>
      <c r="B155" s="11"/>
      <c r="C155" s="11"/>
      <c r="D155" s="11"/>
      <c r="E155" s="11"/>
    </row>
    <row r="156" spans="1:5">
      <c r="A156" s="24"/>
      <c r="B156" s="11"/>
      <c r="C156" s="11"/>
      <c r="D156" s="11"/>
      <c r="E156" s="11"/>
    </row>
    <row r="157" spans="1:5">
      <c r="A157" s="24"/>
      <c r="B157" s="11"/>
      <c r="C157" s="11"/>
      <c r="D157" s="11"/>
      <c r="E157" s="11"/>
    </row>
    <row r="158" spans="1:5">
      <c r="A158" s="24"/>
      <c r="B158" s="11"/>
      <c r="C158" s="11"/>
      <c r="D158" s="11"/>
      <c r="E158" s="11"/>
    </row>
    <row r="159" spans="1:5">
      <c r="A159" s="24"/>
      <c r="B159" s="11"/>
      <c r="C159" s="11"/>
      <c r="D159" s="11"/>
      <c r="E159" s="11"/>
    </row>
    <row r="160" spans="1:5">
      <c r="A160" s="24"/>
      <c r="B160" s="11"/>
      <c r="C160" s="11"/>
      <c r="D160" s="11"/>
      <c r="E160" s="11"/>
    </row>
    <row r="161" spans="1:5">
      <c r="A161" s="24"/>
      <c r="B161" s="11"/>
      <c r="C161" s="11"/>
      <c r="D161" s="11"/>
      <c r="E161" s="11"/>
    </row>
    <row r="162" spans="1:5">
      <c r="A162" s="24"/>
      <c r="B162" s="11"/>
      <c r="C162" s="11"/>
      <c r="D162" s="11"/>
      <c r="E162" s="11"/>
    </row>
    <row r="163" spans="1:5">
      <c r="A163" s="24"/>
      <c r="B163" s="11"/>
      <c r="C163" s="11"/>
      <c r="D163" s="11"/>
      <c r="E163" s="11"/>
    </row>
    <row r="164" spans="1:5">
      <c r="A164" s="24"/>
      <c r="B164" s="11"/>
      <c r="C164" s="11"/>
      <c r="D164" s="11"/>
      <c r="E164" s="11"/>
    </row>
    <row r="165" spans="1:5">
      <c r="A165" s="24"/>
      <c r="B165" s="11"/>
      <c r="C165" s="11"/>
      <c r="D165" s="11"/>
      <c r="E165" s="11"/>
    </row>
    <row r="166" spans="1:5">
      <c r="A166" s="24"/>
      <c r="B166" s="11"/>
      <c r="C166" s="11"/>
      <c r="D166" s="11"/>
      <c r="E166" s="11"/>
    </row>
    <row r="167" spans="1:5">
      <c r="A167" s="24"/>
      <c r="B167" s="11"/>
      <c r="C167" s="11"/>
      <c r="D167" s="11"/>
      <c r="E167" s="11"/>
    </row>
    <row r="168" spans="1:5">
      <c r="A168" s="24"/>
      <c r="B168" s="11"/>
      <c r="C168" s="11"/>
      <c r="D168" s="11"/>
      <c r="E168" s="11"/>
    </row>
    <row r="169" spans="1:5">
      <c r="A169" s="24"/>
      <c r="B169" s="11"/>
      <c r="C169" s="11"/>
      <c r="D169" s="11"/>
      <c r="E169" s="11"/>
    </row>
    <row r="170" spans="1:5">
      <c r="A170" s="24"/>
      <c r="B170" s="11"/>
      <c r="C170" s="11"/>
      <c r="D170" s="11"/>
      <c r="E170" s="11"/>
    </row>
    <row r="171" spans="1:5">
      <c r="A171" s="24"/>
      <c r="B171" s="11"/>
      <c r="C171" s="11"/>
      <c r="D171" s="11"/>
      <c r="E171" s="11"/>
    </row>
    <row r="172" spans="1:5">
      <c r="A172" s="24"/>
      <c r="B172" s="11"/>
      <c r="C172" s="11"/>
      <c r="D172" s="11"/>
      <c r="E172" s="11"/>
    </row>
    <row r="173" spans="1:5">
      <c r="A173" s="24"/>
      <c r="B173" s="11"/>
      <c r="C173" s="11"/>
      <c r="D173" s="11"/>
      <c r="E173" s="11"/>
    </row>
    <row r="174" spans="1:5">
      <c r="A174" s="24"/>
      <c r="B174" s="11"/>
      <c r="C174" s="11"/>
      <c r="D174" s="11"/>
      <c r="E174" s="11"/>
    </row>
    <row r="175" spans="1:5">
      <c r="A175" s="24"/>
      <c r="B175" s="11"/>
      <c r="C175" s="11"/>
      <c r="D175" s="11"/>
      <c r="E175" s="11"/>
    </row>
    <row r="176" spans="1:5">
      <c r="A176" s="24"/>
      <c r="B176" s="11"/>
      <c r="C176" s="11"/>
      <c r="D176" s="11"/>
      <c r="E176" s="11"/>
    </row>
    <row r="177" spans="1:5">
      <c r="A177" s="24"/>
      <c r="B177" s="11"/>
      <c r="C177" s="11"/>
      <c r="D177" s="11"/>
      <c r="E177" s="11"/>
    </row>
    <row r="178" spans="1:5">
      <c r="A178" s="24"/>
      <c r="B178" s="11"/>
      <c r="C178" s="11"/>
      <c r="D178" s="11"/>
      <c r="E178" s="11"/>
    </row>
    <row r="179" spans="1:5">
      <c r="A179" s="24"/>
      <c r="B179" s="11"/>
      <c r="C179" s="11"/>
      <c r="D179" s="11"/>
      <c r="E179" s="11"/>
    </row>
    <row r="180" spans="1:5">
      <c r="A180" s="24"/>
      <c r="B180" s="11"/>
      <c r="C180" s="11"/>
      <c r="D180" s="11"/>
      <c r="E180" s="11"/>
    </row>
    <row r="181" spans="1:5">
      <c r="A181" s="24"/>
      <c r="B181" s="11"/>
      <c r="C181" s="11"/>
      <c r="D181" s="11"/>
      <c r="E181" s="11"/>
    </row>
    <row r="182" spans="1:5">
      <c r="A182" s="24"/>
      <c r="B182" s="11"/>
      <c r="C182" s="11"/>
      <c r="D182" s="11"/>
      <c r="E182" s="11"/>
    </row>
    <row r="183" spans="1:5">
      <c r="A183" s="24"/>
      <c r="B183" s="11"/>
      <c r="C183" s="11"/>
      <c r="D183" s="11"/>
      <c r="E183" s="11"/>
    </row>
    <row r="184" spans="1:5">
      <c r="A184" s="24"/>
      <c r="B184" s="11"/>
      <c r="C184" s="11"/>
      <c r="D184" s="11"/>
      <c r="E184" s="11"/>
    </row>
    <row r="185" spans="1:5">
      <c r="A185" s="24"/>
      <c r="B185" s="11"/>
      <c r="C185" s="11"/>
      <c r="D185" s="11"/>
      <c r="E185" s="11"/>
    </row>
    <row r="186" spans="1:5">
      <c r="A186" s="24"/>
      <c r="B186" s="11"/>
      <c r="C186" s="11"/>
      <c r="D186" s="11"/>
      <c r="E186" s="11"/>
    </row>
    <row r="187" spans="1:5">
      <c r="A187" s="24"/>
      <c r="B187" s="11"/>
      <c r="C187" s="11"/>
      <c r="D187" s="11"/>
      <c r="E187" s="11"/>
    </row>
    <row r="188" spans="1:5">
      <c r="A188" s="24"/>
      <c r="B188" s="11"/>
      <c r="C188" s="11"/>
      <c r="D188" s="11"/>
      <c r="E188" s="11"/>
    </row>
    <row r="189" spans="1:5">
      <c r="A189" s="24"/>
      <c r="B189" s="11"/>
      <c r="C189" s="11"/>
      <c r="D189" s="11"/>
      <c r="E189" s="11"/>
    </row>
    <row r="190" spans="1:5">
      <c r="A190" s="24"/>
      <c r="B190" s="11"/>
      <c r="C190" s="11"/>
      <c r="D190" s="11"/>
      <c r="E190" s="11"/>
    </row>
    <row r="191" spans="1:5">
      <c r="A191" s="24"/>
      <c r="B191" s="11"/>
      <c r="C191" s="11"/>
      <c r="D191" s="11"/>
      <c r="E191" s="11"/>
    </row>
    <row r="192" spans="1:5">
      <c r="A192" s="24"/>
      <c r="B192" s="11"/>
      <c r="C192" s="11"/>
      <c r="D192" s="11"/>
      <c r="E192" s="11"/>
    </row>
    <row r="193" spans="1:5">
      <c r="A193" s="24"/>
      <c r="B193" s="11"/>
      <c r="C193" s="11"/>
      <c r="D193" s="11"/>
      <c r="E193" s="11"/>
    </row>
    <row r="194" spans="1:5">
      <c r="A194" s="24"/>
      <c r="B194" s="11"/>
      <c r="C194" s="11"/>
      <c r="D194" s="11"/>
      <c r="E194" s="11"/>
    </row>
    <row r="195" spans="1:5">
      <c r="A195" s="24"/>
      <c r="B195" s="11"/>
      <c r="C195" s="11"/>
      <c r="D195" s="11"/>
      <c r="E195" s="11"/>
    </row>
    <row r="196" spans="1:5">
      <c r="A196" s="24"/>
      <c r="B196" s="11"/>
      <c r="C196" s="11"/>
      <c r="D196" s="11"/>
      <c r="E196" s="11"/>
    </row>
    <row r="197" spans="1:5">
      <c r="A197" s="24"/>
      <c r="B197" s="11"/>
      <c r="C197" s="11"/>
      <c r="D197" s="11"/>
      <c r="E197" s="11"/>
    </row>
    <row r="198" spans="1:5">
      <c r="A198" s="24"/>
      <c r="B198" s="11"/>
      <c r="C198" s="11"/>
      <c r="D198" s="11"/>
      <c r="E198" s="11"/>
    </row>
    <row r="199" spans="1:5">
      <c r="A199" s="24"/>
      <c r="B199" s="11"/>
      <c r="C199" s="11"/>
      <c r="D199" s="11"/>
      <c r="E199" s="11"/>
    </row>
    <row r="200" spans="1:5">
      <c r="A200" s="24"/>
      <c r="B200" s="11"/>
      <c r="C200" s="11"/>
      <c r="D200" s="11"/>
      <c r="E200" s="11"/>
    </row>
    <row r="201" spans="1:5">
      <c r="A201" s="24"/>
      <c r="B201" s="11"/>
      <c r="C201" s="11"/>
      <c r="D201" s="11"/>
      <c r="E201" s="11"/>
    </row>
  </sheetData>
  <mergeCells count="12">
    <mergeCell ref="A1:E1"/>
    <mergeCell ref="A2:E2"/>
    <mergeCell ref="A3:E3"/>
    <mergeCell ref="A30:E30"/>
    <mergeCell ref="A31:E31"/>
    <mergeCell ref="A113:E113"/>
    <mergeCell ref="A58:E58"/>
    <mergeCell ref="A86:E86"/>
    <mergeCell ref="A112:E112"/>
    <mergeCell ref="A85:F85"/>
    <mergeCell ref="A59:E59"/>
    <mergeCell ref="A60:F6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2" manualBreakCount="2">
    <brk id="56" max="5" man="1"/>
    <brk id="110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G49"/>
  <sheetViews>
    <sheetView view="pageBreakPreview" zoomScaleNormal="100" zoomScaleSheetLayoutView="100" workbookViewId="0">
      <selection activeCell="N50" sqref="N50"/>
    </sheetView>
  </sheetViews>
  <sheetFormatPr defaultRowHeight="12.75"/>
  <cols>
    <col min="1" max="1" width="48.83203125" customWidth="1"/>
    <col min="2" max="7" width="11.83203125" customWidth="1"/>
  </cols>
  <sheetData>
    <row r="1" spans="1:6" ht="15.75">
      <c r="A1" s="2201" t="s">
        <v>35</v>
      </c>
      <c r="B1" s="2201"/>
      <c r="C1" s="2201"/>
      <c r="D1" s="2201"/>
      <c r="E1" s="2201"/>
      <c r="F1" s="2201"/>
    </row>
    <row r="2" spans="1:6" ht="15.75">
      <c r="A2" s="2202" t="s">
        <v>678</v>
      </c>
      <c r="B2" s="2202"/>
      <c r="C2" s="2202"/>
      <c r="D2" s="2202"/>
      <c r="E2" s="2202"/>
      <c r="F2" s="2202"/>
    </row>
    <row r="3" spans="1:6" ht="15.75">
      <c r="A3" s="2203" t="s">
        <v>679</v>
      </c>
      <c r="B3" s="2203"/>
      <c r="C3" s="2203"/>
      <c r="D3" s="2203"/>
      <c r="E3" s="2203"/>
      <c r="F3" s="2203"/>
    </row>
    <row r="4" spans="1:6">
      <c r="A4" s="2204" t="s">
        <v>37</v>
      </c>
      <c r="B4" s="2204"/>
      <c r="C4" s="2204"/>
      <c r="D4" s="2204"/>
      <c r="E4" s="2204"/>
      <c r="F4" s="2204"/>
    </row>
    <row r="5" spans="1:6" ht="18" customHeight="1">
      <c r="A5" s="1539"/>
      <c r="B5" s="2143">
        <v>2019</v>
      </c>
      <c r="C5" s="2143">
        <v>2020</v>
      </c>
      <c r="D5" s="2143">
        <v>2021</v>
      </c>
      <c r="E5" s="2143">
        <v>2022</v>
      </c>
      <c r="F5" s="2143">
        <v>2023</v>
      </c>
    </row>
    <row r="6" spans="1:6" ht="18" customHeight="1">
      <c r="A6" s="1449" t="s">
        <v>38</v>
      </c>
      <c r="B6" s="1450">
        <v>10385.6</v>
      </c>
      <c r="C6" s="1450">
        <v>9457.7999999999993</v>
      </c>
      <c r="D6" s="1450">
        <v>13463.8</v>
      </c>
      <c r="E6" s="1158">
        <v>14596.6</v>
      </c>
      <c r="F6" s="1451">
        <v>17317.599999999999</v>
      </c>
    </row>
    <row r="7" spans="1:6" ht="18" customHeight="1">
      <c r="A7" s="1452" t="s">
        <v>39</v>
      </c>
      <c r="B7" s="1453">
        <v>2463.3000000000002</v>
      </c>
      <c r="C7" s="1453">
        <v>1137.7</v>
      </c>
      <c r="D7" s="1454">
        <v>2401.6</v>
      </c>
      <c r="E7" s="1158">
        <v>2393.1999999999998</v>
      </c>
      <c r="F7" s="1451">
        <v>3852.8</v>
      </c>
    </row>
    <row r="8" spans="1:6" ht="18" customHeight="1">
      <c r="A8" s="1455" t="s">
        <v>1251</v>
      </c>
      <c r="B8" s="1161">
        <v>1131.7</v>
      </c>
      <c r="C8" s="1161">
        <v>834.5</v>
      </c>
      <c r="D8" s="1198">
        <v>1419</v>
      </c>
      <c r="E8" s="124">
        <v>1833.2</v>
      </c>
      <c r="F8" s="1456">
        <v>2127.1</v>
      </c>
    </row>
    <row r="9" spans="1:6" ht="18" customHeight="1">
      <c r="A9" s="1455" t="s">
        <v>1252</v>
      </c>
      <c r="B9" s="1161">
        <v>1036.9000000000001</v>
      </c>
      <c r="C9" s="1161">
        <v>50.2</v>
      </c>
      <c r="D9" s="1200">
        <v>617.9</v>
      </c>
      <c r="E9" s="124">
        <v>171.7</v>
      </c>
      <c r="F9" s="1456">
        <v>786.8</v>
      </c>
    </row>
    <row r="10" spans="1:6" ht="18" customHeight="1">
      <c r="A10" s="1455" t="s">
        <v>1253</v>
      </c>
      <c r="B10" s="1197">
        <v>294.7</v>
      </c>
      <c r="C10" s="1197">
        <v>253</v>
      </c>
      <c r="D10" s="1198">
        <v>364.7</v>
      </c>
      <c r="E10" s="124">
        <v>388.3</v>
      </c>
      <c r="F10" s="1456">
        <v>939</v>
      </c>
    </row>
    <row r="11" spans="1:6" ht="18" customHeight="1">
      <c r="A11" s="1452" t="s">
        <v>40</v>
      </c>
      <c r="B11" s="1453">
        <v>6724</v>
      </c>
      <c r="C11" s="1453">
        <v>7008.5</v>
      </c>
      <c r="D11" s="1453">
        <v>9662.2999999999993</v>
      </c>
      <c r="E11" s="1158">
        <v>10713.7</v>
      </c>
      <c r="F11" s="1451">
        <v>11617.8</v>
      </c>
    </row>
    <row r="12" spans="1:6" ht="18" customHeight="1">
      <c r="A12" s="1468" t="s">
        <v>1254</v>
      </c>
      <c r="B12" s="1197">
        <v>534</v>
      </c>
      <c r="C12" s="1197">
        <v>423.5</v>
      </c>
      <c r="D12" s="1198">
        <v>501.8</v>
      </c>
      <c r="E12" s="124">
        <v>665.1</v>
      </c>
      <c r="F12" s="1456">
        <v>610.29999999999995</v>
      </c>
    </row>
    <row r="13" spans="1:6" ht="18" customHeight="1">
      <c r="A13" s="1468" t="s">
        <v>1255</v>
      </c>
      <c r="B13" s="1161">
        <v>423.2</v>
      </c>
      <c r="C13" s="1161">
        <v>424.2</v>
      </c>
      <c r="D13" s="1200">
        <v>676.4</v>
      </c>
      <c r="E13" s="124">
        <v>756.7</v>
      </c>
      <c r="F13" s="1456">
        <v>687.4</v>
      </c>
    </row>
    <row r="14" spans="1:6" ht="18" customHeight="1">
      <c r="A14" s="1468" t="s">
        <v>1256</v>
      </c>
      <c r="B14" s="1161">
        <v>130.6</v>
      </c>
      <c r="C14" s="1197">
        <v>134</v>
      </c>
      <c r="D14" s="1197">
        <v>169</v>
      </c>
      <c r="E14" s="124">
        <v>314.7</v>
      </c>
      <c r="F14" s="1456">
        <v>275.8</v>
      </c>
    </row>
    <row r="15" spans="1:6" ht="18" customHeight="1">
      <c r="A15" s="1468" t="s">
        <v>257</v>
      </c>
      <c r="B15" s="1197" t="s">
        <v>60</v>
      </c>
      <c r="C15" s="1197" t="s">
        <v>60</v>
      </c>
      <c r="D15" s="1198" t="s">
        <v>60</v>
      </c>
      <c r="E15" s="1198" t="s">
        <v>60</v>
      </c>
      <c r="F15" s="1457" t="s">
        <v>60</v>
      </c>
    </row>
    <row r="16" spans="1:6" ht="18" customHeight="1">
      <c r="A16" s="1455" t="s">
        <v>258</v>
      </c>
      <c r="B16" s="1161">
        <v>1.7</v>
      </c>
      <c r="C16" s="1161">
        <v>1.4</v>
      </c>
      <c r="D16" s="1200">
        <v>1.9</v>
      </c>
      <c r="E16" s="124">
        <v>1.9</v>
      </c>
      <c r="F16" s="1456">
        <v>1.2</v>
      </c>
    </row>
    <row r="17" spans="1:6" ht="18" customHeight="1">
      <c r="A17" s="1455" t="s">
        <v>259</v>
      </c>
      <c r="B17" s="1161">
        <v>33.1</v>
      </c>
      <c r="C17" s="1161">
        <v>7.2</v>
      </c>
      <c r="D17" s="1198" t="s">
        <v>60</v>
      </c>
      <c r="E17" s="1198" t="s">
        <v>60</v>
      </c>
      <c r="F17" s="124" t="s">
        <v>60</v>
      </c>
    </row>
    <row r="18" spans="1:6" ht="18" customHeight="1">
      <c r="A18" s="1468" t="s">
        <v>1257</v>
      </c>
      <c r="B18" s="1161">
        <v>5514.4</v>
      </c>
      <c r="C18" s="1161">
        <v>5911.7</v>
      </c>
      <c r="D18" s="1197">
        <v>8189.8</v>
      </c>
      <c r="E18" s="124">
        <v>8828.7000000000007</v>
      </c>
      <c r="F18" s="1456">
        <v>9890.6</v>
      </c>
    </row>
    <row r="19" spans="1:6" ht="18" customHeight="1">
      <c r="A19" s="1468" t="s">
        <v>1258</v>
      </c>
      <c r="B19" s="1161">
        <v>18.399999999999999</v>
      </c>
      <c r="C19" s="1197">
        <v>37</v>
      </c>
      <c r="D19" s="1197">
        <v>33.200000000000003</v>
      </c>
      <c r="E19" s="1456">
        <v>18.399999999999999</v>
      </c>
      <c r="F19" s="1456">
        <v>23.8</v>
      </c>
    </row>
    <row r="20" spans="1:6" ht="18" customHeight="1">
      <c r="A20" s="1468" t="s">
        <v>821</v>
      </c>
      <c r="B20" s="1197">
        <v>35.700000000000003</v>
      </c>
      <c r="C20" s="1197">
        <v>45.2</v>
      </c>
      <c r="D20" s="1198">
        <v>63.2</v>
      </c>
      <c r="E20" s="1456">
        <v>89</v>
      </c>
      <c r="F20" s="1456">
        <v>67.8</v>
      </c>
    </row>
    <row r="21" spans="1:6" ht="18" customHeight="1">
      <c r="A21" s="1468" t="s">
        <v>1259</v>
      </c>
      <c r="B21" s="1197">
        <v>32.9</v>
      </c>
      <c r="C21" s="1197">
        <v>24.3</v>
      </c>
      <c r="D21" s="1198">
        <v>27</v>
      </c>
      <c r="E21" s="1456">
        <v>39.200000000000003</v>
      </c>
      <c r="F21" s="1456">
        <v>60.8</v>
      </c>
    </row>
    <row r="22" spans="1:6" ht="18" customHeight="1">
      <c r="A22" s="1449" t="s">
        <v>840</v>
      </c>
      <c r="B22" s="1454">
        <v>1091.0999999999999</v>
      </c>
      <c r="C22" s="1453">
        <v>1197.5</v>
      </c>
      <c r="D22" s="1454">
        <v>1275.4000000000001</v>
      </c>
      <c r="E22" s="1458">
        <v>1338.1</v>
      </c>
      <c r="F22" s="1451">
        <v>1630.1</v>
      </c>
    </row>
    <row r="23" spans="1:6" ht="18" customHeight="1">
      <c r="A23" s="1468" t="s">
        <v>1260</v>
      </c>
      <c r="B23" s="1198">
        <v>1083</v>
      </c>
      <c r="C23" s="1197">
        <v>1186.2</v>
      </c>
      <c r="D23" s="1198">
        <v>1265</v>
      </c>
      <c r="E23" s="1456">
        <v>1323.3</v>
      </c>
      <c r="F23" s="1456">
        <v>1615.7</v>
      </c>
    </row>
    <row r="24" spans="1:6" ht="18" customHeight="1">
      <c r="A24" s="1468" t="s">
        <v>1261</v>
      </c>
      <c r="B24" s="1198">
        <v>8.1</v>
      </c>
      <c r="C24" s="1197">
        <v>11.3</v>
      </c>
      <c r="D24" s="1198">
        <v>10.4</v>
      </c>
      <c r="E24" s="1456">
        <v>14.7</v>
      </c>
      <c r="F24" s="1456">
        <v>14.4</v>
      </c>
    </row>
    <row r="25" spans="1:6" ht="18" customHeight="1">
      <c r="A25" s="1449" t="s">
        <v>1262</v>
      </c>
      <c r="B25" s="1459">
        <v>107.2</v>
      </c>
      <c r="C25" s="1450">
        <v>114.1</v>
      </c>
      <c r="D25" s="1454">
        <v>124.5</v>
      </c>
      <c r="E25" s="1460">
        <v>151.6</v>
      </c>
      <c r="F25" s="1451">
        <v>216.8</v>
      </c>
    </row>
    <row r="26" spans="1:6" ht="18" customHeight="1">
      <c r="A26" s="1468" t="s">
        <v>1263</v>
      </c>
      <c r="B26" s="1197">
        <v>77.2</v>
      </c>
      <c r="C26" s="1197">
        <v>80.7</v>
      </c>
      <c r="D26" s="1197">
        <v>84.4</v>
      </c>
      <c r="E26" s="1456">
        <v>100.5</v>
      </c>
      <c r="F26" s="1456">
        <v>133.69999999999999</v>
      </c>
    </row>
    <row r="27" spans="1:6" ht="18" customHeight="1">
      <c r="A27" s="1468" t="s">
        <v>1264</v>
      </c>
      <c r="B27" s="1197">
        <v>30</v>
      </c>
      <c r="C27" s="1197">
        <v>33.4</v>
      </c>
      <c r="D27" s="1197">
        <v>36.700000000000003</v>
      </c>
      <c r="E27" s="1456">
        <v>45.2</v>
      </c>
      <c r="F27" s="1456">
        <v>73.8</v>
      </c>
    </row>
    <row r="28" spans="1:6" ht="18" customHeight="1">
      <c r="A28" s="1455" t="s">
        <v>1265</v>
      </c>
      <c r="B28" s="1161" t="s">
        <v>60</v>
      </c>
      <c r="C28" s="1161" t="s">
        <v>60</v>
      </c>
      <c r="D28" s="1197">
        <v>3.4</v>
      </c>
      <c r="E28" s="1456">
        <v>5.9</v>
      </c>
      <c r="F28" s="1157">
        <v>9.3000000000000007</v>
      </c>
    </row>
    <row r="29" spans="1:6" ht="18" customHeight="1">
      <c r="A29" s="1395"/>
      <c r="B29" s="1527"/>
      <c r="C29" s="1527"/>
      <c r="D29" s="1527"/>
      <c r="E29" s="1527"/>
      <c r="F29" s="1528"/>
    </row>
    <row r="30" spans="1:6" ht="18" customHeight="1">
      <c r="A30" s="1199"/>
      <c r="B30" s="15"/>
      <c r="C30" s="15"/>
      <c r="D30" s="15"/>
      <c r="E30" s="15"/>
      <c r="F30" s="15"/>
    </row>
    <row r="31" spans="1:6" ht="18" customHeight="1">
      <c r="A31" s="2205" t="s">
        <v>41</v>
      </c>
      <c r="B31" s="2205"/>
      <c r="C31" s="2205"/>
      <c r="D31" s="2205"/>
      <c r="E31" s="2205"/>
      <c r="F31" s="2205"/>
    </row>
    <row r="32" spans="1:6" ht="18" customHeight="1">
      <c r="A32" s="2206" t="s">
        <v>37</v>
      </c>
      <c r="B32" s="2206"/>
      <c r="C32" s="2206"/>
      <c r="D32" s="2206"/>
      <c r="E32" s="2206"/>
      <c r="F32" s="2206"/>
    </row>
    <row r="33" spans="1:7" ht="18" customHeight="1">
      <c r="A33" s="1545"/>
      <c r="B33" s="1540">
        <v>2019</v>
      </c>
      <c r="C33" s="1693">
        <v>2020</v>
      </c>
      <c r="D33" s="1693">
        <v>2021</v>
      </c>
      <c r="E33" s="1693">
        <v>2022</v>
      </c>
      <c r="F33" s="1693">
        <v>2023</v>
      </c>
    </row>
    <row r="34" spans="1:7" ht="18" customHeight="1">
      <c r="A34" s="1461"/>
      <c r="B34" s="14"/>
      <c r="C34" s="14"/>
      <c r="D34" s="14"/>
      <c r="E34" s="14"/>
      <c r="F34" s="14"/>
    </row>
    <row r="35" spans="1:7" ht="18" customHeight="1">
      <c r="A35" s="25" t="s">
        <v>42</v>
      </c>
      <c r="B35" s="1158">
        <v>10385.6</v>
      </c>
      <c r="C35" s="1158">
        <v>9457.7999999999993</v>
      </c>
      <c r="D35" s="1158">
        <v>13463.8</v>
      </c>
      <c r="E35" s="1208">
        <v>14596.6</v>
      </c>
      <c r="F35" s="1462">
        <v>17317.599999999999</v>
      </c>
    </row>
    <row r="36" spans="1:7" ht="18" customHeight="1">
      <c r="A36" s="9" t="s">
        <v>43</v>
      </c>
      <c r="B36" s="124"/>
      <c r="C36" s="14"/>
      <c r="D36" s="14"/>
      <c r="E36" s="14"/>
      <c r="F36" s="1463"/>
    </row>
    <row r="37" spans="1:7" ht="18" customHeight="1">
      <c r="A37" s="9" t="s">
        <v>44</v>
      </c>
      <c r="B37" s="124">
        <v>623.70000000000005</v>
      </c>
      <c r="C37" s="14">
        <v>355.5</v>
      </c>
      <c r="D37" s="14">
        <v>674.2</v>
      </c>
      <c r="E37" s="14">
        <v>719.7</v>
      </c>
      <c r="F37" s="1463">
        <v>578.9</v>
      </c>
    </row>
    <row r="38" spans="1:7" ht="18" customHeight="1">
      <c r="A38" s="9" t="s">
        <v>88</v>
      </c>
      <c r="B38" s="124">
        <v>3187.2</v>
      </c>
      <c r="C38" s="14">
        <v>3834.4</v>
      </c>
      <c r="D38" s="14">
        <v>4382.5</v>
      </c>
      <c r="E38" s="14">
        <v>4337.2</v>
      </c>
      <c r="F38" s="1463">
        <v>5245.6</v>
      </c>
    </row>
    <row r="39" spans="1:7" ht="18" customHeight="1">
      <c r="A39" s="9" t="s">
        <v>45</v>
      </c>
      <c r="B39" s="124">
        <v>79.599999999999994</v>
      </c>
      <c r="C39" s="14">
        <v>84.4</v>
      </c>
      <c r="D39" s="14">
        <v>89.5</v>
      </c>
      <c r="E39" s="14">
        <v>101.8</v>
      </c>
      <c r="F39" s="1463">
        <v>120.3</v>
      </c>
    </row>
    <row r="40" spans="1:7" ht="18" customHeight="1">
      <c r="A40" s="9" t="s">
        <v>46</v>
      </c>
      <c r="B40" s="1190">
        <v>1637.1</v>
      </c>
      <c r="C40" s="14">
        <v>1688.9</v>
      </c>
      <c r="D40" s="14">
        <v>2161.8000000000002</v>
      </c>
      <c r="E40" s="1464">
        <v>2790.9</v>
      </c>
      <c r="F40" s="1463">
        <v>3322.5</v>
      </c>
    </row>
    <row r="41" spans="1:7" ht="18" customHeight="1">
      <c r="A41" s="9" t="s">
        <v>1266</v>
      </c>
      <c r="B41" s="1465">
        <v>462.9</v>
      </c>
      <c r="C41" s="1464">
        <v>443</v>
      </c>
      <c r="D41" s="1464">
        <v>478.6</v>
      </c>
      <c r="E41" s="14">
        <v>366.4</v>
      </c>
      <c r="F41" s="1463">
        <v>603.29999999999995</v>
      </c>
    </row>
    <row r="42" spans="1:7" ht="18" customHeight="1">
      <c r="A42" s="9" t="s">
        <v>47</v>
      </c>
      <c r="B42" s="1194">
        <v>2797.7</v>
      </c>
      <c r="C42" s="14">
        <v>2467.1</v>
      </c>
      <c r="D42" s="14">
        <v>4164.7</v>
      </c>
      <c r="E42" s="1464">
        <v>4692.7</v>
      </c>
      <c r="F42" s="1463">
        <v>5058.6000000000004</v>
      </c>
    </row>
    <row r="43" spans="1:7" ht="18" customHeight="1">
      <c r="A43" s="1466" t="s">
        <v>1267</v>
      </c>
      <c r="B43" s="1465">
        <v>13.1</v>
      </c>
      <c r="C43" s="15">
        <v>9.6</v>
      </c>
      <c r="D43" s="15">
        <v>17.7</v>
      </c>
      <c r="E43" s="1464">
        <v>12</v>
      </c>
      <c r="F43" s="1467">
        <v>43.1</v>
      </c>
    </row>
    <row r="44" spans="1:7" ht="18" customHeight="1">
      <c r="A44" s="9" t="s">
        <v>48</v>
      </c>
      <c r="B44" s="1194">
        <v>941.5</v>
      </c>
      <c r="C44" s="1464">
        <v>915</v>
      </c>
      <c r="D44" s="1464">
        <v>1305</v>
      </c>
      <c r="E44" s="14">
        <v>1680.3</v>
      </c>
      <c r="F44" s="1463">
        <v>1974.2</v>
      </c>
    </row>
    <row r="45" spans="1:7" ht="18" customHeight="1">
      <c r="A45" s="9" t="s">
        <v>1268</v>
      </c>
      <c r="B45" s="1465">
        <v>258</v>
      </c>
      <c r="C45" s="14">
        <v>294.3</v>
      </c>
      <c r="D45" s="14">
        <v>314.3</v>
      </c>
      <c r="E45" s="14">
        <v>268.3</v>
      </c>
      <c r="F45" s="1463">
        <v>475.7</v>
      </c>
    </row>
    <row r="46" spans="1:7" ht="18" customHeight="1">
      <c r="A46" s="9" t="s">
        <v>49</v>
      </c>
      <c r="B46" s="1194">
        <v>1118.8</v>
      </c>
      <c r="C46" s="15">
        <v>112.4</v>
      </c>
      <c r="D46" s="15">
        <v>686.1</v>
      </c>
      <c r="E46" s="1211">
        <v>274</v>
      </c>
      <c r="F46" s="1467">
        <v>1017.5</v>
      </c>
    </row>
    <row r="47" spans="1:7" ht="18" customHeight="1">
      <c r="A47" s="1395"/>
      <c r="B47" s="1395"/>
      <c r="C47" s="1395"/>
      <c r="D47" s="2144"/>
      <c r="E47" s="2144"/>
      <c r="F47" s="2145"/>
      <c r="G47" s="3"/>
    </row>
    <row r="48" spans="1:7">
      <c r="A48" s="2199"/>
      <c r="B48" s="2199"/>
      <c r="C48" s="2199"/>
      <c r="D48" s="2199"/>
      <c r="E48" s="2199"/>
      <c r="F48" s="2199"/>
    </row>
    <row r="49" spans="1:6">
      <c r="A49" s="2200"/>
      <c r="B49" s="2200"/>
      <c r="C49" s="2200"/>
      <c r="D49" s="2200"/>
      <c r="E49" s="2200"/>
      <c r="F49" s="2200"/>
    </row>
  </sheetData>
  <mergeCells count="8">
    <mergeCell ref="A48:F48"/>
    <mergeCell ref="A49:F49"/>
    <mergeCell ref="A1:F1"/>
    <mergeCell ref="A2:F2"/>
    <mergeCell ref="A3:F3"/>
    <mergeCell ref="A4:F4"/>
    <mergeCell ref="A31:F31"/>
    <mergeCell ref="A32:F3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1" manualBreakCount="1">
    <brk id="4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H49"/>
  <sheetViews>
    <sheetView zoomScaleNormal="100" workbookViewId="0">
      <selection activeCell="D10" sqref="D10"/>
    </sheetView>
  </sheetViews>
  <sheetFormatPr defaultRowHeight="12.75"/>
  <cols>
    <col min="1" max="1" width="42.5" customWidth="1"/>
    <col min="2" max="6" width="11.83203125" customWidth="1"/>
  </cols>
  <sheetData>
    <row r="1" spans="1:6" ht="18.75" customHeight="1">
      <c r="A1" s="2207" t="s">
        <v>50</v>
      </c>
      <c r="B1" s="2207"/>
      <c r="C1" s="2207"/>
      <c r="D1" s="2207"/>
      <c r="E1" s="2207"/>
      <c r="F1" s="2207"/>
    </row>
    <row r="2" spans="1:6" ht="18.75" customHeight="1">
      <c r="A2" s="2207" t="s">
        <v>36</v>
      </c>
      <c r="B2" s="2207"/>
      <c r="C2" s="2207"/>
      <c r="D2" s="2207"/>
      <c r="E2" s="2207"/>
      <c r="F2" s="1163"/>
    </row>
    <row r="3" spans="1:6">
      <c r="A3" s="2204" t="s">
        <v>51</v>
      </c>
      <c r="B3" s="2204"/>
      <c r="C3" s="2204"/>
      <c r="D3" s="2204"/>
      <c r="E3" s="2204"/>
      <c r="F3" s="512"/>
    </row>
    <row r="4" spans="1:6">
      <c r="A4" s="1529"/>
      <c r="B4" s="1530">
        <v>2019</v>
      </c>
      <c r="C4" s="1530">
        <v>2020</v>
      </c>
      <c r="D4" s="1530">
        <v>2021</v>
      </c>
      <c r="E4" s="1530">
        <v>2022</v>
      </c>
      <c r="F4" s="1531">
        <v>2023</v>
      </c>
    </row>
    <row r="5" spans="1:6">
      <c r="A5" s="1164" t="s">
        <v>38</v>
      </c>
      <c r="B5" s="1165">
        <v>112.3</v>
      </c>
      <c r="C5" s="1165">
        <v>82.4</v>
      </c>
      <c r="D5" s="1166">
        <v>133.6</v>
      </c>
      <c r="E5" s="1167">
        <v>104.9</v>
      </c>
      <c r="F5" s="1167">
        <v>117.1</v>
      </c>
    </row>
    <row r="6" spans="1:6">
      <c r="A6" s="1168" t="s">
        <v>1589</v>
      </c>
      <c r="B6" s="1169">
        <v>108.2</v>
      </c>
      <c r="C6" s="1169">
        <v>34</v>
      </c>
      <c r="D6" s="1169">
        <v>201</v>
      </c>
      <c r="E6" s="1170">
        <v>99</v>
      </c>
      <c r="F6" s="1167">
        <v>160.69999999999999</v>
      </c>
    </row>
    <row r="7" spans="1:6" ht="26.25" customHeight="1">
      <c r="A7" s="1171" t="s">
        <v>1251</v>
      </c>
      <c r="B7" s="1172">
        <v>112.5</v>
      </c>
      <c r="C7" s="1172">
        <v>72.3</v>
      </c>
      <c r="D7" s="1172">
        <v>157.4</v>
      </c>
      <c r="E7" s="1173">
        <v>110.5</v>
      </c>
      <c r="F7" s="1173">
        <v>112.5</v>
      </c>
    </row>
    <row r="8" spans="1:6" ht="16.5" customHeight="1">
      <c r="A8" s="1171" t="s">
        <v>1252</v>
      </c>
      <c r="B8" s="1174">
        <v>101</v>
      </c>
      <c r="C8" s="1174">
        <v>5.7</v>
      </c>
      <c r="D8" s="1174">
        <v>764.1</v>
      </c>
      <c r="E8" s="1173">
        <v>25.6</v>
      </c>
      <c r="F8" s="1173">
        <v>540.29999999999995</v>
      </c>
    </row>
    <row r="9" spans="1:6">
      <c r="A9" s="1171" t="s">
        <v>1253</v>
      </c>
      <c r="B9" s="1172">
        <v>119.2</v>
      </c>
      <c r="C9" s="1172">
        <v>83.4</v>
      </c>
      <c r="D9" s="1172">
        <v>116.8</v>
      </c>
      <c r="E9" s="1173">
        <v>93.5</v>
      </c>
      <c r="F9" s="1173">
        <v>130.19999999999999</v>
      </c>
    </row>
    <row r="10" spans="1:6">
      <c r="A10" s="1168" t="s">
        <v>40</v>
      </c>
      <c r="B10" s="1165">
        <v>112.9</v>
      </c>
      <c r="C10" s="1165">
        <v>94.5</v>
      </c>
      <c r="D10" s="1165">
        <v>126.4</v>
      </c>
      <c r="E10" s="1167">
        <v>105.9</v>
      </c>
      <c r="F10" s="1167">
        <v>105.8</v>
      </c>
    </row>
    <row r="11" spans="1:6" ht="25.5">
      <c r="A11" s="1171" t="s">
        <v>1269</v>
      </c>
      <c r="B11" s="1172">
        <v>109.2</v>
      </c>
      <c r="C11" s="1172">
        <v>87.5</v>
      </c>
      <c r="D11" s="1172">
        <v>102.9</v>
      </c>
      <c r="E11" s="1173">
        <v>96.8</v>
      </c>
      <c r="F11" s="1173">
        <v>108.4</v>
      </c>
    </row>
    <row r="12" spans="1:6" ht="36.75" customHeight="1">
      <c r="A12" s="1171" t="s">
        <v>1255</v>
      </c>
      <c r="B12" s="1174">
        <v>97.1</v>
      </c>
      <c r="C12" s="1174">
        <v>100.1</v>
      </c>
      <c r="D12" s="1174">
        <v>124.8</v>
      </c>
      <c r="E12" s="1173">
        <v>97.3</v>
      </c>
      <c r="F12" s="1173">
        <v>97.2</v>
      </c>
    </row>
    <row r="13" spans="1:6" ht="24" customHeight="1">
      <c r="A13" s="1171" t="s">
        <v>1270</v>
      </c>
      <c r="B13" s="1174">
        <v>139.5</v>
      </c>
      <c r="C13" s="1174">
        <v>114.9</v>
      </c>
      <c r="D13" s="1174">
        <v>118</v>
      </c>
      <c r="E13" s="1173">
        <v>168.3</v>
      </c>
      <c r="F13" s="1173">
        <v>92.6</v>
      </c>
    </row>
    <row r="14" spans="1:6">
      <c r="A14" s="1171" t="s">
        <v>258</v>
      </c>
      <c r="B14" s="1172">
        <v>631.70000000000005</v>
      </c>
      <c r="C14" s="1172">
        <v>60.7</v>
      </c>
      <c r="D14" s="1174">
        <v>349</v>
      </c>
      <c r="E14" s="1173">
        <v>90.4</v>
      </c>
      <c r="F14" s="1173">
        <v>48.8</v>
      </c>
    </row>
    <row r="15" spans="1:6" ht="39" customHeight="1">
      <c r="A15" s="1171" t="s">
        <v>1115</v>
      </c>
      <c r="B15" s="1172">
        <v>113.3</v>
      </c>
      <c r="C15" s="1172">
        <v>95.1</v>
      </c>
      <c r="D15" s="1172">
        <v>131.5</v>
      </c>
      <c r="E15" s="1173">
        <v>107.8</v>
      </c>
      <c r="F15" s="1173">
        <v>106.8</v>
      </c>
    </row>
    <row r="16" spans="1:6" ht="39.75" customHeight="1">
      <c r="A16" s="1171" t="s">
        <v>1271</v>
      </c>
      <c r="B16" s="1172">
        <v>82.2</v>
      </c>
      <c r="C16" s="1172">
        <v>84.4</v>
      </c>
      <c r="D16" s="1174">
        <v>143</v>
      </c>
      <c r="E16" s="1175">
        <v>77</v>
      </c>
      <c r="F16" s="1173">
        <v>137.19999999999999</v>
      </c>
    </row>
    <row r="17" spans="1:8" ht="25.5">
      <c r="A17" s="1171" t="s">
        <v>1272</v>
      </c>
      <c r="B17" s="1172">
        <v>267.10000000000002</v>
      </c>
      <c r="C17" s="1172">
        <v>126.2</v>
      </c>
      <c r="D17" s="1174">
        <v>121</v>
      </c>
      <c r="E17" s="1173">
        <v>121.5</v>
      </c>
      <c r="F17" s="1173">
        <v>55.9</v>
      </c>
    </row>
    <row r="18" spans="1:8">
      <c r="A18" s="1171" t="s">
        <v>1273</v>
      </c>
      <c r="B18" s="1172">
        <v>71.400000000000006</v>
      </c>
      <c r="C18" s="1176">
        <v>96.3</v>
      </c>
      <c r="D18" s="1176">
        <v>112.1</v>
      </c>
      <c r="E18" s="1173">
        <v>117.2</v>
      </c>
      <c r="F18" s="1172" t="s">
        <v>60</v>
      </c>
    </row>
    <row r="19" spans="1:8" ht="25.5">
      <c r="A19" s="1171" t="s">
        <v>1259</v>
      </c>
      <c r="B19" s="1172">
        <v>100.6</v>
      </c>
      <c r="C19" s="1172">
        <v>72.900000000000006</v>
      </c>
      <c r="D19" s="1172">
        <v>71.900000000000006</v>
      </c>
      <c r="E19" s="1173">
        <v>197.7</v>
      </c>
      <c r="F19" s="1173">
        <v>153.69999999999999</v>
      </c>
    </row>
    <row r="20" spans="1:8" ht="38.25" customHeight="1">
      <c r="A20" s="1177" t="s">
        <v>1274</v>
      </c>
      <c r="B20" s="1165">
        <v>101.7</v>
      </c>
      <c r="C20" s="1165">
        <v>101.5</v>
      </c>
      <c r="D20" s="1165">
        <v>95.5</v>
      </c>
      <c r="E20" s="1167">
        <v>104.6</v>
      </c>
      <c r="F20" s="1167">
        <v>126.6</v>
      </c>
    </row>
    <row r="21" spans="1:8" ht="28.5" customHeight="1">
      <c r="A21" s="1171" t="s">
        <v>1275</v>
      </c>
      <c r="B21" s="1172">
        <v>102.1</v>
      </c>
      <c r="C21" s="1172">
        <v>101.8</v>
      </c>
      <c r="D21" s="1172">
        <v>94.9</v>
      </c>
      <c r="E21" s="1173">
        <v>104.7</v>
      </c>
      <c r="F21" s="1173">
        <v>127.4</v>
      </c>
    </row>
    <row r="22" spans="1:8" ht="27.75" customHeight="1">
      <c r="A22" s="1171" t="s">
        <v>1276</v>
      </c>
      <c r="B22" s="1174">
        <v>93</v>
      </c>
      <c r="C22" s="1174">
        <v>85</v>
      </c>
      <c r="D22" s="1174">
        <v>114.6</v>
      </c>
      <c r="E22" s="1173">
        <v>95.7</v>
      </c>
      <c r="F22" s="1173">
        <v>126.6</v>
      </c>
    </row>
    <row r="23" spans="1:8" ht="25.5">
      <c r="A23" s="1177" t="s">
        <v>1262</v>
      </c>
      <c r="B23" s="1169">
        <v>93.7</v>
      </c>
      <c r="C23" s="1169">
        <v>97.6</v>
      </c>
      <c r="D23" s="1169">
        <v>103.3</v>
      </c>
      <c r="E23" s="1167">
        <v>111.9</v>
      </c>
      <c r="F23" s="1167">
        <v>121.1</v>
      </c>
    </row>
    <row r="24" spans="1:8" ht="25.5">
      <c r="A24" s="1171" t="s">
        <v>1263</v>
      </c>
      <c r="B24" s="1174">
        <v>101</v>
      </c>
      <c r="C24" s="1174">
        <v>97.7</v>
      </c>
      <c r="D24" s="1174">
        <v>98.6</v>
      </c>
      <c r="E24" s="1173">
        <v>110.3</v>
      </c>
      <c r="F24" s="1173">
        <v>109.7</v>
      </c>
    </row>
    <row r="25" spans="1:8" ht="23.25" customHeight="1">
      <c r="A25" s="1178" t="s">
        <v>1277</v>
      </c>
      <c r="B25" s="1172">
        <v>78.7</v>
      </c>
      <c r="C25" s="1172">
        <v>98.4</v>
      </c>
      <c r="D25" s="1172">
        <v>110.5</v>
      </c>
      <c r="E25" s="1173">
        <v>116.4</v>
      </c>
      <c r="F25" s="1173">
        <v>148.4</v>
      </c>
    </row>
    <row r="26" spans="1:8" ht="25.5">
      <c r="A26" s="1532" t="s">
        <v>1265</v>
      </c>
      <c r="B26" s="1533" t="s">
        <v>60</v>
      </c>
      <c r="C26" s="1533" t="s">
        <v>60</v>
      </c>
      <c r="D26" s="1533" t="s">
        <v>60</v>
      </c>
      <c r="E26" s="1534" t="s">
        <v>60</v>
      </c>
      <c r="F26" s="1533" t="s">
        <v>60</v>
      </c>
    </row>
    <row r="27" spans="1:8">
      <c r="A27" s="1181"/>
      <c r="B27" s="1179"/>
      <c r="C27" s="1179"/>
      <c r="D27" s="1179"/>
      <c r="E27" s="1179"/>
      <c r="F27" s="1180"/>
    </row>
    <row r="28" spans="1:8" ht="15.75">
      <c r="A28" s="2209" t="s">
        <v>52</v>
      </c>
      <c r="B28" s="2209"/>
      <c r="C28" s="2209"/>
      <c r="D28" s="2209"/>
      <c r="E28" s="2209"/>
      <c r="F28" s="2209"/>
      <c r="G28" s="1189"/>
      <c r="H28" s="1189"/>
    </row>
    <row r="29" spans="1:8" ht="15.75">
      <c r="A29" s="2208" t="s">
        <v>51</v>
      </c>
      <c r="B29" s="2208"/>
      <c r="C29" s="2208"/>
      <c r="D29" s="2208"/>
      <c r="E29" s="2208"/>
      <c r="F29" s="1537"/>
      <c r="G29" s="1189"/>
      <c r="H29" s="1189"/>
    </row>
    <row r="30" spans="1:8">
      <c r="A30" s="1535"/>
      <c r="B30" s="1530">
        <v>2019</v>
      </c>
      <c r="C30" s="1530">
        <v>2020</v>
      </c>
      <c r="D30" s="1530">
        <v>2021</v>
      </c>
      <c r="E30" s="1530">
        <v>2022</v>
      </c>
      <c r="F30" s="1536">
        <v>2023</v>
      </c>
    </row>
    <row r="31" spans="1:8">
      <c r="A31" s="1182"/>
      <c r="B31" s="1172"/>
      <c r="C31" s="1172"/>
      <c r="D31" s="1172"/>
      <c r="E31" s="1179"/>
      <c r="F31" s="1162"/>
    </row>
    <row r="32" spans="1:8">
      <c r="A32" s="1183" t="s">
        <v>42</v>
      </c>
      <c r="B32" s="1165">
        <v>112.3</v>
      </c>
      <c r="C32" s="1165">
        <v>82.4</v>
      </c>
      <c r="D32" s="1165">
        <v>133.6</v>
      </c>
      <c r="E32" s="1184">
        <v>104.9</v>
      </c>
      <c r="F32" s="1167">
        <v>117.1</v>
      </c>
    </row>
    <row r="33" spans="1:6">
      <c r="A33" s="1185" t="s">
        <v>43</v>
      </c>
      <c r="B33" s="1172"/>
      <c r="C33" s="1172"/>
      <c r="D33" s="1172"/>
      <c r="E33" s="1179"/>
      <c r="F33" s="1173"/>
    </row>
    <row r="34" spans="1:6">
      <c r="A34" s="1185" t="s">
        <v>44</v>
      </c>
      <c r="B34" s="1172">
        <v>105.2</v>
      </c>
      <c r="C34" s="1172">
        <v>56.1</v>
      </c>
      <c r="D34" s="1172">
        <v>187.1</v>
      </c>
      <c r="E34" s="1179">
        <v>105.5</v>
      </c>
      <c r="F34" s="1173">
        <v>81.599999999999994</v>
      </c>
    </row>
    <row r="35" spans="1:6">
      <c r="A35" s="1185" t="s">
        <v>53</v>
      </c>
      <c r="B35" s="1172">
        <v>147.4</v>
      </c>
      <c r="C35" s="1172">
        <v>103.3</v>
      </c>
      <c r="D35" s="1172">
        <v>104.1</v>
      </c>
      <c r="E35" s="1179">
        <v>102.9</v>
      </c>
      <c r="F35" s="1173">
        <v>110.9</v>
      </c>
    </row>
    <row r="36" spans="1:6">
      <c r="A36" s="1185" t="s">
        <v>45</v>
      </c>
      <c r="B36" s="1172">
        <v>103.2</v>
      </c>
      <c r="C36" s="1172">
        <v>99.3</v>
      </c>
      <c r="D36" s="1172">
        <v>99.2</v>
      </c>
      <c r="E36" s="1179">
        <v>101.2</v>
      </c>
      <c r="F36" s="1173">
        <v>109.7</v>
      </c>
    </row>
    <row r="37" spans="1:6">
      <c r="A37" s="1185" t="s">
        <v>54</v>
      </c>
      <c r="B37" s="1174">
        <v>113.1</v>
      </c>
      <c r="C37" s="1174">
        <v>104.4</v>
      </c>
      <c r="D37" s="1174">
        <v>106.3</v>
      </c>
      <c r="E37" s="1186">
        <v>107</v>
      </c>
      <c r="F37" s="1173">
        <v>111.4</v>
      </c>
    </row>
    <row r="38" spans="1:6">
      <c r="A38" s="1185" t="s">
        <v>47</v>
      </c>
      <c r="B38" s="1172">
        <v>86.4</v>
      </c>
      <c r="C38" s="1172">
        <v>77.3</v>
      </c>
      <c r="D38" s="1172">
        <v>153.30000000000001</v>
      </c>
      <c r="E38" s="1179">
        <v>111.9</v>
      </c>
      <c r="F38" s="1173">
        <v>105.8</v>
      </c>
    </row>
    <row r="39" spans="1:6">
      <c r="A39" s="1185" t="s">
        <v>48</v>
      </c>
      <c r="B39" s="1187">
        <v>106.1</v>
      </c>
      <c r="C39" s="1187">
        <v>90.3</v>
      </c>
      <c r="D39" s="1187">
        <v>121.4</v>
      </c>
      <c r="E39" s="1188">
        <v>103.7</v>
      </c>
      <c r="F39" s="1173">
        <v>115.2</v>
      </c>
    </row>
    <row r="40" spans="1:6">
      <c r="A40" s="1694" t="s">
        <v>49</v>
      </c>
      <c r="B40" s="1533">
        <v>102.9</v>
      </c>
      <c r="C40" s="1533">
        <v>11.9</v>
      </c>
      <c r="D40" s="1533">
        <v>151.5</v>
      </c>
      <c r="E40" s="1695">
        <v>53.4</v>
      </c>
      <c r="F40" s="1696">
        <v>238.7</v>
      </c>
    </row>
    <row r="41" spans="1:6">
      <c r="A41" s="19"/>
      <c r="B41" s="14"/>
      <c r="C41" s="14"/>
      <c r="D41" s="14"/>
      <c r="E41" s="14"/>
    </row>
    <row r="42" spans="1:6">
      <c r="A42" s="20"/>
      <c r="B42" s="14"/>
      <c r="C42" s="14"/>
      <c r="D42" s="14"/>
      <c r="E42" s="14"/>
    </row>
    <row r="48" spans="1:6">
      <c r="A48" s="3"/>
      <c r="B48" s="3"/>
      <c r="C48" s="3"/>
      <c r="D48" s="3"/>
      <c r="E48" s="3"/>
      <c r="F48" s="3"/>
    </row>
    <row r="49" ht="13.5" customHeight="1"/>
  </sheetData>
  <mergeCells count="5">
    <mergeCell ref="A2:E2"/>
    <mergeCell ref="A3:E3"/>
    <mergeCell ref="A29:E29"/>
    <mergeCell ref="A1:F1"/>
    <mergeCell ref="A28:F28"/>
  </mergeCells>
  <pageMargins left="0.70866141732283472" right="0.70866141732283472" top="0.74803149606299213" bottom="0.74803149606299213" header="0.31496062992125984" footer="0.31496062992125984"/>
  <pageSetup paperSize="9" scale="94" firstPageNumber="19" orientation="portrait" useFirstPageNumber="1" r:id="rId1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H48"/>
  <sheetViews>
    <sheetView zoomScaleNormal="100" workbookViewId="0">
      <selection activeCell="K10" sqref="K10"/>
    </sheetView>
  </sheetViews>
  <sheetFormatPr defaultRowHeight="12.75"/>
  <cols>
    <col min="1" max="1" width="33.5" customWidth="1"/>
    <col min="2" max="2" width="8.83203125" customWidth="1"/>
    <col min="3" max="6" width="11.33203125" customWidth="1"/>
  </cols>
  <sheetData>
    <row r="1" spans="1:8" ht="15.75">
      <c r="A1" s="2203" t="s">
        <v>55</v>
      </c>
      <c r="B1" s="2203"/>
      <c r="C1" s="2203"/>
      <c r="D1" s="2203"/>
      <c r="E1" s="2203"/>
      <c r="F1" s="2203"/>
      <c r="G1" s="2203"/>
    </row>
    <row r="2" spans="1:8" ht="15.75">
      <c r="A2" s="2212" t="s">
        <v>36</v>
      </c>
      <c r="B2" s="2212"/>
      <c r="C2" s="2212"/>
      <c r="D2" s="2212"/>
      <c r="E2" s="2212"/>
      <c r="F2" s="2212"/>
      <c r="G2" s="2212"/>
    </row>
    <row r="3" spans="1:8" ht="25.5">
      <c r="A3" s="1538"/>
      <c r="B3" s="1539" t="s">
        <v>56</v>
      </c>
      <c r="C3" s="1540">
        <v>2019</v>
      </c>
      <c r="D3" s="1540">
        <v>2020</v>
      </c>
      <c r="E3" s="1540">
        <v>2021</v>
      </c>
      <c r="F3" s="1540">
        <v>2022</v>
      </c>
      <c r="G3" s="1541">
        <v>2023</v>
      </c>
    </row>
    <row r="4" spans="1:8" ht="8.25" customHeight="1">
      <c r="A4" s="16"/>
      <c r="B4" s="16"/>
      <c r="C4" s="21"/>
      <c r="D4" s="21"/>
      <c r="E4" s="21"/>
      <c r="F4" s="21"/>
    </row>
    <row r="5" spans="1:8">
      <c r="A5" s="15" t="s">
        <v>57</v>
      </c>
      <c r="B5" s="1192" t="s">
        <v>58</v>
      </c>
      <c r="C5" s="124">
        <v>810.8</v>
      </c>
      <c r="D5" s="124">
        <v>535.1</v>
      </c>
      <c r="E5" s="1193">
        <v>875.2</v>
      </c>
      <c r="F5" s="1194">
        <v>977</v>
      </c>
      <c r="G5" s="15">
        <v>1001.6</v>
      </c>
      <c r="H5" s="15"/>
    </row>
    <row r="6" spans="1:8">
      <c r="A6" s="15" t="s">
        <v>30</v>
      </c>
      <c r="B6" s="1192" t="s">
        <v>25</v>
      </c>
      <c r="C6" s="124">
        <v>5033.8999999999996</v>
      </c>
      <c r="D6" s="124">
        <v>4706.1000000000004</v>
      </c>
      <c r="E6" s="1193">
        <v>5061.6000000000004</v>
      </c>
      <c r="F6" s="1190">
        <v>4476.2</v>
      </c>
      <c r="G6" s="15">
        <v>4945.7</v>
      </c>
      <c r="H6" s="15"/>
    </row>
    <row r="7" spans="1:8">
      <c r="A7" s="15" t="s">
        <v>59</v>
      </c>
      <c r="B7" s="1192" t="s">
        <v>25</v>
      </c>
      <c r="C7" s="124">
        <v>14.9</v>
      </c>
      <c r="D7" s="124">
        <v>19.5</v>
      </c>
      <c r="E7" s="1193">
        <v>31.4</v>
      </c>
      <c r="F7" s="1190">
        <v>30.1</v>
      </c>
      <c r="G7" s="15">
        <v>20.9</v>
      </c>
      <c r="H7" s="15"/>
    </row>
    <row r="8" spans="1:8">
      <c r="A8" s="15" t="s">
        <v>61</v>
      </c>
      <c r="B8" s="1192" t="s">
        <v>25</v>
      </c>
      <c r="C8" s="124" t="s">
        <v>60</v>
      </c>
      <c r="D8" s="124" t="s">
        <v>60</v>
      </c>
      <c r="E8" s="1193" t="s">
        <v>60</v>
      </c>
      <c r="F8" s="1190" t="s">
        <v>60</v>
      </c>
      <c r="G8" s="15">
        <v>90</v>
      </c>
      <c r="H8" s="15"/>
    </row>
    <row r="9" spans="1:8" ht="25.5">
      <c r="A9" s="18" t="s">
        <v>1278</v>
      </c>
      <c r="B9" s="22" t="s">
        <v>25</v>
      </c>
      <c r="C9" s="124">
        <v>45.6</v>
      </c>
      <c r="D9" s="124">
        <v>39.6</v>
      </c>
      <c r="E9" s="1193">
        <v>29.6</v>
      </c>
      <c r="F9" s="1190">
        <v>42.8</v>
      </c>
      <c r="G9" s="1157">
        <v>39.700000000000003</v>
      </c>
      <c r="H9" s="15"/>
    </row>
    <row r="10" spans="1:8">
      <c r="A10" s="15" t="s">
        <v>62</v>
      </c>
      <c r="B10" s="1192" t="s">
        <v>25</v>
      </c>
      <c r="C10" s="124">
        <v>1366.6</v>
      </c>
      <c r="D10" s="124">
        <v>1177</v>
      </c>
      <c r="E10" s="1193">
        <v>1115.8</v>
      </c>
      <c r="F10" s="1190">
        <v>1066.4000000000001</v>
      </c>
      <c r="G10" s="15">
        <v>1030.2</v>
      </c>
      <c r="H10" s="15"/>
    </row>
    <row r="11" spans="1:8" ht="15.75">
      <c r="A11" s="15" t="s">
        <v>1467</v>
      </c>
      <c r="B11" s="1192" t="s">
        <v>58</v>
      </c>
      <c r="C11" s="124">
        <v>28.4</v>
      </c>
      <c r="D11" s="124">
        <v>25</v>
      </c>
      <c r="E11" s="1193">
        <v>17.8</v>
      </c>
      <c r="F11" s="1190">
        <v>20.5</v>
      </c>
      <c r="G11" s="15">
        <v>22.3</v>
      </c>
      <c r="H11" s="15"/>
    </row>
    <row r="12" spans="1:8">
      <c r="A12" s="15" t="s">
        <v>63</v>
      </c>
      <c r="B12" s="1192" t="s">
        <v>25</v>
      </c>
      <c r="C12" s="124">
        <v>751.6</v>
      </c>
      <c r="D12" s="124">
        <v>508.7</v>
      </c>
      <c r="E12" s="1193">
        <v>402.4</v>
      </c>
      <c r="F12" s="1190">
        <v>366.4</v>
      </c>
      <c r="G12" s="15">
        <v>404.1</v>
      </c>
      <c r="H12" s="15"/>
    </row>
    <row r="13" spans="1:8">
      <c r="A13" s="15" t="s">
        <v>64</v>
      </c>
      <c r="B13" s="1192" t="s">
        <v>58</v>
      </c>
      <c r="C13" s="124">
        <v>5.8</v>
      </c>
      <c r="D13" s="124">
        <v>4.9000000000000004</v>
      </c>
      <c r="E13" s="1193">
        <v>5.3</v>
      </c>
      <c r="F13" s="1190">
        <v>5.3</v>
      </c>
      <c r="G13" s="15">
        <v>5.5</v>
      </c>
      <c r="H13" s="15"/>
    </row>
    <row r="14" spans="1:8" ht="36.75" customHeight="1">
      <c r="A14" s="18" t="s">
        <v>1279</v>
      </c>
      <c r="B14" s="1192" t="s">
        <v>25</v>
      </c>
      <c r="C14" s="124">
        <v>114.3</v>
      </c>
      <c r="D14" s="124">
        <v>104.4</v>
      </c>
      <c r="E14" s="1195">
        <v>78</v>
      </c>
      <c r="F14" s="1190">
        <v>75.900000000000006</v>
      </c>
      <c r="G14" s="1157">
        <v>79.2</v>
      </c>
      <c r="H14" s="15"/>
    </row>
    <row r="15" spans="1:8" ht="38.25">
      <c r="A15" s="1196" t="s">
        <v>1280</v>
      </c>
      <c r="B15" s="15" t="s">
        <v>25</v>
      </c>
      <c r="C15" s="1197">
        <v>168</v>
      </c>
      <c r="D15" s="1197">
        <v>87</v>
      </c>
      <c r="E15" s="1198">
        <v>119.2</v>
      </c>
      <c r="F15" s="1190">
        <v>77.7</v>
      </c>
      <c r="G15" s="1190">
        <v>19.600000000000001</v>
      </c>
      <c r="H15" s="15"/>
    </row>
    <row r="16" spans="1:8" ht="38.25">
      <c r="A16" s="18" t="s">
        <v>885</v>
      </c>
      <c r="B16" s="1192" t="s">
        <v>25</v>
      </c>
      <c r="C16" s="1161">
        <v>505.7</v>
      </c>
      <c r="D16" s="1161">
        <v>389.6</v>
      </c>
      <c r="E16" s="1198">
        <v>444</v>
      </c>
      <c r="F16" s="1190">
        <v>402.6</v>
      </c>
      <c r="G16" s="1157">
        <v>358.1</v>
      </c>
      <c r="H16" s="15"/>
    </row>
    <row r="17" spans="1:8">
      <c r="A17" s="15" t="s">
        <v>65</v>
      </c>
      <c r="B17" s="1192" t="s">
        <v>66</v>
      </c>
      <c r="C17" s="1197">
        <v>194.7</v>
      </c>
      <c r="D17" s="1197">
        <v>88</v>
      </c>
      <c r="E17" s="1198">
        <v>176.1</v>
      </c>
      <c r="F17" s="1194">
        <v>286</v>
      </c>
      <c r="G17" s="15">
        <v>447.9</v>
      </c>
      <c r="H17" s="15"/>
    </row>
    <row r="18" spans="1:8">
      <c r="A18" s="15" t="s">
        <v>67</v>
      </c>
      <c r="B18" s="1192" t="s">
        <v>66</v>
      </c>
      <c r="C18" s="1197">
        <v>44</v>
      </c>
      <c r="D18" s="1197">
        <v>45.1</v>
      </c>
      <c r="E18" s="1198">
        <v>310.5</v>
      </c>
      <c r="F18" s="1190">
        <v>144.19999999999999</v>
      </c>
      <c r="G18" s="15">
        <v>112.2</v>
      </c>
      <c r="H18" s="15"/>
    </row>
    <row r="19" spans="1:8" ht="38.25">
      <c r="A19" s="1196" t="s">
        <v>1281</v>
      </c>
      <c r="B19" s="1192" t="s">
        <v>66</v>
      </c>
      <c r="C19" s="1197">
        <v>770.9</v>
      </c>
      <c r="D19" s="1197">
        <v>217.4</v>
      </c>
      <c r="E19" s="1198">
        <v>526</v>
      </c>
      <c r="F19" s="1190">
        <v>1123.2</v>
      </c>
      <c r="G19" s="1157">
        <v>322</v>
      </c>
      <c r="H19" s="15"/>
    </row>
    <row r="20" spans="1:8" ht="38.25">
      <c r="A20" s="18" t="s">
        <v>1282</v>
      </c>
      <c r="B20" s="1199" t="s">
        <v>25</v>
      </c>
      <c r="C20" s="1197">
        <v>278</v>
      </c>
      <c r="D20" s="1197" t="s">
        <v>60</v>
      </c>
      <c r="E20" s="1198">
        <v>107</v>
      </c>
      <c r="F20" s="1190">
        <v>96.6</v>
      </c>
      <c r="G20" s="1157">
        <v>33</v>
      </c>
      <c r="H20" s="15"/>
    </row>
    <row r="21" spans="1:8">
      <c r="A21" s="15" t="s">
        <v>68</v>
      </c>
      <c r="B21" s="1199" t="s">
        <v>25</v>
      </c>
      <c r="C21" s="1161">
        <v>8372.2000000000007</v>
      </c>
      <c r="D21" s="1161">
        <v>8368.9</v>
      </c>
      <c r="E21" s="1200">
        <v>8258.9</v>
      </c>
      <c r="F21" s="1190">
        <v>9730.2999999999993</v>
      </c>
      <c r="G21" s="15">
        <v>9058.4</v>
      </c>
      <c r="H21" s="15"/>
    </row>
    <row r="22" spans="1:8" ht="38.25">
      <c r="A22" s="18" t="s">
        <v>1283</v>
      </c>
      <c r="B22" s="1192" t="s">
        <v>31</v>
      </c>
      <c r="C22" s="1197">
        <v>4.9000000000000004</v>
      </c>
      <c r="D22" s="1197">
        <v>3.5</v>
      </c>
      <c r="E22" s="1198">
        <v>29.4</v>
      </c>
      <c r="F22" s="1190">
        <v>60.2</v>
      </c>
      <c r="G22" s="1157">
        <v>112.2</v>
      </c>
      <c r="H22" s="15"/>
    </row>
    <row r="23" spans="1:8" ht="38.25">
      <c r="A23" s="18" t="s">
        <v>1284</v>
      </c>
      <c r="B23" s="1192" t="s">
        <v>31</v>
      </c>
      <c r="C23" s="1161">
        <v>54.4</v>
      </c>
      <c r="D23" s="1161">
        <v>41.9</v>
      </c>
      <c r="E23" s="1200">
        <v>50.3</v>
      </c>
      <c r="F23" s="1190">
        <v>97.9</v>
      </c>
      <c r="G23" s="1157">
        <v>70.8</v>
      </c>
      <c r="H23" s="15"/>
    </row>
    <row r="24" spans="1:8">
      <c r="A24" s="15" t="s">
        <v>69</v>
      </c>
      <c r="B24" s="1192" t="s">
        <v>70</v>
      </c>
      <c r="C24" s="1201">
        <v>2554109</v>
      </c>
      <c r="D24" s="1201">
        <v>2217528</v>
      </c>
      <c r="E24" s="1202">
        <v>4524666</v>
      </c>
      <c r="F24" s="1190">
        <v>2981778</v>
      </c>
      <c r="G24" s="15">
        <v>2521598</v>
      </c>
      <c r="H24" s="15"/>
    </row>
    <row r="25" spans="1:8">
      <c r="A25" s="15" t="s">
        <v>71</v>
      </c>
      <c r="B25" s="1192" t="s">
        <v>58</v>
      </c>
      <c r="C25" s="1197">
        <v>1334.7</v>
      </c>
      <c r="D25" s="1197">
        <v>1277.2</v>
      </c>
      <c r="E25" s="1198">
        <v>1720.4</v>
      </c>
      <c r="F25" s="1194">
        <v>1858</v>
      </c>
      <c r="G25" s="15">
        <v>1926.1</v>
      </c>
      <c r="H25" s="15"/>
    </row>
    <row r="26" spans="1:8" ht="25.5">
      <c r="A26" s="18" t="s">
        <v>1285</v>
      </c>
      <c r="B26" s="22" t="s">
        <v>31</v>
      </c>
      <c r="C26" s="1197">
        <v>18962</v>
      </c>
      <c r="D26" s="1161">
        <v>15584.8</v>
      </c>
      <c r="E26" s="1200">
        <v>18767.8</v>
      </c>
      <c r="F26" s="1190">
        <v>21528.6</v>
      </c>
      <c r="G26" s="1157">
        <v>22816.9</v>
      </c>
      <c r="H26" s="15"/>
    </row>
    <row r="27" spans="1:8">
      <c r="A27" s="15" t="s">
        <v>72</v>
      </c>
      <c r="B27" s="1192" t="s">
        <v>73</v>
      </c>
      <c r="C27" s="1161">
        <v>32.9</v>
      </c>
      <c r="D27" s="1161">
        <v>24.3</v>
      </c>
      <c r="E27" s="1200">
        <v>26.9</v>
      </c>
      <c r="F27" s="15">
        <v>27.6</v>
      </c>
      <c r="G27" s="15">
        <v>28.4</v>
      </c>
      <c r="H27" s="15"/>
    </row>
    <row r="28" spans="1:8">
      <c r="A28" s="1191" t="s">
        <v>74</v>
      </c>
      <c r="B28" s="1203" t="s">
        <v>75</v>
      </c>
      <c r="C28" s="1204">
        <v>10657.3</v>
      </c>
      <c r="D28" s="1205">
        <v>9372</v>
      </c>
      <c r="E28" s="1206">
        <v>8912.9</v>
      </c>
      <c r="F28" s="15">
        <v>10647.3</v>
      </c>
      <c r="G28" s="1191">
        <v>10534.9</v>
      </c>
      <c r="H28" s="1191"/>
    </row>
    <row r="29" spans="1:8">
      <c r="A29" s="1542"/>
      <c r="B29" s="1542"/>
      <c r="C29" s="1543"/>
      <c r="D29" s="1543"/>
      <c r="E29" s="1544"/>
      <c r="F29" s="1544"/>
      <c r="G29" s="347"/>
    </row>
    <row r="30" spans="1:8" ht="12.75" customHeight="1">
      <c r="A30" s="2211" t="s">
        <v>676</v>
      </c>
      <c r="B30" s="2211"/>
      <c r="C30" s="2211"/>
      <c r="D30" s="2211"/>
      <c r="E30" s="2211"/>
      <c r="F30" s="2211"/>
      <c r="G30" s="2211"/>
    </row>
    <row r="31" spans="1:8">
      <c r="A31" s="2206" t="s">
        <v>37</v>
      </c>
      <c r="B31" s="2206"/>
      <c r="C31" s="2206"/>
      <c r="D31" s="2206"/>
      <c r="E31" s="2206"/>
      <c r="F31" s="2206"/>
      <c r="G31" s="347"/>
    </row>
    <row r="32" spans="1:8">
      <c r="A32" s="1545"/>
      <c r="B32" s="1545"/>
      <c r="C32" s="1540">
        <v>2019</v>
      </c>
      <c r="D32" s="1540">
        <v>2020</v>
      </c>
      <c r="E32" s="1540">
        <v>2021</v>
      </c>
      <c r="F32" s="1540">
        <v>2022</v>
      </c>
      <c r="G32" s="1541">
        <v>2023</v>
      </c>
    </row>
    <row r="33" spans="1:7">
      <c r="A33" s="1207" t="s">
        <v>660</v>
      </c>
      <c r="B33" s="14"/>
      <c r="C33" s="1158">
        <v>10385.6</v>
      </c>
      <c r="D33" s="1158">
        <v>9457.7999999999993</v>
      </c>
      <c r="E33" s="1159">
        <v>13463.8</v>
      </c>
      <c r="F33" s="1208">
        <v>14596.6</v>
      </c>
      <c r="G33" s="1392">
        <v>17317.599999999999</v>
      </c>
    </row>
    <row r="34" spans="1:7" ht="25.5">
      <c r="A34" s="1209" t="s">
        <v>1286</v>
      </c>
      <c r="B34" s="14"/>
      <c r="C34" s="124"/>
      <c r="D34" s="124"/>
      <c r="E34" s="124"/>
      <c r="F34" s="15"/>
      <c r="G34" s="1393"/>
    </row>
    <row r="35" spans="1:7">
      <c r="A35" s="1209" t="s">
        <v>76</v>
      </c>
      <c r="B35" s="14"/>
      <c r="C35" s="1160">
        <v>2767.9</v>
      </c>
      <c r="D35" s="1160">
        <v>1518.3</v>
      </c>
      <c r="E35" s="1160">
        <v>2226.5</v>
      </c>
      <c r="F35" s="15">
        <v>2892.8</v>
      </c>
      <c r="G35" s="1394">
        <v>3914.1</v>
      </c>
    </row>
    <row r="36" spans="1:7">
      <c r="A36" s="1210" t="s">
        <v>77</v>
      </c>
      <c r="B36" s="14"/>
      <c r="C36" s="1160">
        <v>1514.1</v>
      </c>
      <c r="D36" s="1160">
        <v>1746</v>
      </c>
      <c r="E36" s="1160">
        <v>2463.1</v>
      </c>
      <c r="F36" s="15">
        <v>2228.3000000000002</v>
      </c>
      <c r="G36" s="1394">
        <v>3068</v>
      </c>
    </row>
    <row r="37" spans="1:7">
      <c r="A37" s="1210" t="s">
        <v>78</v>
      </c>
      <c r="B37" s="14"/>
      <c r="C37" s="124">
        <v>5503.6</v>
      </c>
      <c r="D37" s="124">
        <v>5648.2</v>
      </c>
      <c r="E37" s="124">
        <v>8133.9</v>
      </c>
      <c r="F37" s="15">
        <v>8683.5</v>
      </c>
      <c r="G37" s="1394">
        <v>9354</v>
      </c>
    </row>
    <row r="38" spans="1:7" ht="15.75">
      <c r="A38" s="1210" t="s">
        <v>1468</v>
      </c>
      <c r="B38" s="14"/>
      <c r="C38" s="1160">
        <v>600</v>
      </c>
      <c r="D38" s="1160">
        <v>529.20000000000005</v>
      </c>
      <c r="E38" s="1160">
        <v>640.29999999999995</v>
      </c>
      <c r="F38" s="1211">
        <v>792</v>
      </c>
      <c r="G38" s="1394">
        <v>981.5</v>
      </c>
    </row>
    <row r="39" spans="1:7">
      <c r="A39" s="1546"/>
      <c r="B39" s="1547"/>
      <c r="C39" s="1548"/>
      <c r="D39" s="1548"/>
      <c r="E39" s="1548"/>
      <c r="F39" s="1549"/>
      <c r="G39" s="1550"/>
    </row>
    <row r="40" spans="1:7" ht="18">
      <c r="A40" s="2210" t="s">
        <v>79</v>
      </c>
      <c r="B40" s="2210"/>
      <c r="C40" s="2210"/>
      <c r="D40" s="2210"/>
      <c r="E40" s="2210"/>
      <c r="F40" s="2210"/>
    </row>
    <row r="41" spans="1:7">
      <c r="A41" s="153"/>
      <c r="B41" s="154"/>
      <c r="C41" s="155"/>
      <c r="D41" s="155"/>
      <c r="E41" s="155"/>
      <c r="F41" s="155"/>
    </row>
    <row r="47" spans="1:7">
      <c r="A47" s="3"/>
      <c r="B47" s="3"/>
      <c r="C47" s="3"/>
      <c r="D47" s="3"/>
      <c r="E47" s="3"/>
      <c r="F47" s="3"/>
    </row>
    <row r="48" spans="1:7" ht="13.5" customHeight="1"/>
  </sheetData>
  <mergeCells count="5">
    <mergeCell ref="A31:F31"/>
    <mergeCell ref="A40:F40"/>
    <mergeCell ref="A1:G1"/>
    <mergeCell ref="A30:G30"/>
    <mergeCell ref="A2:G2"/>
  </mergeCells>
  <pageMargins left="0.70866141732283472" right="0.70866141732283472" top="0.74803149606299213" bottom="0.74803149606299213" header="0.31496062992125984" footer="0.31496062992125984"/>
  <pageSetup paperSize="9" scale="97" firstPageNumber="19" orientation="portrait" useFirstPageNumber="1" r:id="rId1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760"/>
  <sheetViews>
    <sheetView view="pageBreakPreview" zoomScale="115" zoomScaleNormal="100" zoomScaleSheetLayoutView="115" workbookViewId="0">
      <selection activeCell="J751" sqref="J751"/>
    </sheetView>
  </sheetViews>
  <sheetFormatPr defaultRowHeight="12.75"/>
  <cols>
    <col min="1" max="1" width="50.83203125" customWidth="1"/>
    <col min="2" max="2" width="12.33203125" customWidth="1"/>
    <col min="3" max="7" width="11.83203125" customWidth="1"/>
  </cols>
  <sheetData>
    <row r="1" spans="1:6" ht="15.75">
      <c r="A1" s="2214" t="s">
        <v>1003</v>
      </c>
      <c r="B1" s="2214"/>
      <c r="C1" s="2214"/>
      <c r="D1" s="2214"/>
      <c r="E1" s="2214"/>
      <c r="F1" s="2214"/>
    </row>
    <row r="2" spans="1:6" ht="15.75">
      <c r="A2" s="2203" t="s">
        <v>1004</v>
      </c>
      <c r="B2" s="2203"/>
      <c r="C2" s="2203"/>
      <c r="D2" s="2203"/>
      <c r="E2" s="2203"/>
      <c r="F2" s="2203"/>
    </row>
    <row r="3" spans="1:6">
      <c r="A3" s="2204" t="s">
        <v>1005</v>
      </c>
      <c r="B3" s="2204"/>
      <c r="C3" s="2204"/>
      <c r="D3" s="2204"/>
      <c r="E3" s="1552"/>
      <c r="F3" s="1395"/>
    </row>
    <row r="4" spans="1:6">
      <c r="A4" s="1395"/>
      <c r="B4" s="2152">
        <v>2019</v>
      </c>
      <c r="C4" s="2152">
        <v>2020</v>
      </c>
      <c r="D4" s="2152">
        <v>2021</v>
      </c>
      <c r="E4" s="2152">
        <v>2022</v>
      </c>
      <c r="F4" s="2152">
        <v>2023</v>
      </c>
    </row>
    <row r="5" spans="1:6" ht="7.5" customHeight="1">
      <c r="A5" s="11"/>
      <c r="B5" s="11"/>
      <c r="C5" s="11"/>
      <c r="D5" s="11"/>
      <c r="E5" s="11"/>
      <c r="F5" s="12"/>
    </row>
    <row r="6" spans="1:6">
      <c r="A6" s="11" t="s">
        <v>1006</v>
      </c>
      <c r="B6" s="11">
        <v>10</v>
      </c>
      <c r="C6" s="11">
        <v>11</v>
      </c>
      <c r="D6" s="11">
        <v>15</v>
      </c>
      <c r="E6" s="12">
        <v>18</v>
      </c>
      <c r="F6" s="258">
        <v>17</v>
      </c>
    </row>
    <row r="7" spans="1:6">
      <c r="A7" s="11" t="s">
        <v>1007</v>
      </c>
      <c r="B7" s="11">
        <v>31</v>
      </c>
      <c r="C7" s="11">
        <v>47</v>
      </c>
      <c r="D7" s="11">
        <v>63</v>
      </c>
      <c r="E7" s="12">
        <v>95</v>
      </c>
      <c r="F7" s="258">
        <v>63</v>
      </c>
    </row>
    <row r="8" spans="1:6">
      <c r="A8" s="11" t="s">
        <v>1008</v>
      </c>
      <c r="B8" s="11">
        <v>125170</v>
      </c>
      <c r="C8" s="11">
        <v>127897</v>
      </c>
      <c r="D8" s="11">
        <v>128771</v>
      </c>
      <c r="E8" s="12">
        <v>133856</v>
      </c>
      <c r="F8" s="258">
        <v>13548</v>
      </c>
    </row>
    <row r="9" spans="1:6">
      <c r="A9" s="1395"/>
      <c r="B9" s="1395"/>
      <c r="C9" s="1395"/>
      <c r="D9" s="1395"/>
      <c r="E9" s="1395"/>
      <c r="F9" s="1395"/>
    </row>
    <row r="10" spans="1:6">
      <c r="A10" s="11"/>
      <c r="B10" s="11"/>
      <c r="C10" s="11"/>
      <c r="D10" s="11"/>
      <c r="E10" s="11"/>
      <c r="F10" s="12"/>
    </row>
    <row r="11" spans="1:6" ht="18.75">
      <c r="A11" s="2215" t="s">
        <v>1566</v>
      </c>
      <c r="B11" s="2215"/>
      <c r="C11" s="2215"/>
      <c r="D11" s="2215"/>
      <c r="E11" s="2215"/>
      <c r="F11" s="2215"/>
    </row>
    <row r="12" spans="1:6">
      <c r="A12" s="2216" t="s">
        <v>1009</v>
      </c>
      <c r="B12" s="2216"/>
      <c r="C12" s="2216"/>
      <c r="D12" s="2216"/>
      <c r="E12" s="1553"/>
      <c r="F12" s="1395"/>
    </row>
    <row r="13" spans="1:6">
      <c r="A13" s="1551"/>
      <c r="B13" s="2152">
        <v>2019</v>
      </c>
      <c r="C13" s="2152">
        <v>2020</v>
      </c>
      <c r="D13" s="2152">
        <v>2021</v>
      </c>
      <c r="E13" s="2152">
        <v>2022</v>
      </c>
      <c r="F13" s="2152">
        <v>2023</v>
      </c>
    </row>
    <row r="14" spans="1:6">
      <c r="A14" s="1469"/>
      <c r="B14" s="11"/>
      <c r="C14" s="11"/>
      <c r="D14" s="11"/>
      <c r="E14" s="12"/>
      <c r="F14" s="12"/>
    </row>
    <row r="15" spans="1:6">
      <c r="A15" s="1423" t="s">
        <v>1010</v>
      </c>
      <c r="B15" s="1470">
        <v>1668789</v>
      </c>
      <c r="C15" s="1470">
        <v>1668789</v>
      </c>
      <c r="D15" s="1471">
        <v>1668413</v>
      </c>
      <c r="E15" s="708">
        <v>1667359</v>
      </c>
      <c r="F15" s="12">
        <v>1666079</v>
      </c>
    </row>
    <row r="16" spans="1:6">
      <c r="A16" s="1472" t="s">
        <v>1011</v>
      </c>
      <c r="B16" s="1471">
        <v>184808</v>
      </c>
      <c r="C16" s="1471">
        <v>184808</v>
      </c>
      <c r="D16" s="1471">
        <v>184638</v>
      </c>
      <c r="E16" s="12">
        <v>184185</v>
      </c>
      <c r="F16" s="12">
        <v>183398</v>
      </c>
    </row>
    <row r="17" spans="1:6">
      <c r="A17" s="1472" t="s">
        <v>1012</v>
      </c>
      <c r="B17" s="244">
        <v>14536</v>
      </c>
      <c r="C17" s="244">
        <v>14536</v>
      </c>
      <c r="D17" s="244">
        <v>14564</v>
      </c>
      <c r="E17" s="12">
        <v>14505</v>
      </c>
      <c r="F17" s="12">
        <v>14529</v>
      </c>
    </row>
    <row r="18" spans="1:6">
      <c r="A18" s="1472" t="s">
        <v>1013</v>
      </c>
      <c r="B18" s="244">
        <v>2473</v>
      </c>
      <c r="C18" s="244">
        <v>2473</v>
      </c>
      <c r="D18" s="244">
        <v>2473</v>
      </c>
      <c r="E18" s="12">
        <v>2473</v>
      </c>
      <c r="F18" s="12">
        <v>2464</v>
      </c>
    </row>
    <row r="19" spans="1:6">
      <c r="A19" s="1472" t="s">
        <v>1014</v>
      </c>
      <c r="B19" s="244">
        <v>75502</v>
      </c>
      <c r="C19" s="244">
        <v>75502</v>
      </c>
      <c r="D19" s="244">
        <v>75511</v>
      </c>
      <c r="E19" s="12">
        <v>75605</v>
      </c>
      <c r="F19" s="12">
        <v>75738</v>
      </c>
    </row>
    <row r="20" spans="1:6">
      <c r="A20" s="1472" t="s">
        <v>1015</v>
      </c>
      <c r="B20" s="1471">
        <v>1391470</v>
      </c>
      <c r="C20" s="1471">
        <v>1391470</v>
      </c>
      <c r="D20" s="1471">
        <v>1391227</v>
      </c>
      <c r="E20" s="12">
        <v>1390591</v>
      </c>
      <c r="F20" s="12">
        <v>1389950</v>
      </c>
    </row>
    <row r="21" spans="1:6">
      <c r="A21" s="1395"/>
      <c r="B21" s="1395"/>
      <c r="C21" s="1395"/>
      <c r="D21" s="1395"/>
      <c r="E21" s="1395"/>
      <c r="F21" s="1395"/>
    </row>
    <row r="22" spans="1:6" ht="9" customHeight="1">
      <c r="A22" s="12"/>
      <c r="B22" s="11"/>
      <c r="C22" s="11"/>
      <c r="D22" s="11"/>
      <c r="E22" s="11"/>
      <c r="F22" s="12"/>
    </row>
    <row r="23" spans="1:6" ht="18.75">
      <c r="A23" s="2215" t="s">
        <v>1016</v>
      </c>
      <c r="B23" s="2215"/>
      <c r="C23" s="2215"/>
      <c r="D23" s="2215"/>
      <c r="E23" s="2215"/>
      <c r="F23" s="2215"/>
    </row>
    <row r="24" spans="1:6" ht="12" customHeight="1">
      <c r="A24" s="2196" t="s">
        <v>1017</v>
      </c>
      <c r="B24" s="2196"/>
      <c r="C24" s="2196"/>
      <c r="D24" s="2196"/>
      <c r="E24" s="1554"/>
      <c r="F24" s="1395"/>
    </row>
    <row r="25" spans="1:6">
      <c r="A25" s="1551"/>
      <c r="B25" s="2152">
        <v>2019</v>
      </c>
      <c r="C25" s="2152">
        <v>2020</v>
      </c>
      <c r="D25" s="2152">
        <v>2021</v>
      </c>
      <c r="E25" s="2152">
        <v>2022</v>
      </c>
      <c r="F25" s="2152">
        <v>2023</v>
      </c>
    </row>
    <row r="26" spans="1:6">
      <c r="A26" s="1469"/>
      <c r="B26" s="11"/>
      <c r="C26" s="11"/>
      <c r="D26" s="11"/>
      <c r="E26" s="11"/>
      <c r="F26" s="12"/>
    </row>
    <row r="27" spans="1:6">
      <c r="A27" s="1516" t="s">
        <v>38</v>
      </c>
      <c r="B27" s="1395">
        <v>0.9</v>
      </c>
      <c r="C27" s="1395">
        <v>0.9</v>
      </c>
      <c r="D27" s="1395">
        <v>0.9</v>
      </c>
      <c r="E27" s="1395">
        <v>0.9</v>
      </c>
      <c r="F27" s="1517">
        <v>0.9</v>
      </c>
    </row>
    <row r="28" spans="1:6">
      <c r="A28" s="12"/>
      <c r="B28" s="11"/>
      <c r="C28" s="11"/>
      <c r="D28" s="245"/>
      <c r="E28" s="245"/>
      <c r="F28" s="12"/>
    </row>
    <row r="29" spans="1:6" ht="14.25">
      <c r="A29" s="2217" t="s">
        <v>1567</v>
      </c>
      <c r="B29" s="2217"/>
      <c r="C29" s="2217"/>
      <c r="D29" s="2217"/>
      <c r="E29" s="2217"/>
      <c r="F29" s="2217"/>
    </row>
    <row r="30" spans="1:6">
      <c r="A30" s="2204" t="s">
        <v>1018</v>
      </c>
      <c r="B30" s="2204"/>
      <c r="C30" s="2204"/>
      <c r="D30" s="2204"/>
      <c r="E30" s="1552"/>
      <c r="F30" s="1395"/>
    </row>
    <row r="31" spans="1:6">
      <c r="A31" s="1555"/>
      <c r="B31" s="1556">
        <v>2019</v>
      </c>
      <c r="C31" s="1556">
        <v>2020</v>
      </c>
      <c r="D31" s="1556">
        <v>2021</v>
      </c>
      <c r="E31" s="1556">
        <v>2022</v>
      </c>
      <c r="F31" s="1556">
        <v>2023</v>
      </c>
    </row>
    <row r="32" spans="1:6">
      <c r="A32" s="12"/>
      <c r="B32" s="12"/>
      <c r="C32" s="12"/>
      <c r="D32" s="12"/>
      <c r="E32" s="12"/>
      <c r="F32" s="12"/>
    </row>
    <row r="33" spans="1:7">
      <c r="A33" s="246" t="s">
        <v>38</v>
      </c>
      <c r="B33" s="1432">
        <v>41851.699999999997</v>
      </c>
      <c r="C33" s="1432">
        <v>49208.2</v>
      </c>
      <c r="D33" s="1432">
        <v>63958</v>
      </c>
      <c r="E33" s="12">
        <v>71999.399999999994</v>
      </c>
      <c r="F33" s="12">
        <v>74681</v>
      </c>
    </row>
    <row r="34" spans="1:7">
      <c r="A34" s="1473" t="s">
        <v>1019</v>
      </c>
      <c r="B34" s="12">
        <v>41175.800000000003</v>
      </c>
      <c r="C34" s="12">
        <v>47853.3</v>
      </c>
      <c r="D34" s="12">
        <v>62370.9</v>
      </c>
      <c r="E34" s="250">
        <v>70386.7</v>
      </c>
      <c r="F34" s="12">
        <v>72726.899999999994</v>
      </c>
    </row>
    <row r="35" spans="1:7">
      <c r="A35" s="1474" t="s">
        <v>1020</v>
      </c>
      <c r="B35" s="12">
        <v>18849.900000000001</v>
      </c>
      <c r="C35" s="12">
        <v>22283.7</v>
      </c>
      <c r="D35" s="12">
        <v>31297.3</v>
      </c>
      <c r="E35" s="12">
        <v>35891.599999999999</v>
      </c>
      <c r="F35" s="12">
        <v>35263.199999999997</v>
      </c>
    </row>
    <row r="36" spans="1:7">
      <c r="A36" s="1474" t="s">
        <v>1021</v>
      </c>
      <c r="B36" s="12">
        <v>22325.9</v>
      </c>
      <c r="C36" s="12">
        <v>25569.599999999999</v>
      </c>
      <c r="D36" s="12">
        <v>31073.599999999999</v>
      </c>
      <c r="E36" s="12">
        <v>34495.1</v>
      </c>
      <c r="F36" s="12">
        <v>37463.699999999997</v>
      </c>
    </row>
    <row r="37" spans="1:7">
      <c r="A37" s="1475" t="s">
        <v>1022</v>
      </c>
      <c r="B37" s="11">
        <v>639.9</v>
      </c>
      <c r="C37" s="11">
        <v>1318</v>
      </c>
      <c r="D37" s="11">
        <v>1545.7</v>
      </c>
      <c r="E37" s="12">
        <v>1554.1</v>
      </c>
      <c r="F37" s="12">
        <v>1890.4</v>
      </c>
    </row>
    <row r="38" spans="1:7">
      <c r="A38" s="1476" t="s">
        <v>1023</v>
      </c>
      <c r="B38" s="11">
        <v>32.9</v>
      </c>
      <c r="C38" s="11">
        <v>30.1</v>
      </c>
      <c r="D38" s="11">
        <v>34.200000000000003</v>
      </c>
      <c r="E38" s="12">
        <v>51.3</v>
      </c>
      <c r="F38" s="12">
        <v>54.6</v>
      </c>
    </row>
    <row r="39" spans="1:7">
      <c r="A39" s="1557" t="s">
        <v>1340</v>
      </c>
      <c r="B39" s="1395">
        <v>3.1</v>
      </c>
      <c r="C39" s="1395">
        <v>6.8</v>
      </c>
      <c r="D39" s="1395">
        <v>7.2</v>
      </c>
      <c r="E39" s="1395">
        <v>7.3</v>
      </c>
      <c r="F39" s="1395">
        <v>9.1</v>
      </c>
    </row>
    <row r="40" spans="1:7">
      <c r="A40" s="12"/>
      <c r="B40" s="11"/>
      <c r="C40" s="11"/>
      <c r="D40" s="11"/>
      <c r="E40" s="11"/>
      <c r="F40" s="12"/>
    </row>
    <row r="41" spans="1:7" ht="35.25" customHeight="1">
      <c r="A41" s="2201" t="s">
        <v>1024</v>
      </c>
      <c r="B41" s="2201"/>
      <c r="C41" s="2201"/>
      <c r="D41" s="2201"/>
      <c r="E41" s="2201"/>
      <c r="F41" s="2201"/>
    </row>
    <row r="42" spans="1:7">
      <c r="A42" s="2204" t="s">
        <v>1025</v>
      </c>
      <c r="B42" s="2204"/>
      <c r="C42" s="2204"/>
      <c r="D42" s="2204"/>
      <c r="E42" s="1552"/>
      <c r="F42" s="1395"/>
    </row>
    <row r="43" spans="1:7">
      <c r="A43" s="1555"/>
      <c r="B43" s="2153">
        <v>2019</v>
      </c>
      <c r="C43" s="2153">
        <v>2020</v>
      </c>
      <c r="D43" s="2153">
        <v>2021</v>
      </c>
      <c r="E43" s="2153">
        <v>2022</v>
      </c>
      <c r="F43" s="2153">
        <v>2023</v>
      </c>
    </row>
    <row r="44" spans="1:7">
      <c r="A44" s="12"/>
      <c r="B44" s="11"/>
      <c r="C44" s="11"/>
      <c r="D44" s="11"/>
      <c r="E44" s="12"/>
      <c r="F44" s="12"/>
    </row>
    <row r="45" spans="1:7" ht="13.5" customHeight="1">
      <c r="A45" s="1423" t="s">
        <v>1026</v>
      </c>
      <c r="B45" s="250">
        <v>102.3</v>
      </c>
      <c r="C45" s="250">
        <v>101</v>
      </c>
      <c r="D45" s="250">
        <v>100.9</v>
      </c>
      <c r="E45" s="12">
        <v>102.8</v>
      </c>
      <c r="F45" s="12">
        <v>101.7</v>
      </c>
      <c r="G45" s="3"/>
    </row>
    <row r="46" spans="1:7">
      <c r="A46" s="1474" t="s">
        <v>1341</v>
      </c>
      <c r="B46" s="1432"/>
      <c r="C46" s="1432"/>
      <c r="D46" s="1432"/>
      <c r="E46" s="12"/>
      <c r="F46" s="12"/>
    </row>
    <row r="47" spans="1:7">
      <c r="A47" s="1474" t="s">
        <v>1342</v>
      </c>
      <c r="B47" s="1432">
        <v>103.2</v>
      </c>
      <c r="C47" s="1432">
        <v>100.1</v>
      </c>
      <c r="D47" s="1432">
        <v>99.6</v>
      </c>
      <c r="E47" s="12">
        <v>104.3</v>
      </c>
      <c r="F47" s="12">
        <v>100.8</v>
      </c>
    </row>
    <row r="48" spans="1:7">
      <c r="A48" s="1558" t="s">
        <v>1343</v>
      </c>
      <c r="B48" s="967">
        <v>101.8</v>
      </c>
      <c r="C48" s="967">
        <v>101.9</v>
      </c>
      <c r="D48" s="967">
        <v>102</v>
      </c>
      <c r="E48" s="1395">
        <v>101.4</v>
      </c>
      <c r="F48" s="967">
        <v>102</v>
      </c>
    </row>
    <row r="49" spans="1:6">
      <c r="A49" s="23"/>
      <c r="B49" s="175"/>
      <c r="C49" s="175"/>
      <c r="D49" s="175"/>
      <c r="E49" s="175"/>
      <c r="F49" s="12"/>
    </row>
    <row r="50" spans="1:6" ht="15.75" customHeight="1">
      <c r="A50" s="2218" t="s">
        <v>1027</v>
      </c>
      <c r="B50" s="2218"/>
      <c r="C50" s="2218"/>
      <c r="D50" s="2218"/>
      <c r="E50" s="2218"/>
      <c r="F50" s="2218"/>
    </row>
    <row r="51" spans="1:6">
      <c r="A51" s="2196" t="s">
        <v>1028</v>
      </c>
      <c r="B51" s="2196"/>
      <c r="C51" s="2196"/>
      <c r="D51" s="2196"/>
      <c r="E51" s="1554"/>
      <c r="F51" s="1395"/>
    </row>
    <row r="52" spans="1:6">
      <c r="A52" s="1551"/>
      <c r="B52" s="2152">
        <v>2019</v>
      </c>
      <c r="C52" s="2152">
        <v>2020</v>
      </c>
      <c r="D52" s="2152">
        <v>2021</v>
      </c>
      <c r="E52" s="2152">
        <v>2022</v>
      </c>
      <c r="F52" s="2152">
        <v>2023</v>
      </c>
    </row>
    <row r="53" spans="1:6">
      <c r="A53" s="1477" t="s">
        <v>1029</v>
      </c>
      <c r="B53" s="11"/>
      <c r="C53" s="11"/>
      <c r="D53" s="11"/>
      <c r="E53" s="12"/>
      <c r="F53" s="12"/>
    </row>
    <row r="54" spans="1:6">
      <c r="A54" s="1478" t="s">
        <v>1030</v>
      </c>
      <c r="B54" s="247">
        <v>83844</v>
      </c>
      <c r="C54" s="247">
        <v>87575</v>
      </c>
      <c r="D54" s="247">
        <v>88407</v>
      </c>
      <c r="E54" s="258">
        <v>88680.8</v>
      </c>
      <c r="F54" s="12">
        <v>89663</v>
      </c>
    </row>
    <row r="55" spans="1:6">
      <c r="A55" s="1478" t="s">
        <v>1031</v>
      </c>
      <c r="B55" s="244">
        <v>11178</v>
      </c>
      <c r="C55" s="244">
        <v>9591</v>
      </c>
      <c r="D55" s="244">
        <v>8158</v>
      </c>
      <c r="E55" s="12">
        <v>9403</v>
      </c>
      <c r="F55" s="12">
        <v>8148</v>
      </c>
    </row>
    <row r="56" spans="1:6">
      <c r="A56" s="249" t="s">
        <v>1032</v>
      </c>
      <c r="B56" s="244">
        <v>188</v>
      </c>
      <c r="C56" s="244">
        <v>217</v>
      </c>
      <c r="D56" s="244">
        <v>315</v>
      </c>
      <c r="E56" s="12">
        <v>343</v>
      </c>
      <c r="F56" s="12">
        <v>355</v>
      </c>
    </row>
    <row r="57" spans="1:6">
      <c r="A57" s="249" t="s">
        <v>1033</v>
      </c>
      <c r="B57" s="247">
        <v>3832</v>
      </c>
      <c r="C57" s="247">
        <v>2867</v>
      </c>
      <c r="D57" s="247">
        <v>2290</v>
      </c>
      <c r="E57" s="12">
        <v>1950</v>
      </c>
      <c r="F57" s="12">
        <v>1515</v>
      </c>
    </row>
    <row r="58" spans="1:6">
      <c r="A58" s="249" t="s">
        <v>1034</v>
      </c>
      <c r="B58" s="244">
        <v>13096</v>
      </c>
      <c r="C58" s="244">
        <v>13115</v>
      </c>
      <c r="D58" s="244">
        <v>13123</v>
      </c>
      <c r="E58" s="12">
        <v>12967</v>
      </c>
      <c r="F58" s="12">
        <v>13136</v>
      </c>
    </row>
    <row r="59" spans="1:6">
      <c r="A59" s="954" t="s">
        <v>1035</v>
      </c>
      <c r="B59" s="954">
        <v>9564.1515999999992</v>
      </c>
      <c r="C59" s="954">
        <v>9298.3940000000002</v>
      </c>
      <c r="D59" s="1479">
        <v>9443.4478999999992</v>
      </c>
      <c r="E59" s="250">
        <v>9709.6350999999995</v>
      </c>
      <c r="F59" s="12">
        <v>9764.4</v>
      </c>
    </row>
    <row r="60" spans="1:6">
      <c r="A60" s="1559" t="s">
        <v>1036</v>
      </c>
      <c r="B60" s="1517">
        <v>2973</v>
      </c>
      <c r="C60" s="1517">
        <v>2929</v>
      </c>
      <c r="D60" s="1517">
        <v>2720</v>
      </c>
      <c r="E60" s="1395">
        <v>2606</v>
      </c>
      <c r="F60" s="1395">
        <v>2582</v>
      </c>
    </row>
    <row r="61" spans="1:6">
      <c r="A61" s="299"/>
      <c r="B61" s="292"/>
      <c r="C61" s="292"/>
      <c r="D61" s="292"/>
      <c r="E61" s="292"/>
      <c r="F61" s="17"/>
    </row>
    <row r="62" spans="1:6">
      <c r="A62" s="299"/>
      <c r="B62" s="292"/>
      <c r="C62" s="292"/>
      <c r="D62" s="292"/>
      <c r="E62" s="292"/>
      <c r="F62" s="17"/>
    </row>
    <row r="63" spans="1:6">
      <c r="A63" s="2213" t="s">
        <v>85</v>
      </c>
      <c r="B63" s="2213"/>
      <c r="C63" s="2213"/>
      <c r="D63" s="2213"/>
      <c r="E63" s="2213"/>
      <c r="F63" s="2213"/>
    </row>
    <row r="64" spans="1:6">
      <c r="A64" s="1560"/>
      <c r="B64" s="2147">
        <v>2019</v>
      </c>
      <c r="C64" s="2147">
        <v>2020</v>
      </c>
      <c r="D64" s="2147">
        <v>2021</v>
      </c>
      <c r="E64" s="2147">
        <v>2022</v>
      </c>
      <c r="F64" s="2147">
        <v>2023</v>
      </c>
    </row>
    <row r="65" spans="1:6">
      <c r="A65" s="1480" t="s">
        <v>1006</v>
      </c>
      <c r="B65" s="244"/>
      <c r="C65" s="244"/>
      <c r="D65" s="244"/>
      <c r="E65" s="12"/>
      <c r="F65" s="12"/>
    </row>
    <row r="66" spans="1:6">
      <c r="A66" s="1478" t="s">
        <v>1037</v>
      </c>
      <c r="B66" s="244">
        <v>635</v>
      </c>
      <c r="C66" s="244">
        <v>605</v>
      </c>
      <c r="D66" s="244">
        <v>575</v>
      </c>
      <c r="E66" s="12">
        <v>605</v>
      </c>
      <c r="F66" s="12">
        <v>462</v>
      </c>
    </row>
    <row r="67" spans="1:6">
      <c r="A67" s="1478" t="s">
        <v>1031</v>
      </c>
      <c r="B67" s="244">
        <v>135</v>
      </c>
      <c r="C67" s="244">
        <v>143</v>
      </c>
      <c r="D67" s="244">
        <v>96</v>
      </c>
      <c r="E67" s="12">
        <v>76</v>
      </c>
      <c r="F67" s="12">
        <v>96</v>
      </c>
    </row>
    <row r="68" spans="1:6">
      <c r="A68" s="1478" t="s">
        <v>1038</v>
      </c>
      <c r="B68" s="244" t="s">
        <v>1040</v>
      </c>
      <c r="C68" s="244" t="s">
        <v>1040</v>
      </c>
      <c r="D68" s="244">
        <v>2</v>
      </c>
      <c r="E68" s="12">
        <v>2</v>
      </c>
      <c r="F68" s="12"/>
    </row>
    <row r="69" spans="1:6">
      <c r="A69" s="1478" t="s">
        <v>1041</v>
      </c>
      <c r="B69" s="244">
        <v>83</v>
      </c>
      <c r="C69" s="244">
        <v>96</v>
      </c>
      <c r="D69" s="244">
        <v>54</v>
      </c>
      <c r="E69" s="12">
        <v>28</v>
      </c>
      <c r="F69" s="12">
        <v>26</v>
      </c>
    </row>
    <row r="70" spans="1:6">
      <c r="A70" s="1478" t="s">
        <v>80</v>
      </c>
      <c r="B70" s="244">
        <v>59</v>
      </c>
      <c r="C70" s="244">
        <v>57</v>
      </c>
      <c r="D70" s="244">
        <v>55</v>
      </c>
      <c r="E70" s="12">
        <v>59</v>
      </c>
      <c r="F70" s="12">
        <v>59</v>
      </c>
    </row>
    <row r="71" spans="1:6">
      <c r="A71" s="1478" t="s">
        <v>1042</v>
      </c>
      <c r="B71" s="244">
        <v>8</v>
      </c>
      <c r="C71" s="244">
        <v>2</v>
      </c>
      <c r="D71" s="244">
        <v>5</v>
      </c>
      <c r="E71" s="12"/>
      <c r="F71" s="12">
        <v>5</v>
      </c>
    </row>
    <row r="72" spans="1:6">
      <c r="A72" s="1478" t="s">
        <v>1043</v>
      </c>
      <c r="B72" s="244" t="s">
        <v>1039</v>
      </c>
      <c r="C72" s="244">
        <v>3</v>
      </c>
      <c r="D72" s="1"/>
      <c r="E72" s="1"/>
      <c r="F72" s="12">
        <v>4</v>
      </c>
    </row>
    <row r="73" spans="1:6">
      <c r="A73" s="1480" t="s">
        <v>1007</v>
      </c>
      <c r="B73" s="244"/>
      <c r="C73" s="244"/>
      <c r="D73" s="244"/>
      <c r="E73" s="244"/>
      <c r="F73" s="12"/>
    </row>
    <row r="74" spans="1:6">
      <c r="A74" s="1478" t="s">
        <v>1037</v>
      </c>
      <c r="B74" s="244">
        <v>1165</v>
      </c>
      <c r="C74" s="244">
        <v>1175</v>
      </c>
      <c r="D74" s="244">
        <v>1146</v>
      </c>
      <c r="E74" s="12">
        <v>1233</v>
      </c>
      <c r="F74" s="12">
        <v>1644</v>
      </c>
    </row>
    <row r="75" spans="1:6">
      <c r="A75" s="1478" t="s">
        <v>1031</v>
      </c>
      <c r="B75" s="244">
        <v>382</v>
      </c>
      <c r="C75" s="244">
        <v>375</v>
      </c>
      <c r="D75" s="244">
        <v>365</v>
      </c>
      <c r="E75" s="12">
        <v>320</v>
      </c>
      <c r="F75" s="12">
        <v>383</v>
      </c>
    </row>
    <row r="76" spans="1:6">
      <c r="A76" s="1478" t="s">
        <v>1038</v>
      </c>
      <c r="B76" s="244" t="s">
        <v>1039</v>
      </c>
      <c r="C76" s="244" t="s">
        <v>1039</v>
      </c>
      <c r="D76" s="244" t="s">
        <v>1039</v>
      </c>
      <c r="E76" s="244" t="s">
        <v>1039</v>
      </c>
      <c r="F76" s="244" t="s">
        <v>1039</v>
      </c>
    </row>
    <row r="77" spans="1:6">
      <c r="A77" s="1478" t="s">
        <v>1041</v>
      </c>
      <c r="B77" s="244">
        <v>155</v>
      </c>
      <c r="C77" s="244">
        <v>112</v>
      </c>
      <c r="D77" s="244">
        <v>77</v>
      </c>
      <c r="E77" s="12">
        <v>25</v>
      </c>
      <c r="F77" s="12">
        <v>37</v>
      </c>
    </row>
    <row r="78" spans="1:6">
      <c r="A78" s="1478" t="s">
        <v>80</v>
      </c>
      <c r="B78" s="244">
        <v>4</v>
      </c>
      <c r="C78" s="244">
        <v>4</v>
      </c>
      <c r="D78" s="244">
        <v>2</v>
      </c>
      <c r="E78" s="12">
        <v>2</v>
      </c>
      <c r="F78" s="12">
        <v>2</v>
      </c>
    </row>
    <row r="79" spans="1:6">
      <c r="A79" s="1478" t="s">
        <v>1042</v>
      </c>
      <c r="B79" s="244">
        <v>17</v>
      </c>
      <c r="C79" s="244">
        <v>16</v>
      </c>
      <c r="D79" s="244">
        <v>11</v>
      </c>
      <c r="E79" s="12">
        <v>8</v>
      </c>
      <c r="F79" s="12">
        <v>15</v>
      </c>
    </row>
    <row r="80" spans="1:6">
      <c r="A80" s="1478" t="s">
        <v>1043</v>
      </c>
      <c r="B80" s="244">
        <v>19</v>
      </c>
      <c r="C80" s="244">
        <v>11</v>
      </c>
      <c r="D80" s="244">
        <v>7</v>
      </c>
      <c r="E80" s="12">
        <v>7</v>
      </c>
      <c r="F80" s="12">
        <v>15</v>
      </c>
    </row>
    <row r="81" spans="1:6">
      <c r="A81" s="1480" t="s">
        <v>1008</v>
      </c>
      <c r="B81" s="244"/>
      <c r="C81" s="244"/>
      <c r="D81" s="244"/>
      <c r="E81" s="244"/>
      <c r="F81" s="12"/>
    </row>
    <row r="82" spans="1:6">
      <c r="A82" s="1478" t="s">
        <v>1037</v>
      </c>
      <c r="B82" s="244">
        <v>79879</v>
      </c>
      <c r="C82" s="244">
        <v>83600</v>
      </c>
      <c r="D82" s="244">
        <v>84489</v>
      </c>
      <c r="E82" s="12">
        <v>85498.8</v>
      </c>
      <c r="F82" s="12">
        <v>86066</v>
      </c>
    </row>
    <row r="83" spans="1:6">
      <c r="A83" s="1478" t="s">
        <v>1031</v>
      </c>
      <c r="B83" s="244">
        <v>10661</v>
      </c>
      <c r="C83" s="244">
        <v>9073</v>
      </c>
      <c r="D83" s="244">
        <v>7697</v>
      </c>
      <c r="E83" s="12">
        <v>9007</v>
      </c>
      <c r="F83" s="12">
        <v>7669</v>
      </c>
    </row>
    <row r="84" spans="1:6">
      <c r="A84" s="1478" t="s">
        <v>1038</v>
      </c>
      <c r="B84" s="244">
        <v>188</v>
      </c>
      <c r="C84" s="244">
        <v>217</v>
      </c>
      <c r="D84" s="244">
        <v>313</v>
      </c>
      <c r="E84" s="12">
        <v>341</v>
      </c>
      <c r="F84" s="12">
        <v>355</v>
      </c>
    </row>
    <row r="85" spans="1:6">
      <c r="A85" s="1478" t="s">
        <v>1041</v>
      </c>
      <c r="B85" s="244">
        <v>3432</v>
      </c>
      <c r="C85" s="244">
        <v>2508</v>
      </c>
      <c r="D85" s="244">
        <v>2008</v>
      </c>
      <c r="E85" s="12">
        <v>1875</v>
      </c>
      <c r="F85" s="12">
        <v>1430</v>
      </c>
    </row>
    <row r="86" spans="1:6">
      <c r="A86" s="1478" t="s">
        <v>80</v>
      </c>
      <c r="B86" s="244">
        <v>7940</v>
      </c>
      <c r="C86" s="244">
        <v>7996</v>
      </c>
      <c r="D86" s="244">
        <v>8005</v>
      </c>
      <c r="E86" s="12">
        <v>7229</v>
      </c>
      <c r="F86" s="12">
        <v>7602</v>
      </c>
    </row>
    <row r="87" spans="1:6">
      <c r="A87" s="1478" t="s">
        <v>1042</v>
      </c>
      <c r="B87" s="249">
        <v>6038.3180000000002</v>
      </c>
      <c r="C87" s="1481">
        <v>5758.2709999999997</v>
      </c>
      <c r="D87" s="1481">
        <v>5906.2709999999997</v>
      </c>
      <c r="E87" s="250">
        <v>5450.0280000000002</v>
      </c>
      <c r="F87" s="250">
        <v>5337.8370000000004</v>
      </c>
    </row>
    <row r="88" spans="1:6">
      <c r="A88" s="1478" t="s">
        <v>1043</v>
      </c>
      <c r="B88" s="244">
        <v>2945</v>
      </c>
      <c r="C88" s="244">
        <v>2906</v>
      </c>
      <c r="D88" s="244">
        <v>2704</v>
      </c>
      <c r="E88" s="12">
        <v>2599</v>
      </c>
      <c r="F88" s="12">
        <v>2563</v>
      </c>
    </row>
    <row r="89" spans="1:6">
      <c r="A89" s="1480" t="s">
        <v>1044</v>
      </c>
      <c r="B89" s="244"/>
      <c r="C89" s="244"/>
      <c r="D89" s="244"/>
      <c r="E89" s="12"/>
      <c r="F89" s="12"/>
    </row>
    <row r="90" spans="1:6">
      <c r="A90" s="1478" t="s">
        <v>1037</v>
      </c>
      <c r="B90" s="244">
        <v>2165</v>
      </c>
      <c r="C90" s="244">
        <v>2195</v>
      </c>
      <c r="D90" s="244">
        <v>2197</v>
      </c>
      <c r="E90" s="12">
        <v>1344</v>
      </c>
      <c r="F90" s="12">
        <v>1491</v>
      </c>
    </row>
    <row r="91" spans="1:6">
      <c r="A91" s="1478" t="s">
        <v>1038</v>
      </c>
      <c r="B91" s="244" t="s">
        <v>1039</v>
      </c>
      <c r="C91" s="1482"/>
      <c r="D91" s="1"/>
      <c r="E91" s="1"/>
      <c r="F91" s="244" t="s">
        <v>1039</v>
      </c>
    </row>
    <row r="92" spans="1:6">
      <c r="A92" s="1478" t="s">
        <v>1041</v>
      </c>
      <c r="B92" s="244">
        <v>162</v>
      </c>
      <c r="C92" s="244">
        <v>151</v>
      </c>
      <c r="D92" s="244">
        <v>151</v>
      </c>
      <c r="E92" s="12">
        <v>22</v>
      </c>
      <c r="F92" s="12">
        <v>22</v>
      </c>
    </row>
    <row r="93" spans="1:6">
      <c r="A93" s="1478" t="s">
        <v>80</v>
      </c>
      <c r="B93" s="244">
        <v>5093</v>
      </c>
      <c r="C93" s="244">
        <v>5058</v>
      </c>
      <c r="D93" s="244">
        <v>5061</v>
      </c>
      <c r="E93" s="12">
        <v>5677</v>
      </c>
      <c r="F93" s="12">
        <v>5473</v>
      </c>
    </row>
    <row r="94" spans="1:6">
      <c r="A94" s="1478" t="s">
        <v>1042</v>
      </c>
      <c r="B94" s="249">
        <v>3500.8335999999999</v>
      </c>
      <c r="C94" s="1481">
        <v>3522.123</v>
      </c>
      <c r="D94" s="1481">
        <v>3521.1768999999999</v>
      </c>
      <c r="E94" s="250">
        <v>4247.6071000000002</v>
      </c>
      <c r="F94" s="250">
        <v>4406.6040000000003</v>
      </c>
    </row>
    <row r="95" spans="1:6">
      <c r="A95" s="1561" t="s">
        <v>1043</v>
      </c>
      <c r="B95" s="1517">
        <v>9</v>
      </c>
      <c r="C95" s="1517">
        <v>9</v>
      </c>
      <c r="D95" s="1517">
        <v>9</v>
      </c>
      <c r="E95" s="1517">
        <v>9</v>
      </c>
      <c r="F95" s="1517" t="s">
        <v>1039</v>
      </c>
    </row>
    <row r="96" spans="1:6" s="3" customFormat="1">
      <c r="A96" s="248"/>
      <c r="B96" s="954"/>
      <c r="C96" s="954"/>
      <c r="D96" s="954"/>
      <c r="E96" s="954"/>
      <c r="F96" s="12"/>
    </row>
    <row r="97" spans="1:7" ht="15.75">
      <c r="A97" s="2221" t="s">
        <v>1045</v>
      </c>
      <c r="B97" s="2221"/>
      <c r="C97" s="2221"/>
      <c r="D97" s="2221"/>
      <c r="E97" s="2221"/>
      <c r="F97" s="2221"/>
    </row>
    <row r="98" spans="1:7">
      <c r="A98" s="2216" t="s">
        <v>1046</v>
      </c>
      <c r="B98" s="2216"/>
      <c r="C98" s="2216"/>
      <c r="D98" s="2216"/>
      <c r="E98" s="1553"/>
      <c r="F98" s="1395"/>
    </row>
    <row r="99" spans="1:7">
      <c r="A99" s="1562"/>
      <c r="B99" s="2154">
        <v>2019</v>
      </c>
      <c r="C99" s="2154">
        <v>2020</v>
      </c>
      <c r="D99" s="2154">
        <v>2021</v>
      </c>
      <c r="E99" s="2154">
        <v>2022</v>
      </c>
      <c r="F99" s="2154">
        <v>2023</v>
      </c>
      <c r="G99" s="512"/>
    </row>
    <row r="100" spans="1:7" ht="13.5">
      <c r="A100" s="1483" t="s">
        <v>1030</v>
      </c>
      <c r="B100" s="252"/>
      <c r="C100" s="252"/>
      <c r="D100" s="252"/>
      <c r="E100" s="253"/>
      <c r="F100" s="253"/>
    </row>
    <row r="101" spans="1:7">
      <c r="A101" s="1484" t="s">
        <v>81</v>
      </c>
      <c r="B101" s="1485">
        <v>83844</v>
      </c>
      <c r="C101" s="1485">
        <v>87575</v>
      </c>
      <c r="D101" s="1485">
        <v>88407</v>
      </c>
      <c r="E101" s="1396">
        <v>88680.8</v>
      </c>
      <c r="F101" s="12">
        <v>89663</v>
      </c>
    </row>
    <row r="102" spans="1:7">
      <c r="A102" s="1486" t="s">
        <v>1344</v>
      </c>
      <c r="B102" s="1487"/>
      <c r="C102" s="1487"/>
      <c r="D102" s="1487"/>
      <c r="E102" s="710"/>
      <c r="F102" s="12"/>
    </row>
    <row r="103" spans="1:7">
      <c r="A103" s="1486" t="s">
        <v>82</v>
      </c>
      <c r="B103" s="1487">
        <v>985</v>
      </c>
      <c r="C103" s="1487">
        <v>1112</v>
      </c>
      <c r="D103" s="1487">
        <v>1050</v>
      </c>
      <c r="E103" s="710">
        <v>1244</v>
      </c>
      <c r="F103" s="12">
        <v>1322</v>
      </c>
    </row>
    <row r="104" spans="1:7">
      <c r="A104" s="1486" t="s">
        <v>53</v>
      </c>
      <c r="B104" s="1487">
        <v>6418</v>
      </c>
      <c r="C104" s="1487">
        <v>6696</v>
      </c>
      <c r="D104" s="1487">
        <v>6863</v>
      </c>
      <c r="E104" s="710">
        <v>6669</v>
      </c>
      <c r="F104" s="12">
        <v>6860</v>
      </c>
    </row>
    <row r="105" spans="1:7">
      <c r="A105" s="1486" t="s">
        <v>83</v>
      </c>
      <c r="B105" s="1487">
        <v>5597</v>
      </c>
      <c r="C105" s="1487">
        <v>6043</v>
      </c>
      <c r="D105" s="1487">
        <v>5963</v>
      </c>
      <c r="E105" s="710">
        <v>6024</v>
      </c>
      <c r="F105" s="12">
        <v>6054</v>
      </c>
    </row>
    <row r="106" spans="1:7">
      <c r="A106" s="1486" t="s">
        <v>46</v>
      </c>
      <c r="B106" s="1487">
        <v>26924</v>
      </c>
      <c r="C106" s="1487">
        <v>27659</v>
      </c>
      <c r="D106" s="1487">
        <v>27867</v>
      </c>
      <c r="E106" s="710">
        <v>27740.799999999999</v>
      </c>
      <c r="F106" s="12">
        <v>28321</v>
      </c>
    </row>
    <row r="107" spans="1:7">
      <c r="A107" s="1486" t="s">
        <v>47</v>
      </c>
      <c r="B107" s="1487">
        <v>21687</v>
      </c>
      <c r="C107" s="1487">
        <v>22145</v>
      </c>
      <c r="D107" s="1487">
        <v>22863</v>
      </c>
      <c r="E107" s="710">
        <v>22656</v>
      </c>
      <c r="F107" s="12">
        <v>22737</v>
      </c>
    </row>
    <row r="108" spans="1:7">
      <c r="A108" s="1486" t="s">
        <v>48</v>
      </c>
      <c r="B108" s="1487">
        <v>19162</v>
      </c>
      <c r="C108" s="1487">
        <v>20867</v>
      </c>
      <c r="D108" s="1487">
        <v>20796</v>
      </c>
      <c r="E108" s="710">
        <v>21340</v>
      </c>
      <c r="F108" s="12">
        <v>21356</v>
      </c>
    </row>
    <row r="109" spans="1:7" s="3" customFormat="1">
      <c r="A109" s="1474" t="s">
        <v>84</v>
      </c>
      <c r="B109" s="250">
        <v>3071</v>
      </c>
      <c r="C109" s="250">
        <v>3053</v>
      </c>
      <c r="D109" s="250">
        <v>3005</v>
      </c>
      <c r="E109" s="12">
        <v>3007</v>
      </c>
      <c r="F109" s="12">
        <v>3013</v>
      </c>
    </row>
    <row r="110" spans="1:7" s="3" customFormat="1">
      <c r="A110" s="1474"/>
      <c r="B110" s="250"/>
      <c r="C110" s="250"/>
      <c r="D110" s="250"/>
      <c r="E110" s="12"/>
      <c r="F110" s="12"/>
    </row>
    <row r="111" spans="1:7" ht="13.5">
      <c r="A111" s="1484" t="s">
        <v>1047</v>
      </c>
      <c r="B111" s="1488"/>
      <c r="C111" s="1488"/>
      <c r="D111" s="1488"/>
      <c r="E111" s="1489"/>
      <c r="F111" s="253"/>
    </row>
    <row r="112" spans="1:7" ht="13.5">
      <c r="A112" s="1484" t="s">
        <v>81</v>
      </c>
      <c r="B112" s="1396">
        <v>11178</v>
      </c>
      <c r="C112" s="1396">
        <v>9591</v>
      </c>
      <c r="D112" s="1396">
        <v>8158</v>
      </c>
      <c r="E112" s="1212">
        <v>9403</v>
      </c>
      <c r="F112" s="253">
        <v>8148</v>
      </c>
    </row>
    <row r="113" spans="1:6" ht="13.5">
      <c r="A113" s="1486" t="s">
        <v>1344</v>
      </c>
      <c r="B113" s="1488"/>
      <c r="C113" s="1488"/>
      <c r="D113" s="1488"/>
      <c r="E113" s="710"/>
      <c r="F113" s="253"/>
    </row>
    <row r="114" spans="1:6">
      <c r="A114" s="1486" t="s">
        <v>82</v>
      </c>
      <c r="B114" s="1487" t="s">
        <v>1039</v>
      </c>
      <c r="C114" s="1487" t="s">
        <v>1039</v>
      </c>
      <c r="D114" s="1487" t="s">
        <v>1039</v>
      </c>
      <c r="E114" s="1487" t="s">
        <v>1039</v>
      </c>
      <c r="F114" s="1487" t="s">
        <v>1039</v>
      </c>
    </row>
    <row r="115" spans="1:6" ht="13.5">
      <c r="A115" s="1486" t="s">
        <v>53</v>
      </c>
      <c r="B115" s="1490">
        <v>3558</v>
      </c>
      <c r="C115" s="1490">
        <v>3325</v>
      </c>
      <c r="D115" s="1490">
        <v>3091</v>
      </c>
      <c r="E115" s="710">
        <v>3343</v>
      </c>
      <c r="F115" s="253">
        <v>2957</v>
      </c>
    </row>
    <row r="116" spans="1:6" ht="13.5">
      <c r="A116" s="1486" t="s">
        <v>46</v>
      </c>
      <c r="B116" s="1490">
        <v>7620</v>
      </c>
      <c r="C116" s="1490">
        <v>6266</v>
      </c>
      <c r="D116" s="1490">
        <v>5067</v>
      </c>
      <c r="E116" s="710">
        <v>6060</v>
      </c>
      <c r="F116" s="253">
        <v>5191</v>
      </c>
    </row>
    <row r="117" spans="1:6" ht="13.5">
      <c r="A117" s="1491"/>
      <c r="B117" s="1488"/>
      <c r="C117" s="1488"/>
      <c r="D117" s="1488"/>
      <c r="E117" s="710"/>
      <c r="F117" s="253"/>
    </row>
    <row r="118" spans="1:6" ht="13.5">
      <c r="A118" s="1484" t="s">
        <v>1038</v>
      </c>
      <c r="B118" s="1488"/>
      <c r="C118" s="1488"/>
      <c r="D118" s="1488"/>
      <c r="E118" s="710"/>
      <c r="F118" s="253"/>
    </row>
    <row r="119" spans="1:6" ht="13.5">
      <c r="A119" s="1484" t="s">
        <v>81</v>
      </c>
      <c r="B119" s="1396">
        <v>188</v>
      </c>
      <c r="C119" s="1396">
        <v>217</v>
      </c>
      <c r="D119" s="1396">
        <v>315</v>
      </c>
      <c r="E119" s="1492">
        <v>343</v>
      </c>
      <c r="F119" s="253">
        <v>355</v>
      </c>
    </row>
    <row r="120" spans="1:6" ht="13.5">
      <c r="A120" s="1486" t="s">
        <v>1344</v>
      </c>
      <c r="B120" s="1488"/>
      <c r="C120" s="1488"/>
      <c r="D120" s="1488"/>
      <c r="E120" s="710"/>
      <c r="F120" s="253"/>
    </row>
    <row r="121" spans="1:6">
      <c r="A121" s="1486" t="s">
        <v>82</v>
      </c>
      <c r="B121" s="1487" t="s">
        <v>1039</v>
      </c>
      <c r="C121" s="1487" t="s">
        <v>1039</v>
      </c>
      <c r="D121" s="1487" t="s">
        <v>1039</v>
      </c>
      <c r="E121" s="1487" t="s">
        <v>1039</v>
      </c>
      <c r="F121" s="1487" t="s">
        <v>1039</v>
      </c>
    </row>
    <row r="122" spans="1:6" ht="13.5">
      <c r="A122" s="1486" t="s">
        <v>53</v>
      </c>
      <c r="B122" s="1490">
        <v>105</v>
      </c>
      <c r="C122" s="1490">
        <v>62</v>
      </c>
      <c r="D122" s="1490">
        <v>60</v>
      </c>
      <c r="E122" s="710">
        <v>39</v>
      </c>
      <c r="F122" s="253">
        <v>30</v>
      </c>
    </row>
    <row r="123" spans="1:6">
      <c r="A123" s="1486" t="s">
        <v>46</v>
      </c>
      <c r="B123" s="1487" t="s">
        <v>1039</v>
      </c>
      <c r="C123" s="1487" t="s">
        <v>1039</v>
      </c>
      <c r="D123" s="1487" t="s">
        <v>1039</v>
      </c>
      <c r="E123" s="1487" t="s">
        <v>1039</v>
      </c>
      <c r="F123" s="1487" t="s">
        <v>1039</v>
      </c>
    </row>
    <row r="124" spans="1:6" ht="13.5">
      <c r="A124" s="1486" t="s">
        <v>47</v>
      </c>
      <c r="B124" s="1490">
        <v>78</v>
      </c>
      <c r="C124" s="1490">
        <v>150</v>
      </c>
      <c r="D124" s="1490">
        <v>250</v>
      </c>
      <c r="E124" s="710">
        <v>299</v>
      </c>
      <c r="F124" s="253">
        <v>320</v>
      </c>
    </row>
    <row r="125" spans="1:6" ht="13.5">
      <c r="A125" s="1563" t="s">
        <v>48</v>
      </c>
      <c r="B125" s="1564">
        <v>5</v>
      </c>
      <c r="C125" s="1564">
        <v>5</v>
      </c>
      <c r="D125" s="1564">
        <v>5</v>
      </c>
      <c r="E125" s="1565">
        <v>5</v>
      </c>
      <c r="F125" s="1566">
        <v>5</v>
      </c>
    </row>
    <row r="126" spans="1:6" ht="13.5">
      <c r="A126" s="1486"/>
      <c r="B126" s="1493"/>
      <c r="C126" s="1493"/>
      <c r="D126" s="1493"/>
      <c r="E126" s="1493"/>
      <c r="F126" s="253"/>
    </row>
    <row r="127" spans="1:6" ht="13.5">
      <c r="A127" s="1486"/>
      <c r="B127" s="1493"/>
      <c r="C127" s="1493"/>
      <c r="D127" s="1493"/>
      <c r="E127" s="1493"/>
      <c r="F127" s="253"/>
    </row>
    <row r="128" spans="1:6" ht="13.5">
      <c r="A128" s="1486"/>
      <c r="B128" s="1493"/>
      <c r="C128" s="1493"/>
      <c r="D128" s="1493"/>
      <c r="E128" s="1493"/>
      <c r="F128" s="253"/>
    </row>
    <row r="129" spans="1:6" ht="13.5">
      <c r="A129" s="1491"/>
      <c r="B129" s="1488"/>
      <c r="C129" s="1488"/>
      <c r="D129" s="1488"/>
      <c r="E129" s="1488"/>
      <c r="F129" s="253"/>
    </row>
    <row r="130" spans="1:6">
      <c r="A130" s="2224" t="s">
        <v>85</v>
      </c>
      <c r="B130" s="2224"/>
      <c r="C130" s="2224"/>
      <c r="D130" s="2224"/>
      <c r="E130" s="2224"/>
      <c r="F130" s="2224"/>
    </row>
    <row r="131" spans="1:6">
      <c r="A131" s="1562"/>
      <c r="B131" s="1562">
        <v>2019</v>
      </c>
      <c r="C131" s="1562">
        <v>2020</v>
      </c>
      <c r="D131" s="1562">
        <v>2021</v>
      </c>
      <c r="E131" s="1562">
        <v>2022</v>
      </c>
      <c r="F131" s="2146">
        <v>2023</v>
      </c>
    </row>
    <row r="132" spans="1:6" ht="13.5">
      <c r="A132" s="1494" t="s">
        <v>1041</v>
      </c>
      <c r="B132" s="1488"/>
      <c r="C132" s="1488"/>
      <c r="D132" s="1488"/>
      <c r="E132" s="710"/>
      <c r="F132" s="1487"/>
    </row>
    <row r="133" spans="1:6" ht="13.5">
      <c r="A133" s="1484" t="s">
        <v>81</v>
      </c>
      <c r="B133" s="1485">
        <v>3832</v>
      </c>
      <c r="C133" s="1485">
        <v>2867</v>
      </c>
      <c r="D133" s="1485">
        <v>2290</v>
      </c>
      <c r="E133" s="1212">
        <v>1950</v>
      </c>
      <c r="F133" s="253">
        <v>1515</v>
      </c>
    </row>
    <row r="134" spans="1:6" ht="13.5">
      <c r="A134" s="1486" t="s">
        <v>1345</v>
      </c>
      <c r="B134" s="1487"/>
      <c r="C134" s="1489"/>
      <c r="D134" s="1489"/>
      <c r="E134" s="710"/>
      <c r="F134" s="253"/>
    </row>
    <row r="135" spans="1:6" ht="13.5">
      <c r="A135" s="1486" t="s">
        <v>82</v>
      </c>
      <c r="B135" s="1487">
        <v>9</v>
      </c>
      <c r="C135" s="1487">
        <v>9</v>
      </c>
      <c r="D135" s="1487">
        <v>14</v>
      </c>
      <c r="E135" s="710">
        <v>16</v>
      </c>
      <c r="F135" s="253">
        <v>14</v>
      </c>
    </row>
    <row r="136" spans="1:6">
      <c r="A136" s="1495" t="s">
        <v>53</v>
      </c>
      <c r="B136" s="1487">
        <v>10</v>
      </c>
      <c r="C136" s="1487" t="s">
        <v>1039</v>
      </c>
      <c r="D136" s="1487" t="s">
        <v>1039</v>
      </c>
      <c r="E136" s="1487" t="s">
        <v>1039</v>
      </c>
      <c r="F136" s="1487" t="s">
        <v>1039</v>
      </c>
    </row>
    <row r="137" spans="1:6">
      <c r="A137" s="1486" t="s">
        <v>83</v>
      </c>
      <c r="B137" s="1487" t="s">
        <v>1039</v>
      </c>
      <c r="C137" s="1487" t="s">
        <v>1039</v>
      </c>
      <c r="D137" s="1487" t="s">
        <v>1039</v>
      </c>
      <c r="E137" s="1487" t="s">
        <v>1039</v>
      </c>
      <c r="F137" s="1487" t="s">
        <v>1039</v>
      </c>
    </row>
    <row r="138" spans="1:6" ht="13.5">
      <c r="A138" s="1495" t="s">
        <v>46</v>
      </c>
      <c r="B138" s="1487">
        <v>861</v>
      </c>
      <c r="C138" s="1487">
        <v>781</v>
      </c>
      <c r="D138" s="1487">
        <v>676</v>
      </c>
      <c r="E138" s="710">
        <v>413</v>
      </c>
      <c r="F138" s="253">
        <v>347</v>
      </c>
    </row>
    <row r="139" spans="1:6" ht="13.5">
      <c r="A139" s="1486" t="s">
        <v>47</v>
      </c>
      <c r="B139" s="1487">
        <v>1563</v>
      </c>
      <c r="C139" s="1487">
        <v>1416</v>
      </c>
      <c r="D139" s="1487">
        <v>1055</v>
      </c>
      <c r="E139" s="710">
        <v>1087</v>
      </c>
      <c r="F139" s="253">
        <v>1051</v>
      </c>
    </row>
    <row r="140" spans="1:6" ht="13.5">
      <c r="A140" s="1486" t="s">
        <v>48</v>
      </c>
      <c r="B140" s="1487">
        <v>1389</v>
      </c>
      <c r="C140" s="1487">
        <v>661</v>
      </c>
      <c r="D140" s="1487">
        <v>545</v>
      </c>
      <c r="E140" s="710">
        <v>434</v>
      </c>
      <c r="F140" s="253">
        <v>103</v>
      </c>
    </row>
    <row r="141" spans="1:6" ht="13.5">
      <c r="A141" s="1491"/>
      <c r="B141" s="1488"/>
      <c r="C141" s="1488"/>
      <c r="D141" s="1488"/>
      <c r="E141" s="710"/>
      <c r="F141" s="253"/>
    </row>
    <row r="142" spans="1:6" ht="13.5">
      <c r="A142" s="1494" t="s">
        <v>80</v>
      </c>
      <c r="B142" s="1488"/>
      <c r="C142" s="1488"/>
      <c r="D142" s="1488"/>
      <c r="E142" s="1489"/>
      <c r="F142" s="253"/>
    </row>
    <row r="143" spans="1:6">
      <c r="A143" s="1484" t="s">
        <v>81</v>
      </c>
      <c r="B143" s="1485">
        <v>13096</v>
      </c>
      <c r="C143" s="1485">
        <v>13115</v>
      </c>
      <c r="D143" s="1485">
        <v>13123</v>
      </c>
      <c r="E143" s="1212">
        <v>12967</v>
      </c>
      <c r="F143" s="12">
        <v>13136</v>
      </c>
    </row>
    <row r="144" spans="1:6">
      <c r="A144" s="1486" t="s">
        <v>1345</v>
      </c>
      <c r="B144" s="1487"/>
      <c r="C144" s="1487"/>
      <c r="D144" s="1487"/>
      <c r="E144" s="710"/>
      <c r="F144" s="12"/>
    </row>
    <row r="145" spans="1:6">
      <c r="A145" s="1486" t="s">
        <v>82</v>
      </c>
      <c r="B145" s="1487">
        <v>2684</v>
      </c>
      <c r="C145" s="1487">
        <v>2560</v>
      </c>
      <c r="D145" s="1487">
        <v>2424</v>
      </c>
      <c r="E145" s="710">
        <v>2236</v>
      </c>
      <c r="F145" s="12">
        <v>2167</v>
      </c>
    </row>
    <row r="146" spans="1:6">
      <c r="A146" s="1495" t="s">
        <v>53</v>
      </c>
      <c r="B146" s="1487">
        <v>1773</v>
      </c>
      <c r="C146" s="1487">
        <v>1875</v>
      </c>
      <c r="D146" s="1487">
        <v>1717</v>
      </c>
      <c r="E146" s="710">
        <v>1614</v>
      </c>
      <c r="F146" s="12">
        <v>1689</v>
      </c>
    </row>
    <row r="147" spans="1:6">
      <c r="A147" s="1486" t="s">
        <v>83</v>
      </c>
      <c r="B147" s="1487">
        <v>1212</v>
      </c>
      <c r="C147" s="1487">
        <v>1230</v>
      </c>
      <c r="D147" s="1487">
        <v>1328</v>
      </c>
      <c r="E147" s="710">
        <v>1330</v>
      </c>
      <c r="F147" s="12">
        <v>1334</v>
      </c>
    </row>
    <row r="148" spans="1:6">
      <c r="A148" s="1495" t="s">
        <v>46</v>
      </c>
      <c r="B148" s="1487">
        <v>1258</v>
      </c>
      <c r="C148" s="1487">
        <v>1381</v>
      </c>
      <c r="D148" s="1487">
        <v>1480</v>
      </c>
      <c r="E148" s="710">
        <v>1433</v>
      </c>
      <c r="F148" s="12">
        <v>1528</v>
      </c>
    </row>
    <row r="149" spans="1:6">
      <c r="A149" s="1496" t="s">
        <v>1266</v>
      </c>
      <c r="B149" s="1497" t="s">
        <v>60</v>
      </c>
      <c r="C149" s="1497" t="s">
        <v>60</v>
      </c>
      <c r="D149" s="1497" t="s">
        <v>60</v>
      </c>
      <c r="E149" s="1497" t="s">
        <v>60</v>
      </c>
      <c r="F149" s="1497" t="s">
        <v>60</v>
      </c>
    </row>
    <row r="150" spans="1:6">
      <c r="A150" s="1486" t="s">
        <v>47</v>
      </c>
      <c r="B150" s="1487">
        <v>2965</v>
      </c>
      <c r="C150" s="1497">
        <v>2956</v>
      </c>
      <c r="D150" s="1497">
        <v>2938</v>
      </c>
      <c r="E150" s="710">
        <v>3051</v>
      </c>
      <c r="F150" s="12">
        <v>3106</v>
      </c>
    </row>
    <row r="151" spans="1:6">
      <c r="A151" s="1486" t="s">
        <v>48</v>
      </c>
      <c r="B151" s="1487">
        <v>1175</v>
      </c>
      <c r="C151" s="1487">
        <v>1087</v>
      </c>
      <c r="D151" s="1487">
        <v>1136</v>
      </c>
      <c r="E151" s="710">
        <v>1123</v>
      </c>
      <c r="F151" s="12">
        <v>1132</v>
      </c>
    </row>
    <row r="152" spans="1:6">
      <c r="A152" s="1486" t="s">
        <v>1325</v>
      </c>
      <c r="B152" s="1487">
        <v>10</v>
      </c>
      <c r="C152" s="1487">
        <v>12</v>
      </c>
      <c r="D152" s="1487">
        <v>12</v>
      </c>
      <c r="E152" s="710">
        <v>3</v>
      </c>
      <c r="F152" s="12">
        <v>3</v>
      </c>
    </row>
    <row r="153" spans="1:6">
      <c r="A153" s="1486" t="s">
        <v>84</v>
      </c>
      <c r="B153" s="1487">
        <v>2029</v>
      </c>
      <c r="C153" s="1487">
        <v>2026</v>
      </c>
      <c r="D153" s="1487">
        <v>2100</v>
      </c>
      <c r="E153" s="710">
        <v>2180</v>
      </c>
      <c r="F153" s="12">
        <v>2180</v>
      </c>
    </row>
    <row r="154" spans="1:6">
      <c r="A154" s="1486"/>
      <c r="B154" s="1487"/>
      <c r="C154" s="1487"/>
      <c r="D154" s="1487"/>
      <c r="E154" s="710"/>
      <c r="F154" s="12"/>
    </row>
    <row r="155" spans="1:6" ht="13.5">
      <c r="A155" s="1480" t="s">
        <v>1042</v>
      </c>
      <c r="B155" s="1488"/>
      <c r="C155" s="1488"/>
      <c r="D155" s="1488"/>
      <c r="E155" s="1489"/>
      <c r="F155" s="253"/>
    </row>
    <row r="156" spans="1:6">
      <c r="A156" s="1498" t="s">
        <v>81</v>
      </c>
      <c r="B156" s="1499">
        <v>9564.1515999999992</v>
      </c>
      <c r="C156" s="1500">
        <v>9298.3940000000002</v>
      </c>
      <c r="D156" s="1500">
        <v>9443.4478999999992</v>
      </c>
      <c r="E156" s="1492">
        <v>9709.6</v>
      </c>
      <c r="F156" s="1212">
        <v>9764.4</v>
      </c>
    </row>
    <row r="157" spans="1:6" ht="13.5">
      <c r="A157" s="1496" t="s">
        <v>1345</v>
      </c>
      <c r="B157" s="1501"/>
      <c r="C157" s="1501"/>
      <c r="D157" s="1501"/>
      <c r="E157" s="1212"/>
      <c r="F157" s="12"/>
    </row>
    <row r="158" spans="1:6">
      <c r="A158" s="1496" t="s">
        <v>82</v>
      </c>
      <c r="B158" s="1493">
        <v>194.89099999999999</v>
      </c>
      <c r="C158" s="1502">
        <v>201.89099999999999</v>
      </c>
      <c r="D158" s="1502">
        <v>199.91499999999999</v>
      </c>
      <c r="E158" s="710">
        <v>135.9</v>
      </c>
      <c r="F158" s="12">
        <v>136</v>
      </c>
    </row>
    <row r="159" spans="1:6">
      <c r="A159" s="1496" t="s">
        <v>53</v>
      </c>
      <c r="B159" s="1493">
        <v>2466.9335999999998</v>
      </c>
      <c r="C159" s="1502">
        <v>2366.1759999999999</v>
      </c>
      <c r="D159" s="1502">
        <v>2492.2559000000001</v>
      </c>
      <c r="E159" s="710">
        <v>2256.9</v>
      </c>
      <c r="F159" s="12">
        <v>2251.9</v>
      </c>
    </row>
    <row r="160" spans="1:6">
      <c r="A160" s="1496" t="s">
        <v>83</v>
      </c>
      <c r="B160" s="1493">
        <v>351.94</v>
      </c>
      <c r="C160" s="1493">
        <v>352</v>
      </c>
      <c r="D160" s="1493">
        <v>334</v>
      </c>
      <c r="E160" s="710">
        <v>409</v>
      </c>
      <c r="F160" s="12">
        <v>409</v>
      </c>
    </row>
    <row r="161" spans="1:6">
      <c r="A161" s="1496" t="s">
        <v>46</v>
      </c>
      <c r="B161" s="1493">
        <v>3401.41</v>
      </c>
      <c r="C161" s="1503">
        <v>3212.35</v>
      </c>
      <c r="D161" s="1503">
        <v>3239.3</v>
      </c>
      <c r="E161" s="710">
        <v>3576.8</v>
      </c>
      <c r="F161" s="12">
        <v>3629.6</v>
      </c>
    </row>
    <row r="162" spans="1:6">
      <c r="A162" s="1496" t="s">
        <v>1266</v>
      </c>
      <c r="B162" s="1497">
        <v>3</v>
      </c>
      <c r="C162" s="1497">
        <v>3</v>
      </c>
      <c r="D162" s="1497">
        <v>3</v>
      </c>
      <c r="E162" s="710">
        <v>3</v>
      </c>
      <c r="F162" s="12">
        <v>3</v>
      </c>
    </row>
    <row r="163" spans="1:6">
      <c r="A163" s="1496" t="s">
        <v>47</v>
      </c>
      <c r="B163" s="1493">
        <v>1515</v>
      </c>
      <c r="C163" s="1493">
        <v>1549</v>
      </c>
      <c r="D163" s="1493">
        <v>1592</v>
      </c>
      <c r="E163" s="710">
        <v>1597</v>
      </c>
      <c r="F163" s="12">
        <v>1611</v>
      </c>
    </row>
    <row r="164" spans="1:6">
      <c r="A164" s="1496" t="s">
        <v>1199</v>
      </c>
      <c r="B164" s="1497">
        <v>1</v>
      </c>
      <c r="C164" s="1497">
        <v>1</v>
      </c>
      <c r="D164" s="1497">
        <v>1</v>
      </c>
      <c r="E164" s="1337">
        <v>1</v>
      </c>
      <c r="F164" s="12">
        <v>1</v>
      </c>
    </row>
    <row r="165" spans="1:6">
      <c r="A165" s="1496" t="s">
        <v>48</v>
      </c>
      <c r="B165" s="1493">
        <v>1621</v>
      </c>
      <c r="C165" s="1493">
        <v>1604</v>
      </c>
      <c r="D165" s="1493">
        <v>1573</v>
      </c>
      <c r="E165" s="710">
        <v>1721</v>
      </c>
      <c r="F165" s="12">
        <v>1714</v>
      </c>
    </row>
    <row r="166" spans="1:6">
      <c r="A166" s="1496" t="s">
        <v>1325</v>
      </c>
      <c r="B166" s="1497">
        <v>48</v>
      </c>
      <c r="C166" s="1497">
        <v>46</v>
      </c>
      <c r="D166" s="1497">
        <v>46</v>
      </c>
      <c r="E166" s="710">
        <v>55</v>
      </c>
      <c r="F166" s="12">
        <v>50</v>
      </c>
    </row>
    <row r="167" spans="1:6">
      <c r="A167" s="1504" t="s">
        <v>84</v>
      </c>
      <c r="B167" s="1505">
        <v>12.977</v>
      </c>
      <c r="C167" s="1506">
        <v>12.977</v>
      </c>
      <c r="D167" s="1506">
        <v>12.977</v>
      </c>
      <c r="E167" s="710">
        <v>12.977</v>
      </c>
      <c r="F167" s="12">
        <v>12.9</v>
      </c>
    </row>
    <row r="168" spans="1:6">
      <c r="A168" s="1504"/>
      <c r="B168" s="1505"/>
      <c r="C168" s="1506"/>
      <c r="D168" s="1506"/>
      <c r="E168" s="710"/>
      <c r="F168" s="12"/>
    </row>
    <row r="169" spans="1:6" ht="13.5">
      <c r="A169" s="1480" t="s">
        <v>1048</v>
      </c>
      <c r="B169" s="252"/>
      <c r="C169" s="252"/>
      <c r="D169" s="252"/>
      <c r="E169" s="253"/>
      <c r="F169" s="253"/>
    </row>
    <row r="170" spans="1:6">
      <c r="A170" s="1484" t="s">
        <v>81</v>
      </c>
      <c r="B170" s="1499">
        <v>2973</v>
      </c>
      <c r="C170" s="1499">
        <v>2929</v>
      </c>
      <c r="D170" s="1499">
        <v>2720</v>
      </c>
      <c r="E170" s="1492">
        <v>2606</v>
      </c>
      <c r="F170" s="1212">
        <v>2582</v>
      </c>
    </row>
    <row r="171" spans="1:6">
      <c r="A171" s="1486" t="s">
        <v>1345</v>
      </c>
      <c r="B171" s="1487"/>
      <c r="C171" s="1487"/>
      <c r="D171" s="1487"/>
      <c r="E171" s="710"/>
      <c r="F171" s="12"/>
    </row>
    <row r="172" spans="1:6">
      <c r="A172" s="1486" t="s">
        <v>82</v>
      </c>
      <c r="B172" s="1493">
        <v>10</v>
      </c>
      <c r="C172" s="1493">
        <v>10</v>
      </c>
      <c r="D172" s="1493">
        <v>12</v>
      </c>
      <c r="E172" s="710">
        <v>12</v>
      </c>
      <c r="F172" s="12">
        <v>15</v>
      </c>
    </row>
    <row r="173" spans="1:6">
      <c r="A173" s="1486" t="s">
        <v>53</v>
      </c>
      <c r="B173" s="1493">
        <v>1164</v>
      </c>
      <c r="C173" s="1493">
        <v>1230</v>
      </c>
      <c r="D173" s="1493">
        <v>1233</v>
      </c>
      <c r="E173" s="710">
        <v>1245</v>
      </c>
      <c r="F173" s="12">
        <v>1237</v>
      </c>
    </row>
    <row r="174" spans="1:6">
      <c r="A174" s="1486" t="s">
        <v>46</v>
      </c>
      <c r="B174" s="1493">
        <v>1725</v>
      </c>
      <c r="C174" s="1493">
        <v>1616</v>
      </c>
      <c r="D174" s="1493">
        <v>1401</v>
      </c>
      <c r="E174" s="710">
        <v>1282</v>
      </c>
      <c r="F174" s="12">
        <v>1257</v>
      </c>
    </row>
    <row r="175" spans="1:6">
      <c r="A175" s="1495" t="s">
        <v>47</v>
      </c>
      <c r="B175" s="1505">
        <v>19</v>
      </c>
      <c r="C175" s="1505">
        <v>19</v>
      </c>
      <c r="D175" s="1505">
        <v>19</v>
      </c>
      <c r="E175" s="710">
        <v>19</v>
      </c>
      <c r="F175" s="12">
        <v>19</v>
      </c>
    </row>
    <row r="176" spans="1:6">
      <c r="A176" s="1495" t="s">
        <v>48</v>
      </c>
      <c r="B176" s="1505">
        <v>55</v>
      </c>
      <c r="C176" s="1505">
        <v>54</v>
      </c>
      <c r="D176" s="1505">
        <v>55</v>
      </c>
      <c r="E176" s="710">
        <v>48</v>
      </c>
      <c r="F176" s="12">
        <v>54</v>
      </c>
    </row>
    <row r="177" spans="1:6">
      <c r="A177" s="1478"/>
      <c r="B177" s="249"/>
      <c r="C177" s="249"/>
      <c r="D177" s="249"/>
      <c r="E177" s="12"/>
      <c r="F177" s="12"/>
    </row>
    <row r="178" spans="1:6">
      <c r="A178" s="2222" t="s">
        <v>1049</v>
      </c>
      <c r="B178" s="2222"/>
      <c r="C178" s="2222"/>
      <c r="D178" s="2222"/>
      <c r="E178" s="2222"/>
      <c r="F178" s="2222"/>
    </row>
    <row r="179" spans="1:6">
      <c r="A179" s="2227" t="s">
        <v>1050</v>
      </c>
      <c r="B179" s="2227"/>
      <c r="C179" s="2227"/>
      <c r="D179" s="2227"/>
      <c r="E179" s="1567"/>
      <c r="F179" s="1395"/>
    </row>
    <row r="180" spans="1:6">
      <c r="A180" s="1560"/>
      <c r="B180" s="1560">
        <v>2019</v>
      </c>
      <c r="C180" s="1560">
        <v>2020</v>
      </c>
      <c r="D180" s="1560">
        <v>2021</v>
      </c>
      <c r="E180" s="1560">
        <v>2022</v>
      </c>
      <c r="F180" s="2147">
        <v>2023</v>
      </c>
    </row>
    <row r="181" spans="1:6">
      <c r="A181" s="1480" t="s">
        <v>1029</v>
      </c>
      <c r="B181" s="244"/>
      <c r="C181" s="244"/>
      <c r="D181" s="244"/>
      <c r="E181" s="12"/>
      <c r="F181" s="12"/>
    </row>
    <row r="182" spans="1:6">
      <c r="A182" s="1478" t="s">
        <v>1051</v>
      </c>
      <c r="B182" s="244">
        <v>297288.8</v>
      </c>
      <c r="C182" s="244">
        <v>308769.59999999998</v>
      </c>
      <c r="D182" s="244">
        <v>306939.8</v>
      </c>
      <c r="E182" s="12">
        <v>327810</v>
      </c>
      <c r="F182" s="1396">
        <v>333370.3</v>
      </c>
    </row>
    <row r="183" spans="1:6">
      <c r="A183" s="1478" t="s">
        <v>1031</v>
      </c>
      <c r="B183" s="249">
        <v>34915.5</v>
      </c>
      <c r="C183" s="249">
        <v>30993.9</v>
      </c>
      <c r="D183" s="249">
        <v>28642.2</v>
      </c>
      <c r="E183" s="12">
        <v>33352</v>
      </c>
      <c r="F183" s="258">
        <v>29318.1</v>
      </c>
    </row>
    <row r="184" spans="1:6">
      <c r="A184" s="1478" t="s">
        <v>1038</v>
      </c>
      <c r="B184" s="249">
        <v>463.4</v>
      </c>
      <c r="C184" s="249">
        <v>562</v>
      </c>
      <c r="D184" s="249">
        <v>822.9</v>
      </c>
      <c r="E184" s="12">
        <v>924.8</v>
      </c>
      <c r="F184" s="258">
        <v>996.1</v>
      </c>
    </row>
    <row r="185" spans="1:6">
      <c r="A185" s="1478" t="s">
        <v>1041</v>
      </c>
      <c r="B185" s="244">
        <v>4785.6000000000004</v>
      </c>
      <c r="C185" s="244">
        <v>3747.3</v>
      </c>
      <c r="D185" s="244">
        <v>3047.7</v>
      </c>
      <c r="E185" s="12">
        <v>2617</v>
      </c>
      <c r="F185" s="258">
        <v>2140.3000000000002</v>
      </c>
    </row>
    <row r="186" spans="1:6">
      <c r="A186" s="1478" t="s">
        <v>80</v>
      </c>
      <c r="B186" s="244">
        <v>206195</v>
      </c>
      <c r="C186" s="244">
        <v>204947.3</v>
      </c>
      <c r="D186" s="244">
        <v>207365.6</v>
      </c>
      <c r="E186" s="12">
        <v>206648</v>
      </c>
      <c r="F186" s="258">
        <v>211356.5</v>
      </c>
    </row>
    <row r="187" spans="1:6">
      <c r="A187" s="1478" t="s">
        <v>1042</v>
      </c>
      <c r="B187" s="244">
        <v>175935.7</v>
      </c>
      <c r="C187" s="244">
        <v>173538.5</v>
      </c>
      <c r="D187" s="244">
        <v>179111.8</v>
      </c>
      <c r="E187" s="250">
        <v>186387</v>
      </c>
      <c r="F187" s="258">
        <v>198183.7</v>
      </c>
    </row>
    <row r="188" spans="1:6">
      <c r="A188" s="1478" t="s">
        <v>1043</v>
      </c>
      <c r="B188" s="244">
        <v>54719.5</v>
      </c>
      <c r="C188" s="244">
        <v>54400.9</v>
      </c>
      <c r="D188" s="244">
        <v>51155.6</v>
      </c>
      <c r="E188" s="250">
        <v>49195</v>
      </c>
      <c r="F188" s="258">
        <v>49365.599999999999</v>
      </c>
    </row>
    <row r="189" spans="1:6">
      <c r="A189" s="1478" t="s">
        <v>1052</v>
      </c>
      <c r="B189" s="244">
        <v>54328.1</v>
      </c>
      <c r="C189" s="244">
        <v>55138.400000000001</v>
      </c>
      <c r="D189" s="244">
        <v>56398.400000000001</v>
      </c>
      <c r="E189" s="12">
        <v>57540</v>
      </c>
      <c r="F189" s="258">
        <v>59585.3</v>
      </c>
    </row>
    <row r="190" spans="1:6">
      <c r="A190" s="1478" t="s">
        <v>1053</v>
      </c>
      <c r="B190" s="244">
        <v>2985.5</v>
      </c>
      <c r="C190" s="244">
        <v>3007.1</v>
      </c>
      <c r="D190" s="244">
        <v>3081.1</v>
      </c>
      <c r="E190" s="12">
        <v>3126.3</v>
      </c>
      <c r="F190" s="1397">
        <v>666.5</v>
      </c>
    </row>
    <row r="191" spans="1:6">
      <c r="A191" s="1478" t="s">
        <v>1054</v>
      </c>
      <c r="B191" s="249">
        <v>84656.8</v>
      </c>
      <c r="C191" s="249">
        <v>86155.5</v>
      </c>
      <c r="D191" s="249">
        <v>87256.6</v>
      </c>
      <c r="E191" s="12">
        <v>88448.2</v>
      </c>
      <c r="F191" s="945">
        <v>90043</v>
      </c>
    </row>
    <row r="192" spans="1:6">
      <c r="A192" s="1478" t="s">
        <v>1055</v>
      </c>
      <c r="B192" s="244">
        <v>36950.300000000003</v>
      </c>
      <c r="C192" s="244">
        <v>46853</v>
      </c>
      <c r="D192" s="244">
        <v>47342</v>
      </c>
      <c r="E192" s="12">
        <v>50070.8</v>
      </c>
      <c r="F192" s="945">
        <v>48781.9</v>
      </c>
    </row>
    <row r="193" spans="1:6">
      <c r="A193" s="1478" t="s">
        <v>1056</v>
      </c>
      <c r="B193" s="244">
        <v>321710</v>
      </c>
      <c r="C193" s="244">
        <v>328068</v>
      </c>
      <c r="D193" s="244">
        <v>335023.5</v>
      </c>
      <c r="E193" s="708">
        <v>340341.6</v>
      </c>
      <c r="F193" s="945" t="s">
        <v>1469</v>
      </c>
    </row>
    <row r="194" spans="1:6">
      <c r="A194" s="1478" t="s">
        <v>1057</v>
      </c>
      <c r="B194" s="244">
        <v>58516.2</v>
      </c>
      <c r="C194" s="244">
        <v>61683.1</v>
      </c>
      <c r="D194" s="244">
        <v>64196.9</v>
      </c>
      <c r="E194" s="12">
        <v>65462.3</v>
      </c>
      <c r="F194" s="945" t="s">
        <v>1470</v>
      </c>
    </row>
    <row r="195" spans="1:6">
      <c r="A195" s="1478" t="s">
        <v>1058</v>
      </c>
      <c r="B195" s="244">
        <v>2298.6</v>
      </c>
      <c r="C195" s="244">
        <v>2307</v>
      </c>
      <c r="D195" s="244">
        <v>2276.6</v>
      </c>
      <c r="E195" s="12">
        <v>2263.6</v>
      </c>
      <c r="F195" s="945" t="s">
        <v>1471</v>
      </c>
    </row>
    <row r="196" spans="1:6">
      <c r="A196" s="1561" t="s">
        <v>1059</v>
      </c>
      <c r="B196" s="1559">
        <v>568.9</v>
      </c>
      <c r="C196" s="1559">
        <v>359.1</v>
      </c>
      <c r="D196" s="1559">
        <v>673.3</v>
      </c>
      <c r="E196" s="967">
        <v>849.58</v>
      </c>
      <c r="F196" s="1568">
        <v>871.3</v>
      </c>
    </row>
    <row r="197" spans="1:6">
      <c r="A197" s="2225" t="s">
        <v>85</v>
      </c>
      <c r="B197" s="2225"/>
      <c r="C197" s="2225"/>
      <c r="D197" s="2225"/>
      <c r="E197" s="2225"/>
      <c r="F197" s="2225"/>
    </row>
    <row r="198" spans="1:6">
      <c r="A198" s="1560"/>
      <c r="B198" s="2147">
        <v>2019</v>
      </c>
      <c r="C198" s="2147">
        <v>2020</v>
      </c>
      <c r="D198" s="2147">
        <v>2021</v>
      </c>
      <c r="E198" s="2147">
        <v>2022</v>
      </c>
      <c r="F198" s="2148">
        <v>2023</v>
      </c>
    </row>
    <row r="199" spans="1:6">
      <c r="A199" s="1480" t="s">
        <v>1006</v>
      </c>
      <c r="B199" s="244"/>
      <c r="C199" s="244"/>
      <c r="D199" s="244"/>
      <c r="E199" s="12"/>
      <c r="F199" s="12"/>
    </row>
    <row r="200" spans="1:6">
      <c r="A200" s="1478" t="s">
        <v>1051</v>
      </c>
      <c r="B200" s="244">
        <v>1614.5</v>
      </c>
      <c r="C200" s="244">
        <v>1274.7</v>
      </c>
      <c r="D200" s="244">
        <v>1455</v>
      </c>
      <c r="E200" s="12">
        <v>1596</v>
      </c>
      <c r="F200" s="12">
        <v>1213.4000000000001</v>
      </c>
    </row>
    <row r="201" spans="1:6">
      <c r="A201" s="1478" t="s">
        <v>1031</v>
      </c>
      <c r="B201" s="244">
        <v>369.7</v>
      </c>
      <c r="C201" s="244">
        <v>238.7</v>
      </c>
      <c r="D201" s="244">
        <v>290.7</v>
      </c>
      <c r="E201" s="12">
        <v>202</v>
      </c>
      <c r="F201" s="12">
        <v>369.4</v>
      </c>
    </row>
    <row r="202" spans="1:6">
      <c r="A202" s="1478" t="s">
        <v>1041</v>
      </c>
      <c r="B202" s="244">
        <v>142.6</v>
      </c>
      <c r="C202" s="244">
        <v>127.7</v>
      </c>
      <c r="D202" s="244">
        <v>95.5</v>
      </c>
      <c r="E202" s="12">
        <v>44.8</v>
      </c>
      <c r="F202" s="12">
        <v>52</v>
      </c>
    </row>
    <row r="203" spans="1:6">
      <c r="A203" s="1478" t="s">
        <v>1038</v>
      </c>
      <c r="B203" s="249" t="s">
        <v>1039</v>
      </c>
      <c r="C203" s="249" t="s">
        <v>1039</v>
      </c>
      <c r="D203" s="249">
        <v>25.1</v>
      </c>
      <c r="E203" s="12">
        <v>5.2</v>
      </c>
      <c r="F203" s="249" t="s">
        <v>1039</v>
      </c>
    </row>
    <row r="204" spans="1:6">
      <c r="A204" s="1478" t="s">
        <v>80</v>
      </c>
      <c r="B204" s="244">
        <v>1042.7</v>
      </c>
      <c r="C204" s="244">
        <v>1016.6</v>
      </c>
      <c r="D204" s="244">
        <v>994.3</v>
      </c>
      <c r="E204" s="12">
        <v>1064.5999999999999</v>
      </c>
      <c r="F204" s="12">
        <v>1057.9000000000001</v>
      </c>
    </row>
    <row r="205" spans="1:6">
      <c r="A205" s="1478" t="s">
        <v>1042</v>
      </c>
      <c r="B205" s="244">
        <v>182.8</v>
      </c>
      <c r="C205" s="244">
        <v>39.6</v>
      </c>
      <c r="D205" s="244">
        <v>90.8</v>
      </c>
      <c r="E205" s="12">
        <v>40.200000000000003</v>
      </c>
      <c r="F205" s="12">
        <v>42.2</v>
      </c>
    </row>
    <row r="206" spans="1:6">
      <c r="A206" s="1478" t="s">
        <v>1043</v>
      </c>
      <c r="B206" s="249" t="s">
        <v>1039</v>
      </c>
      <c r="C206" s="249">
        <v>63</v>
      </c>
      <c r="D206" s="1444" t="s">
        <v>60</v>
      </c>
      <c r="E206" s="12"/>
      <c r="F206" s="12">
        <v>72</v>
      </c>
    </row>
    <row r="207" spans="1:6">
      <c r="A207" s="1478" t="s">
        <v>1052</v>
      </c>
      <c r="B207" s="244">
        <v>370.4</v>
      </c>
      <c r="C207" s="244">
        <v>385.3</v>
      </c>
      <c r="D207" s="244">
        <v>369.9</v>
      </c>
      <c r="E207" s="12">
        <v>320.8</v>
      </c>
      <c r="F207" s="12">
        <v>252.2</v>
      </c>
    </row>
    <row r="208" spans="1:6">
      <c r="A208" s="1478" t="s">
        <v>1054</v>
      </c>
      <c r="B208" s="244">
        <v>2.2000000000000002</v>
      </c>
      <c r="C208" s="244">
        <v>2.5</v>
      </c>
      <c r="D208" s="244">
        <v>2.4</v>
      </c>
      <c r="E208" s="12">
        <v>1.3</v>
      </c>
      <c r="F208" s="12">
        <v>1.1000000000000001</v>
      </c>
    </row>
    <row r="209" spans="1:6">
      <c r="A209" s="1478" t="s">
        <v>1055</v>
      </c>
      <c r="B209" s="244">
        <v>1</v>
      </c>
      <c r="C209" s="244">
        <v>1.2</v>
      </c>
      <c r="D209" s="244">
        <v>1.2</v>
      </c>
      <c r="E209" s="12">
        <v>0.6</v>
      </c>
      <c r="F209" s="12">
        <v>1</v>
      </c>
    </row>
    <row r="210" spans="1:6">
      <c r="A210" s="1478" t="s">
        <v>1056</v>
      </c>
      <c r="B210" s="1444" t="s">
        <v>60</v>
      </c>
      <c r="C210" s="1444" t="s">
        <v>60</v>
      </c>
      <c r="D210" s="1444" t="s">
        <v>60</v>
      </c>
      <c r="E210" s="1444" t="s">
        <v>60</v>
      </c>
      <c r="F210" s="1444" t="s">
        <v>60</v>
      </c>
    </row>
    <row r="211" spans="1:6">
      <c r="A211" s="1478" t="s">
        <v>1058</v>
      </c>
      <c r="B211" s="244">
        <v>12</v>
      </c>
      <c r="C211" s="244">
        <v>11.2</v>
      </c>
      <c r="D211" s="244">
        <v>3</v>
      </c>
      <c r="E211" s="12">
        <v>1.2</v>
      </c>
      <c r="F211" s="12">
        <v>1.2</v>
      </c>
    </row>
    <row r="212" spans="1:6">
      <c r="A212" s="1478" t="s">
        <v>1059</v>
      </c>
      <c r="B212" s="244">
        <v>12.7</v>
      </c>
      <c r="C212" s="244">
        <v>0.9</v>
      </c>
      <c r="D212" s="244">
        <v>4.5999999999999996</v>
      </c>
      <c r="E212" s="250">
        <v>1.8089999999999999</v>
      </c>
      <c r="F212" s="12">
        <v>4.5</v>
      </c>
    </row>
    <row r="213" spans="1:6" ht="9.75" customHeight="1">
      <c r="A213" s="1478"/>
      <c r="B213" s="244"/>
      <c r="C213" s="244"/>
      <c r="D213" s="244"/>
      <c r="E213" s="12"/>
      <c r="F213" s="12"/>
    </row>
    <row r="214" spans="1:6">
      <c r="A214" s="1480" t="s">
        <v>1007</v>
      </c>
      <c r="B214" s="244"/>
      <c r="C214" s="244"/>
      <c r="D214" s="244"/>
      <c r="E214" s="12"/>
      <c r="F214" s="12"/>
    </row>
    <row r="215" spans="1:6">
      <c r="A215" s="1478" t="s">
        <v>1051</v>
      </c>
      <c r="B215" s="244">
        <v>3203.5</v>
      </c>
      <c r="C215" s="244">
        <v>3073</v>
      </c>
      <c r="D215" s="244">
        <v>2935.1</v>
      </c>
      <c r="E215" s="12">
        <v>3620.8</v>
      </c>
      <c r="F215" s="12">
        <v>4787.3</v>
      </c>
    </row>
    <row r="216" spans="1:6">
      <c r="A216" s="1478" t="s">
        <v>1031</v>
      </c>
      <c r="B216" s="244">
        <v>1259.5</v>
      </c>
      <c r="C216" s="244">
        <v>1269.5999999999999</v>
      </c>
      <c r="D216" s="244">
        <v>1315.5</v>
      </c>
      <c r="E216" s="12">
        <v>1129.5</v>
      </c>
      <c r="F216" s="12">
        <v>1371.6</v>
      </c>
    </row>
    <row r="217" spans="1:6">
      <c r="A217" s="1478" t="s">
        <v>1038</v>
      </c>
      <c r="B217" s="1444" t="s">
        <v>86</v>
      </c>
      <c r="C217" s="1444" t="s">
        <v>86</v>
      </c>
      <c r="D217" s="1444" t="s">
        <v>60</v>
      </c>
      <c r="E217" s="1444" t="s">
        <v>60</v>
      </c>
      <c r="F217" s="1444" t="s">
        <v>60</v>
      </c>
    </row>
    <row r="218" spans="1:6">
      <c r="A218" s="1478" t="s">
        <v>1041</v>
      </c>
      <c r="B218" s="244">
        <v>236.2</v>
      </c>
      <c r="C218" s="244">
        <v>141.9</v>
      </c>
      <c r="D218" s="244">
        <v>98.5</v>
      </c>
      <c r="E218" s="12">
        <v>30.2</v>
      </c>
      <c r="F218" s="12">
        <v>52.2</v>
      </c>
    </row>
    <row r="219" spans="1:6">
      <c r="A219" s="1478" t="s">
        <v>80</v>
      </c>
      <c r="B219" s="244">
        <v>67.599999999999994</v>
      </c>
      <c r="C219" s="244">
        <v>61.5</v>
      </c>
      <c r="D219" s="244">
        <v>31.7</v>
      </c>
      <c r="E219" s="12">
        <v>30</v>
      </c>
      <c r="F219" s="12">
        <v>28</v>
      </c>
    </row>
    <row r="220" spans="1:6">
      <c r="A220" s="1478" t="s">
        <v>1042</v>
      </c>
      <c r="B220" s="244">
        <v>327</v>
      </c>
      <c r="C220" s="244">
        <v>253.9</v>
      </c>
      <c r="D220" s="244">
        <v>311.8</v>
      </c>
      <c r="E220" s="12">
        <v>128.5</v>
      </c>
      <c r="F220" s="12">
        <v>249</v>
      </c>
    </row>
    <row r="221" spans="1:6">
      <c r="A221" s="1478" t="s">
        <v>1043</v>
      </c>
      <c r="B221" s="244">
        <v>333</v>
      </c>
      <c r="C221" s="244">
        <v>267</v>
      </c>
      <c r="D221" s="244">
        <v>78</v>
      </c>
      <c r="E221" s="12">
        <v>94</v>
      </c>
      <c r="F221" s="12">
        <v>226</v>
      </c>
    </row>
    <row r="222" spans="1:6">
      <c r="A222" s="1478" t="s">
        <v>1052</v>
      </c>
      <c r="B222" s="258">
        <v>35.4</v>
      </c>
      <c r="C222" s="258">
        <v>64</v>
      </c>
      <c r="D222" s="258">
        <v>199.4</v>
      </c>
      <c r="E222" s="12">
        <v>20</v>
      </c>
      <c r="F222" s="12">
        <v>20.3</v>
      </c>
    </row>
    <row r="223" spans="1:6">
      <c r="A223" s="1478" t="s">
        <v>1053</v>
      </c>
      <c r="B223" s="258" t="s">
        <v>1060</v>
      </c>
      <c r="C223" s="258" t="s">
        <v>1060</v>
      </c>
      <c r="D223" s="1507" t="s">
        <v>1060</v>
      </c>
      <c r="E223" s="1507" t="s">
        <v>1060</v>
      </c>
      <c r="F223" s="1507"/>
    </row>
    <row r="224" spans="1:6">
      <c r="A224" s="1478" t="s">
        <v>1054</v>
      </c>
      <c r="B224" s="244">
        <v>4</v>
      </c>
      <c r="C224" s="244">
        <v>3.7</v>
      </c>
      <c r="D224" s="244">
        <v>3.7</v>
      </c>
      <c r="E224" s="12" t="s">
        <v>1338</v>
      </c>
      <c r="F224" s="12"/>
    </row>
    <row r="225" spans="1:6">
      <c r="A225" s="1478" t="s">
        <v>1055</v>
      </c>
      <c r="B225" s="244">
        <v>2.4</v>
      </c>
      <c r="C225" s="244">
        <v>2.1</v>
      </c>
      <c r="D225" s="244">
        <v>2.1</v>
      </c>
      <c r="E225" s="12" t="s">
        <v>1338</v>
      </c>
      <c r="F225" s="12" t="s">
        <v>1338</v>
      </c>
    </row>
    <row r="226" spans="1:6">
      <c r="A226" s="1478" t="s">
        <v>1057</v>
      </c>
      <c r="B226" s="244">
        <v>3335</v>
      </c>
      <c r="C226" s="244">
        <v>4193</v>
      </c>
      <c r="D226" s="244">
        <v>5889</v>
      </c>
      <c r="E226" s="12">
        <v>5715</v>
      </c>
      <c r="F226" s="1508" t="s">
        <v>1476</v>
      </c>
    </row>
    <row r="227" spans="1:6">
      <c r="A227" s="1478" t="s">
        <v>1059</v>
      </c>
      <c r="B227" s="244">
        <v>21.1</v>
      </c>
      <c r="C227" s="249" t="s">
        <v>1039</v>
      </c>
      <c r="D227" s="244">
        <v>35.200000000000003</v>
      </c>
      <c r="E227" s="249" t="s">
        <v>1039</v>
      </c>
      <c r="F227" s="12">
        <v>93.4</v>
      </c>
    </row>
    <row r="228" spans="1:6" ht="9" customHeight="1">
      <c r="A228" s="1478"/>
      <c r="B228" s="244"/>
      <c r="C228" s="244"/>
      <c r="D228" s="244"/>
      <c r="E228" s="12"/>
      <c r="F228" s="12"/>
    </row>
    <row r="229" spans="1:6">
      <c r="A229" s="1480" t="s">
        <v>1008</v>
      </c>
      <c r="B229" s="244"/>
      <c r="C229" s="244"/>
      <c r="D229" s="244"/>
      <c r="E229" s="12"/>
      <c r="F229" s="12"/>
    </row>
    <row r="230" spans="1:6">
      <c r="A230" s="1478" t="s">
        <v>1051</v>
      </c>
      <c r="B230" s="244">
        <v>279755.90000000002</v>
      </c>
      <c r="C230" s="244">
        <v>291255.59999999998</v>
      </c>
      <c r="D230" s="244">
        <v>289013.5</v>
      </c>
      <c r="E230" s="12">
        <v>313803.90000000002</v>
      </c>
      <c r="F230" s="12">
        <v>317173.40000000002</v>
      </c>
    </row>
    <row r="231" spans="1:6">
      <c r="A231" s="1478" t="s">
        <v>1031</v>
      </c>
      <c r="B231" s="244">
        <v>33286.300000000003</v>
      </c>
      <c r="C231" s="244">
        <v>29485.599999999999</v>
      </c>
      <c r="D231" s="244">
        <v>27036</v>
      </c>
      <c r="E231" s="12">
        <v>32020.1</v>
      </c>
      <c r="F231" s="12">
        <v>27577.1</v>
      </c>
    </row>
    <row r="232" spans="1:6">
      <c r="A232" s="1478" t="s">
        <v>1038</v>
      </c>
      <c r="B232" s="244">
        <v>463.4</v>
      </c>
      <c r="C232" s="244">
        <v>562</v>
      </c>
      <c r="D232" s="244">
        <v>817.9</v>
      </c>
      <c r="E232" s="12">
        <v>919.6</v>
      </c>
      <c r="F232" s="12">
        <v>996.1</v>
      </c>
    </row>
    <row r="233" spans="1:6">
      <c r="A233" s="1478" t="s">
        <v>1041</v>
      </c>
      <c r="B233" s="244">
        <v>4174.5</v>
      </c>
      <c r="C233" s="244">
        <v>3252.3</v>
      </c>
      <c r="D233" s="244">
        <v>2622.7</v>
      </c>
      <c r="E233" s="12">
        <v>2520.1999999999998</v>
      </c>
      <c r="F233" s="12">
        <v>2014.3</v>
      </c>
    </row>
    <row r="234" spans="1:6">
      <c r="A234" s="1478" t="s">
        <v>80</v>
      </c>
      <c r="B234" s="244">
        <v>126139</v>
      </c>
      <c r="C234" s="244">
        <v>125651.6</v>
      </c>
      <c r="D234" s="244">
        <v>126913.8</v>
      </c>
      <c r="E234" s="12">
        <v>116138.7</v>
      </c>
      <c r="F234" s="12">
        <v>122645.1</v>
      </c>
    </row>
    <row r="235" spans="1:6">
      <c r="A235" s="1478" t="s">
        <v>1042</v>
      </c>
      <c r="B235" s="249">
        <v>115423.5</v>
      </c>
      <c r="C235" s="249">
        <v>113067.5</v>
      </c>
      <c r="D235" s="249">
        <v>116414.5</v>
      </c>
      <c r="E235" s="12">
        <v>111793.9</v>
      </c>
      <c r="F235" s="12">
        <v>117028.2</v>
      </c>
    </row>
    <row r="236" spans="1:6">
      <c r="A236" s="1478" t="s">
        <v>1043</v>
      </c>
      <c r="B236" s="244">
        <v>54241.2</v>
      </c>
      <c r="C236" s="244">
        <v>53923.9</v>
      </c>
      <c r="D236" s="244">
        <v>50930.8</v>
      </c>
      <c r="E236" s="12">
        <v>49101.1</v>
      </c>
      <c r="F236" s="12">
        <v>49067.6</v>
      </c>
    </row>
    <row r="237" spans="1:6">
      <c r="A237" s="1478" t="s">
        <v>1052</v>
      </c>
      <c r="B237" s="244">
        <v>11193.6</v>
      </c>
      <c r="C237" s="244">
        <v>11150.6</v>
      </c>
      <c r="D237" s="244">
        <v>10431.799999999999</v>
      </c>
      <c r="E237" s="12">
        <v>10007.4</v>
      </c>
      <c r="F237" s="12">
        <v>10483.200000000001</v>
      </c>
    </row>
    <row r="238" spans="1:6">
      <c r="A238" s="1478" t="s">
        <v>1054</v>
      </c>
      <c r="B238" s="244">
        <v>16681.5</v>
      </c>
      <c r="C238" s="244">
        <v>16261.8</v>
      </c>
      <c r="D238" s="244">
        <v>16865</v>
      </c>
      <c r="E238" s="12">
        <v>17156.8</v>
      </c>
      <c r="F238" s="1508" t="s">
        <v>1477</v>
      </c>
    </row>
    <row r="239" spans="1:6">
      <c r="A239" s="1478" t="s">
        <v>1055</v>
      </c>
      <c r="B239" s="249">
        <v>9050.2000000000007</v>
      </c>
      <c r="C239" s="1432">
        <v>8898</v>
      </c>
      <c r="D239" s="1432">
        <v>9188.7999999999993</v>
      </c>
      <c r="E239" s="12">
        <v>9975.4</v>
      </c>
      <c r="F239" s="12">
        <v>9632</v>
      </c>
    </row>
    <row r="240" spans="1:6">
      <c r="A240" s="1478" t="s">
        <v>1056</v>
      </c>
      <c r="B240" s="244">
        <v>57012.7</v>
      </c>
      <c r="C240" s="249">
        <v>56298</v>
      </c>
      <c r="D240" s="249">
        <v>56284.2</v>
      </c>
      <c r="E240" s="12">
        <v>57508.7</v>
      </c>
      <c r="F240" s="1508" t="s">
        <v>1478</v>
      </c>
    </row>
    <row r="241" spans="1:6">
      <c r="A241" s="1478" t="s">
        <v>1057</v>
      </c>
      <c r="B241" s="244">
        <v>10059.299999999999</v>
      </c>
      <c r="C241" s="244">
        <v>9695</v>
      </c>
      <c r="D241" s="244">
        <v>9519.7000000000007</v>
      </c>
      <c r="E241" s="12">
        <v>9910</v>
      </c>
      <c r="F241" s="1508" t="s">
        <v>1479</v>
      </c>
    </row>
    <row r="242" spans="1:6">
      <c r="A242" s="1478" t="s">
        <v>1058</v>
      </c>
      <c r="B242" s="244">
        <v>454.5</v>
      </c>
      <c r="C242" s="244">
        <v>452.9</v>
      </c>
      <c r="D242" s="244">
        <v>421.6</v>
      </c>
      <c r="E242" s="12">
        <v>433</v>
      </c>
      <c r="F242" s="1508" t="s">
        <v>1480</v>
      </c>
    </row>
    <row r="243" spans="1:6">
      <c r="A243" s="1478" t="s">
        <v>1059</v>
      </c>
      <c r="B243" s="244">
        <v>43.1</v>
      </c>
      <c r="C243" s="244">
        <v>26.4</v>
      </c>
      <c r="D243" s="244">
        <v>52.6</v>
      </c>
      <c r="E243" s="12">
        <v>82.1</v>
      </c>
      <c r="F243" s="12">
        <v>62.4</v>
      </c>
    </row>
    <row r="244" spans="1:6" ht="6.75" customHeight="1">
      <c r="A244" s="1478"/>
      <c r="B244" s="244"/>
      <c r="C244" s="244"/>
      <c r="D244" s="244"/>
      <c r="E244" s="12"/>
      <c r="F244" s="12"/>
    </row>
    <row r="245" spans="1:6">
      <c r="A245" s="1480" t="s">
        <v>1044</v>
      </c>
      <c r="B245" s="244"/>
      <c r="C245" s="244"/>
      <c r="D245" s="244"/>
      <c r="E245" s="12"/>
      <c r="F245" s="12"/>
    </row>
    <row r="246" spans="1:6">
      <c r="A246" s="1478" t="s">
        <v>1051</v>
      </c>
      <c r="B246" s="244">
        <v>12715</v>
      </c>
      <c r="C246" s="244">
        <v>13166.3</v>
      </c>
      <c r="D246" s="244">
        <v>13536.1</v>
      </c>
      <c r="E246" s="710">
        <v>8789</v>
      </c>
      <c r="F246" s="244">
        <v>10196.200000000001</v>
      </c>
    </row>
    <row r="247" spans="1:6">
      <c r="A247" s="1478" t="s">
        <v>1038</v>
      </c>
      <c r="B247" s="249" t="s">
        <v>1039</v>
      </c>
      <c r="C247" s="249" t="s">
        <v>1039</v>
      </c>
      <c r="D247" s="249" t="s">
        <v>1039</v>
      </c>
      <c r="E247" s="12" t="s">
        <v>1338</v>
      </c>
      <c r="F247" s="244" t="s">
        <v>1039</v>
      </c>
    </row>
    <row r="248" spans="1:6">
      <c r="A248" s="1478" t="s">
        <v>1041</v>
      </c>
      <c r="B248" s="244">
        <v>232.3</v>
      </c>
      <c r="C248" s="244">
        <v>225.4</v>
      </c>
      <c r="D248" s="244">
        <v>230.7</v>
      </c>
      <c r="E248" s="12">
        <v>21.8</v>
      </c>
      <c r="F248" s="244">
        <v>21.8</v>
      </c>
    </row>
    <row r="249" spans="1:6">
      <c r="A249" s="1478" t="s">
        <v>80</v>
      </c>
      <c r="B249" s="244">
        <v>78945.7</v>
      </c>
      <c r="C249" s="244">
        <v>78217.600000000006</v>
      </c>
      <c r="D249" s="244">
        <v>79425.8</v>
      </c>
      <c r="E249" s="12">
        <v>89414.2</v>
      </c>
      <c r="F249" s="244">
        <v>87625.5</v>
      </c>
    </row>
    <row r="250" spans="1:6">
      <c r="A250" s="1478" t="s">
        <v>1042</v>
      </c>
      <c r="B250" s="244">
        <v>60002.400000000001</v>
      </c>
      <c r="C250" s="244">
        <v>60177.5</v>
      </c>
      <c r="D250" s="244">
        <v>62294.7</v>
      </c>
      <c r="E250" s="250">
        <v>4247.607</v>
      </c>
      <c r="F250" s="244">
        <v>80864.3</v>
      </c>
    </row>
    <row r="251" spans="1:6">
      <c r="A251" s="1478" t="s">
        <v>1043</v>
      </c>
      <c r="B251" s="244">
        <v>145.30000000000001</v>
      </c>
      <c r="C251" s="244">
        <v>147</v>
      </c>
      <c r="D251" s="244">
        <v>146.80000000000001</v>
      </c>
      <c r="E251" s="12" t="s">
        <v>1339</v>
      </c>
      <c r="F251" s="244" t="s">
        <v>1339</v>
      </c>
    </row>
    <row r="252" spans="1:6">
      <c r="A252" s="1478" t="s">
        <v>1052</v>
      </c>
      <c r="B252" s="244">
        <v>42728.7</v>
      </c>
      <c r="C252" s="244">
        <v>43538.5</v>
      </c>
      <c r="D252" s="244">
        <v>45397.3</v>
      </c>
      <c r="E252" s="12">
        <v>47191.4</v>
      </c>
      <c r="F252" s="244">
        <v>48829.599999999999</v>
      </c>
    </row>
    <row r="253" spans="1:6">
      <c r="A253" s="1478" t="s">
        <v>1053</v>
      </c>
      <c r="B253" s="244">
        <v>2985.5</v>
      </c>
      <c r="C253" s="244">
        <v>3007.1</v>
      </c>
      <c r="D253" s="244">
        <v>3081.1</v>
      </c>
      <c r="E253" s="12">
        <v>3126.3</v>
      </c>
      <c r="F253" s="244">
        <v>666.5</v>
      </c>
    </row>
    <row r="254" spans="1:6">
      <c r="A254" s="1478" t="s">
        <v>1054</v>
      </c>
      <c r="B254" s="244">
        <v>67969.100000000006</v>
      </c>
      <c r="C254" s="244">
        <v>69887.5</v>
      </c>
      <c r="D254" s="244">
        <v>70385.5</v>
      </c>
      <c r="E254" s="12">
        <v>71290.100000000006</v>
      </c>
      <c r="F254" s="1444" t="s">
        <v>1481</v>
      </c>
    </row>
    <row r="255" spans="1:6">
      <c r="A255" s="1478" t="s">
        <v>1055</v>
      </c>
      <c r="B255" s="244">
        <v>36950.300000000003</v>
      </c>
      <c r="C255" s="244">
        <v>37951.699999999997</v>
      </c>
      <c r="D255" s="244">
        <v>38150.699999999997</v>
      </c>
      <c r="E255" s="12">
        <v>40094.800000000003</v>
      </c>
      <c r="F255" s="1444">
        <v>39148.9</v>
      </c>
    </row>
    <row r="256" spans="1:6">
      <c r="A256" s="1478" t="s">
        <v>1056</v>
      </c>
      <c r="B256" s="244">
        <v>264697.3</v>
      </c>
      <c r="C256" s="244">
        <v>271770</v>
      </c>
      <c r="D256" s="244">
        <v>278739.3</v>
      </c>
      <c r="E256" s="12">
        <v>282832.90000000002</v>
      </c>
      <c r="F256" s="1444" t="s">
        <v>1482</v>
      </c>
    </row>
    <row r="257" spans="1:6">
      <c r="A257" s="1478" t="s">
        <v>1057</v>
      </c>
      <c r="B257" s="244">
        <v>45121.9</v>
      </c>
      <c r="C257" s="244">
        <v>47795.1</v>
      </c>
      <c r="D257" s="244">
        <v>48788.2</v>
      </c>
      <c r="E257" s="12">
        <v>49836.9</v>
      </c>
      <c r="F257" s="1444" t="s">
        <v>1483</v>
      </c>
    </row>
    <row r="258" spans="1:6">
      <c r="A258" s="1478" t="s">
        <v>1058</v>
      </c>
      <c r="B258" s="244">
        <v>1832.1</v>
      </c>
      <c r="C258" s="244">
        <v>1842.9</v>
      </c>
      <c r="D258" s="244">
        <v>1852</v>
      </c>
      <c r="E258" s="12">
        <v>1829.4</v>
      </c>
      <c r="F258" s="1444" t="s">
        <v>1484</v>
      </c>
    </row>
    <row r="259" spans="1:6">
      <c r="A259" s="1561" t="s">
        <v>1059</v>
      </c>
      <c r="B259" s="1559">
        <v>492</v>
      </c>
      <c r="C259" s="1559">
        <v>331.8</v>
      </c>
      <c r="D259" s="1559">
        <v>580.79999999999995</v>
      </c>
      <c r="E259" s="967">
        <v>765.68</v>
      </c>
      <c r="F259" s="1569">
        <v>711</v>
      </c>
    </row>
    <row r="260" spans="1:6">
      <c r="A260" s="248"/>
      <c r="B260" s="953"/>
      <c r="C260" s="953"/>
      <c r="D260" s="953"/>
      <c r="E260" s="953"/>
      <c r="F260" s="250"/>
    </row>
    <row r="261" spans="1:6">
      <c r="A261" s="248"/>
      <c r="B261" s="953"/>
      <c r="C261" s="953"/>
      <c r="D261" s="953"/>
      <c r="E261" s="953"/>
      <c r="F261" s="250"/>
    </row>
    <row r="262" spans="1:6">
      <c r="A262" s="258"/>
      <c r="B262" s="954"/>
      <c r="C262" s="954"/>
      <c r="D262" s="954"/>
      <c r="E262" s="954"/>
      <c r="F262" s="12"/>
    </row>
    <row r="263" spans="1:6">
      <c r="A263" s="258"/>
      <c r="B263" s="954"/>
      <c r="C263" s="954"/>
      <c r="D263" s="954"/>
      <c r="E263" s="954"/>
      <c r="F263" s="12"/>
    </row>
    <row r="264" spans="1:6">
      <c r="A264" s="258"/>
      <c r="B264" s="954"/>
      <c r="C264" s="954"/>
      <c r="D264" s="954"/>
      <c r="E264" s="954"/>
      <c r="F264" s="12"/>
    </row>
    <row r="265" spans="1:6" ht="18.75">
      <c r="A265" s="2223" t="s">
        <v>1061</v>
      </c>
      <c r="B265" s="2223"/>
      <c r="C265" s="2223"/>
      <c r="D265" s="2223"/>
      <c r="E265" s="2223"/>
      <c r="F265" s="2223"/>
    </row>
    <row r="266" spans="1:6" ht="18.75">
      <c r="A266" s="2223" t="s">
        <v>1062</v>
      </c>
      <c r="B266" s="2223"/>
      <c r="C266" s="2223"/>
      <c r="D266" s="2223"/>
      <c r="E266" s="2223"/>
      <c r="F266" s="2223"/>
    </row>
    <row r="267" spans="1:6">
      <c r="A267" s="2216" t="s">
        <v>1063</v>
      </c>
      <c r="B267" s="2216"/>
      <c r="C267" s="2216"/>
      <c r="D267" s="2216"/>
      <c r="E267" s="1553"/>
      <c r="F267" s="1395"/>
    </row>
    <row r="268" spans="1:6">
      <c r="A268" s="1560"/>
      <c r="B268" s="1560">
        <v>2019</v>
      </c>
      <c r="C268" s="1560">
        <v>2020</v>
      </c>
      <c r="D268" s="1560">
        <v>2021</v>
      </c>
      <c r="E268" s="1560">
        <v>2022</v>
      </c>
      <c r="F268" s="1560">
        <v>2023</v>
      </c>
    </row>
    <row r="269" spans="1:6" ht="13.5">
      <c r="A269" s="1494" t="s">
        <v>1051</v>
      </c>
      <c r="B269" s="252"/>
      <c r="C269" s="252"/>
      <c r="D269" s="252"/>
      <c r="E269" s="253"/>
      <c r="F269" s="253"/>
    </row>
    <row r="270" spans="1:6">
      <c r="A270" s="1484" t="s">
        <v>81</v>
      </c>
      <c r="B270" s="1509">
        <v>297288.8</v>
      </c>
      <c r="C270" s="1509">
        <v>308769.59999999998</v>
      </c>
      <c r="D270" s="1509">
        <v>306939.8</v>
      </c>
      <c r="E270" s="1510">
        <v>327809.7</v>
      </c>
      <c r="F270" s="1511">
        <v>333370.3</v>
      </c>
    </row>
    <row r="271" spans="1:6">
      <c r="A271" s="1486" t="s">
        <v>1345</v>
      </c>
      <c r="B271" s="249"/>
      <c r="C271" s="249"/>
      <c r="D271" s="249"/>
      <c r="E271" s="12"/>
      <c r="F271" s="12"/>
    </row>
    <row r="272" spans="1:6">
      <c r="A272" s="1486" t="s">
        <v>82</v>
      </c>
      <c r="B272" s="249">
        <v>2451</v>
      </c>
      <c r="C272" s="249">
        <v>2677.2</v>
      </c>
      <c r="D272" s="249">
        <v>2654.8</v>
      </c>
      <c r="E272" s="12">
        <v>2873</v>
      </c>
      <c r="F272" s="12">
        <v>2983.9</v>
      </c>
    </row>
    <row r="273" spans="1:6">
      <c r="A273" s="1486" t="s">
        <v>53</v>
      </c>
      <c r="B273" s="249">
        <v>32175.3</v>
      </c>
      <c r="C273" s="249">
        <v>34341.699999999997</v>
      </c>
      <c r="D273" s="249">
        <v>37067.300000000003</v>
      </c>
      <c r="E273" s="12">
        <v>41158.800000000003</v>
      </c>
      <c r="F273" s="12">
        <v>41899.599999999999</v>
      </c>
    </row>
    <row r="274" spans="1:6">
      <c r="A274" s="1486" t="s">
        <v>83</v>
      </c>
      <c r="B274" s="249">
        <v>16022.9</v>
      </c>
      <c r="C274" s="249">
        <v>16081.7</v>
      </c>
      <c r="D274" s="249">
        <v>15029.1</v>
      </c>
      <c r="E274" s="12">
        <v>18109.5</v>
      </c>
      <c r="F274" s="12">
        <v>16167.9</v>
      </c>
    </row>
    <row r="275" spans="1:6">
      <c r="A275" s="1486" t="s">
        <v>46</v>
      </c>
      <c r="B275" s="249">
        <v>110657.9</v>
      </c>
      <c r="C275" s="249">
        <v>113919.6</v>
      </c>
      <c r="D275" s="249">
        <v>112815.5</v>
      </c>
      <c r="E275" s="12">
        <v>114130.5</v>
      </c>
      <c r="F275" s="12">
        <v>121332.4</v>
      </c>
    </row>
    <row r="276" spans="1:6">
      <c r="A276" s="1486" t="s">
        <v>47</v>
      </c>
      <c r="B276" s="249">
        <v>70800</v>
      </c>
      <c r="C276" s="249">
        <v>72897.399999999994</v>
      </c>
      <c r="D276" s="249">
        <v>72661.100000000006</v>
      </c>
      <c r="E276" s="12">
        <v>76801.5</v>
      </c>
      <c r="F276" s="12">
        <v>75367.100000000006</v>
      </c>
    </row>
    <row r="277" spans="1:6">
      <c r="A277" s="1495" t="s">
        <v>48</v>
      </c>
      <c r="B277" s="954">
        <v>59918.8</v>
      </c>
      <c r="C277" s="954">
        <v>63529.599999999999</v>
      </c>
      <c r="D277" s="954">
        <v>61448.5</v>
      </c>
      <c r="E277" s="12">
        <v>69429.5</v>
      </c>
      <c r="F277" s="12">
        <v>70186.5</v>
      </c>
    </row>
    <row r="278" spans="1:6">
      <c r="A278" s="1495" t="s">
        <v>84</v>
      </c>
      <c r="B278" s="954">
        <v>5262.9</v>
      </c>
      <c r="C278" s="954">
        <v>5322.4</v>
      </c>
      <c r="D278" s="954">
        <v>5263.4</v>
      </c>
      <c r="E278" s="12">
        <v>5306.9</v>
      </c>
      <c r="F278" s="12">
        <v>5432.9</v>
      </c>
    </row>
    <row r="279" spans="1:6">
      <c r="A279" s="1486"/>
      <c r="B279" s="249"/>
      <c r="C279" s="249"/>
      <c r="D279" s="249"/>
      <c r="E279" s="12"/>
      <c r="F279" s="12"/>
    </row>
    <row r="280" spans="1:6" ht="13.5">
      <c r="A280" s="1484" t="s">
        <v>1047</v>
      </c>
      <c r="B280" s="252"/>
      <c r="C280" s="252"/>
      <c r="D280" s="252"/>
      <c r="E280" s="253"/>
      <c r="F280" s="253"/>
    </row>
    <row r="281" spans="1:6" ht="13.5">
      <c r="A281" s="1484" t="s">
        <v>81</v>
      </c>
      <c r="B281" s="1509">
        <v>34915.5</v>
      </c>
      <c r="C281" s="1509">
        <v>30993.9</v>
      </c>
      <c r="D281" s="1509">
        <v>28642.2</v>
      </c>
      <c r="E281" s="1511">
        <v>33351.599999999999</v>
      </c>
      <c r="F281" s="253">
        <v>29318.1</v>
      </c>
    </row>
    <row r="282" spans="1:6" ht="13.5">
      <c r="A282" s="1486" t="s">
        <v>1345</v>
      </c>
      <c r="B282" s="249"/>
      <c r="C282" s="249"/>
      <c r="D282" s="249"/>
      <c r="E282" s="12"/>
      <c r="F282" s="253"/>
    </row>
    <row r="283" spans="1:6">
      <c r="A283" s="1486" t="s">
        <v>82</v>
      </c>
      <c r="B283" s="249" t="s">
        <v>1039</v>
      </c>
      <c r="C283" s="249" t="s">
        <v>1039</v>
      </c>
      <c r="D283" s="249" t="s">
        <v>1039</v>
      </c>
      <c r="E283" s="249" t="s">
        <v>1039</v>
      </c>
      <c r="F283" s="249" t="s">
        <v>1039</v>
      </c>
    </row>
    <row r="284" spans="1:6">
      <c r="A284" s="1486" t="s">
        <v>53</v>
      </c>
      <c r="B284" s="249">
        <v>10809.3</v>
      </c>
      <c r="C284" s="249">
        <v>11085.3</v>
      </c>
      <c r="D284" s="249">
        <v>10684.9</v>
      </c>
      <c r="E284" s="12">
        <v>11771.9</v>
      </c>
      <c r="F284" s="249">
        <v>10784.8</v>
      </c>
    </row>
    <row r="285" spans="1:6">
      <c r="A285" s="1486" t="s">
        <v>46</v>
      </c>
      <c r="B285" s="249">
        <v>24106.2</v>
      </c>
      <c r="C285" s="249">
        <v>19908.599999999999</v>
      </c>
      <c r="D285" s="249">
        <v>17957.3</v>
      </c>
      <c r="E285" s="12">
        <v>21579.7</v>
      </c>
      <c r="F285" s="249">
        <v>18533.3</v>
      </c>
    </row>
    <row r="286" spans="1:6" ht="9.75" customHeight="1">
      <c r="A286" s="1486"/>
      <c r="B286" s="1509"/>
      <c r="C286" s="1509"/>
      <c r="D286" s="1509"/>
      <c r="E286" s="12"/>
      <c r="F286" s="249"/>
    </row>
    <row r="287" spans="1:6">
      <c r="A287" s="1484" t="s">
        <v>1038</v>
      </c>
      <c r="B287" s="1509"/>
      <c r="C287" s="1509"/>
      <c r="D287" s="1509"/>
      <c r="E287" s="12"/>
      <c r="F287" s="249"/>
    </row>
    <row r="288" spans="1:6">
      <c r="A288" s="1484" t="s">
        <v>81</v>
      </c>
      <c r="B288" s="1509">
        <v>463.4</v>
      </c>
      <c r="C288" s="1509">
        <v>562</v>
      </c>
      <c r="D288" s="1509">
        <v>822.9</v>
      </c>
      <c r="E288" s="1511">
        <v>924.8</v>
      </c>
      <c r="F288" s="1509">
        <v>996.1</v>
      </c>
    </row>
    <row r="289" spans="1:6">
      <c r="A289" s="1486" t="s">
        <v>1345</v>
      </c>
      <c r="B289" s="1509"/>
      <c r="C289" s="1509"/>
      <c r="D289" s="1509"/>
      <c r="E289" s="12"/>
      <c r="F289" s="249"/>
    </row>
    <row r="290" spans="1:6">
      <c r="A290" s="1486" t="s">
        <v>82</v>
      </c>
      <c r="B290" s="249" t="s">
        <v>1039</v>
      </c>
      <c r="C290" s="249" t="s">
        <v>1039</v>
      </c>
      <c r="D290" s="249" t="s">
        <v>1039</v>
      </c>
      <c r="E290" s="249" t="s">
        <v>1039</v>
      </c>
      <c r="F290" s="249" t="s">
        <v>1039</v>
      </c>
    </row>
    <row r="291" spans="1:6">
      <c r="A291" s="1486" t="s">
        <v>53</v>
      </c>
      <c r="B291" s="249">
        <v>275</v>
      </c>
      <c r="C291" s="249">
        <v>169</v>
      </c>
      <c r="D291" s="249">
        <v>168.8</v>
      </c>
      <c r="E291" s="12">
        <v>117.4</v>
      </c>
      <c r="F291" s="249">
        <v>91.2</v>
      </c>
    </row>
    <row r="292" spans="1:6">
      <c r="A292" s="1486" t="s">
        <v>46</v>
      </c>
      <c r="B292" s="249" t="s">
        <v>1039</v>
      </c>
      <c r="C292" s="249"/>
      <c r="D292" s="249"/>
      <c r="E292" s="12"/>
      <c r="F292" s="249"/>
    </row>
    <row r="293" spans="1:6">
      <c r="A293" s="1486" t="s">
        <v>47</v>
      </c>
      <c r="B293" s="249">
        <v>175.4</v>
      </c>
      <c r="C293" s="249">
        <v>379.3</v>
      </c>
      <c r="D293" s="249">
        <v>640.4</v>
      </c>
      <c r="E293" s="12">
        <v>792.7</v>
      </c>
      <c r="F293" s="249">
        <v>890.2</v>
      </c>
    </row>
    <row r="294" spans="1:6">
      <c r="A294" s="1486" t="s">
        <v>48</v>
      </c>
      <c r="B294" s="249">
        <v>13</v>
      </c>
      <c r="C294" s="249">
        <v>13.7</v>
      </c>
      <c r="D294" s="249">
        <v>13.7</v>
      </c>
      <c r="E294" s="12">
        <v>14.7</v>
      </c>
      <c r="F294" s="249">
        <v>14.7</v>
      </c>
    </row>
    <row r="295" spans="1:6" ht="8.25" customHeight="1">
      <c r="A295" s="1486"/>
      <c r="B295" s="249"/>
      <c r="C295" s="249"/>
      <c r="D295" s="249"/>
      <c r="E295" s="12"/>
      <c r="F295" s="249"/>
    </row>
    <row r="296" spans="1:6" ht="13.5">
      <c r="A296" s="1494" t="s">
        <v>1041</v>
      </c>
      <c r="B296" s="1512"/>
      <c r="C296" s="1512"/>
      <c r="D296" s="1512"/>
      <c r="E296" s="12"/>
      <c r="F296" s="249"/>
    </row>
    <row r="297" spans="1:6">
      <c r="A297" s="1484" t="s">
        <v>81</v>
      </c>
      <c r="B297" s="1513">
        <v>4785.6000000000004</v>
      </c>
      <c r="C297" s="1513">
        <v>3747.3</v>
      </c>
      <c r="D297" s="1513">
        <v>3047.7</v>
      </c>
      <c r="E297" s="1511">
        <v>2617</v>
      </c>
      <c r="F297" s="1509">
        <v>2140.3000000000002</v>
      </c>
    </row>
    <row r="298" spans="1:6">
      <c r="A298" s="1486" t="s">
        <v>1345</v>
      </c>
      <c r="B298" s="244"/>
      <c r="C298" s="244"/>
      <c r="D298" s="244"/>
      <c r="E298" s="12"/>
      <c r="F298" s="249"/>
    </row>
    <row r="299" spans="1:6">
      <c r="A299" s="1486" t="s">
        <v>82</v>
      </c>
      <c r="B299" s="244">
        <v>8.9</v>
      </c>
      <c r="C299" s="244">
        <v>9.1999999999999993</v>
      </c>
      <c r="D299" s="244">
        <v>14.4</v>
      </c>
      <c r="E299" s="12">
        <v>16.8</v>
      </c>
      <c r="F299" s="249">
        <v>15</v>
      </c>
    </row>
    <row r="300" spans="1:6">
      <c r="A300" s="1495" t="s">
        <v>53</v>
      </c>
      <c r="B300" s="244">
        <v>24.2</v>
      </c>
      <c r="C300" s="249" t="s">
        <v>1039</v>
      </c>
      <c r="D300" s="249" t="s">
        <v>1039</v>
      </c>
      <c r="E300" s="12">
        <v>803</v>
      </c>
      <c r="F300" s="249" t="s">
        <v>1039</v>
      </c>
    </row>
    <row r="301" spans="1:6">
      <c r="A301" s="1486" t="s">
        <v>83</v>
      </c>
      <c r="B301" s="249" t="s">
        <v>1039</v>
      </c>
      <c r="C301" s="249" t="s">
        <v>1039</v>
      </c>
      <c r="D301" s="249" t="s">
        <v>1039</v>
      </c>
      <c r="E301" s="249" t="s">
        <v>1039</v>
      </c>
      <c r="F301" s="249" t="s">
        <v>1039</v>
      </c>
    </row>
    <row r="302" spans="1:6">
      <c r="A302" s="1495" t="s">
        <v>46</v>
      </c>
      <c r="B302" s="244">
        <v>1585</v>
      </c>
      <c r="C302" s="244">
        <v>1435.4</v>
      </c>
      <c r="D302" s="244">
        <v>1243.5999999999999</v>
      </c>
      <c r="E302" s="12"/>
      <c r="F302" s="249">
        <v>705.6</v>
      </c>
    </row>
    <row r="303" spans="1:6">
      <c r="A303" s="1486" t="s">
        <v>47</v>
      </c>
      <c r="B303" s="244">
        <v>1772.1</v>
      </c>
      <c r="C303" s="244">
        <v>1630.2</v>
      </c>
      <c r="D303" s="244">
        <v>1230.4000000000001</v>
      </c>
      <c r="E303" s="12">
        <v>1348.1</v>
      </c>
      <c r="F303" s="249">
        <v>1320.5</v>
      </c>
    </row>
    <row r="304" spans="1:6">
      <c r="A304" s="1486" t="s">
        <v>48</v>
      </c>
      <c r="B304" s="249">
        <v>1395.4</v>
      </c>
      <c r="C304" s="249">
        <v>672.5</v>
      </c>
      <c r="D304" s="249">
        <v>559.29999999999995</v>
      </c>
      <c r="E304" s="12">
        <v>449.1</v>
      </c>
      <c r="F304" s="249">
        <v>99.2</v>
      </c>
    </row>
    <row r="305" spans="1:6" ht="6.75" customHeight="1">
      <c r="A305" s="1486"/>
      <c r="B305" s="249"/>
      <c r="C305" s="249"/>
      <c r="D305" s="249"/>
      <c r="E305" s="253"/>
      <c r="F305" s="253"/>
    </row>
    <row r="306" spans="1:6" ht="13.5">
      <c r="A306" s="1494" t="s">
        <v>80</v>
      </c>
      <c r="B306" s="1512"/>
      <c r="C306" s="1512"/>
      <c r="D306" s="1512"/>
      <c r="E306" s="253"/>
      <c r="F306" s="253"/>
    </row>
    <row r="307" spans="1:6">
      <c r="A307" s="1484" t="s">
        <v>81</v>
      </c>
      <c r="B307" s="1509">
        <v>206195</v>
      </c>
      <c r="C307" s="1509">
        <v>204947.3</v>
      </c>
      <c r="D307" s="1509">
        <v>207365.6</v>
      </c>
      <c r="E307" s="1511">
        <v>37590</v>
      </c>
      <c r="F307" s="1511">
        <v>211356.5</v>
      </c>
    </row>
    <row r="308" spans="1:6">
      <c r="A308" s="1486" t="s">
        <v>1345</v>
      </c>
      <c r="B308" s="249"/>
      <c r="C308" s="249"/>
      <c r="D308" s="249"/>
      <c r="E308" s="12"/>
      <c r="F308" s="12"/>
    </row>
    <row r="309" spans="1:6">
      <c r="A309" s="1486" t="s">
        <v>82</v>
      </c>
      <c r="B309" s="249">
        <v>44825.8</v>
      </c>
      <c r="C309" s="249">
        <v>42780</v>
      </c>
      <c r="D309" s="249">
        <v>40553.599999999999</v>
      </c>
      <c r="E309" s="12">
        <v>37590</v>
      </c>
      <c r="F309" s="12">
        <v>36497.599999999999</v>
      </c>
    </row>
    <row r="310" spans="1:6">
      <c r="A310" s="1495" t="s">
        <v>53</v>
      </c>
      <c r="B310" s="249">
        <v>29050</v>
      </c>
      <c r="C310" s="249">
        <v>27333.7</v>
      </c>
      <c r="D310" s="249">
        <v>26991.5</v>
      </c>
      <c r="E310" s="12">
        <v>25705.8</v>
      </c>
      <c r="F310" s="12">
        <v>26644.5</v>
      </c>
    </row>
    <row r="311" spans="1:6">
      <c r="A311" s="1486" t="s">
        <v>83</v>
      </c>
      <c r="B311" s="249">
        <v>15163</v>
      </c>
      <c r="C311" s="249">
        <v>15386</v>
      </c>
      <c r="D311" s="249">
        <v>16599</v>
      </c>
      <c r="E311" s="12">
        <v>16632.599999999999</v>
      </c>
      <c r="F311" s="12">
        <v>16667.099999999999</v>
      </c>
    </row>
    <row r="312" spans="1:6">
      <c r="A312" s="1495" t="s">
        <v>46</v>
      </c>
      <c r="B312" s="249">
        <v>16849.5</v>
      </c>
      <c r="C312" s="249">
        <v>18825.3</v>
      </c>
      <c r="D312" s="249">
        <v>20209.599999999999</v>
      </c>
      <c r="E312" s="12">
        <v>19607.3</v>
      </c>
      <c r="F312" s="12">
        <v>21025.8</v>
      </c>
    </row>
    <row r="313" spans="1:6">
      <c r="A313" s="1486" t="s">
        <v>1266</v>
      </c>
      <c r="B313" s="249" t="s">
        <v>1039</v>
      </c>
      <c r="C313" s="249" t="s">
        <v>1039</v>
      </c>
      <c r="D313" s="249" t="s">
        <v>1039</v>
      </c>
      <c r="E313" s="12"/>
      <c r="F313" s="249" t="s">
        <v>1039</v>
      </c>
    </row>
    <row r="314" spans="1:6">
      <c r="A314" s="1486" t="s">
        <v>47</v>
      </c>
      <c r="B314" s="249">
        <v>50506.3</v>
      </c>
      <c r="C314" s="249">
        <v>50579.1</v>
      </c>
      <c r="D314" s="249">
        <v>50658.3</v>
      </c>
      <c r="E314" s="12">
        <v>53005.599999999999</v>
      </c>
      <c r="F314" s="12">
        <v>54531.9</v>
      </c>
    </row>
    <row r="315" spans="1:6">
      <c r="A315" s="1486" t="s">
        <v>48</v>
      </c>
      <c r="B315" s="249">
        <v>17539.3</v>
      </c>
      <c r="C315" s="249">
        <v>16492.2</v>
      </c>
      <c r="D315" s="249">
        <v>17362.900000000001</v>
      </c>
      <c r="E315" s="12">
        <v>17303.8</v>
      </c>
      <c r="F315" s="12">
        <v>17185.599999999999</v>
      </c>
    </row>
    <row r="316" spans="1:6">
      <c r="A316" s="1486" t="s">
        <v>1325</v>
      </c>
      <c r="B316" s="249">
        <v>130</v>
      </c>
      <c r="C316" s="249">
        <v>182</v>
      </c>
      <c r="D316" s="249">
        <v>178</v>
      </c>
      <c r="E316" s="12">
        <v>4.5</v>
      </c>
      <c r="F316" s="12">
        <v>45</v>
      </c>
    </row>
    <row r="317" spans="1:6">
      <c r="A317" s="1486" t="s">
        <v>84</v>
      </c>
      <c r="B317" s="249">
        <v>32261.1</v>
      </c>
      <c r="C317" s="249">
        <v>33551</v>
      </c>
      <c r="D317" s="249">
        <v>34990.699999999997</v>
      </c>
      <c r="E317" s="12">
        <v>36802.400000000001</v>
      </c>
      <c r="F317" s="12">
        <v>38804</v>
      </c>
    </row>
    <row r="318" spans="1:6" ht="9.75" customHeight="1">
      <c r="A318" s="1486"/>
      <c r="B318" s="249"/>
      <c r="C318" s="249"/>
      <c r="D318" s="249"/>
      <c r="E318" s="12"/>
      <c r="F318" s="12"/>
    </row>
    <row r="319" spans="1:6" ht="13.5">
      <c r="A319" s="1494" t="s">
        <v>1042</v>
      </c>
      <c r="B319" s="259"/>
      <c r="C319" s="259"/>
      <c r="D319" s="259"/>
      <c r="E319" s="253"/>
      <c r="F319" s="253"/>
    </row>
    <row r="320" spans="1:6" ht="13.5">
      <c r="A320" s="1484" t="s">
        <v>81</v>
      </c>
      <c r="B320" s="1509">
        <v>175935.7</v>
      </c>
      <c r="C320" s="1509">
        <v>173538.5</v>
      </c>
      <c r="D320" s="1509">
        <v>179111.8</v>
      </c>
      <c r="E320" s="1514">
        <v>186386.5</v>
      </c>
      <c r="F320" s="253">
        <v>198183.7</v>
      </c>
    </row>
    <row r="321" spans="1:6" ht="13.5">
      <c r="A321" s="1486" t="s">
        <v>1345</v>
      </c>
      <c r="B321" s="1512"/>
      <c r="C321" s="1512"/>
      <c r="D321" s="1512"/>
      <c r="E321" s="12"/>
      <c r="F321" s="253"/>
    </row>
    <row r="322" spans="1:6">
      <c r="A322" s="1486" t="s">
        <v>82</v>
      </c>
      <c r="B322" s="249">
        <v>3044.7</v>
      </c>
      <c r="C322" s="249">
        <v>3160</v>
      </c>
      <c r="D322" s="249">
        <v>3170.4</v>
      </c>
      <c r="E322" s="12">
        <v>2161</v>
      </c>
      <c r="F322" s="271">
        <v>2175</v>
      </c>
    </row>
    <row r="323" spans="1:6">
      <c r="A323" s="1486" t="s">
        <v>53</v>
      </c>
      <c r="B323" s="249">
        <v>46750</v>
      </c>
      <c r="C323" s="249">
        <v>47141.2</v>
      </c>
      <c r="D323" s="249">
        <v>50816.7</v>
      </c>
      <c r="E323" s="12">
        <v>46173.1</v>
      </c>
      <c r="F323" s="271">
        <v>49285.8</v>
      </c>
    </row>
    <row r="324" spans="1:6">
      <c r="A324" s="1486" t="s">
        <v>83</v>
      </c>
      <c r="B324" s="249">
        <v>4526</v>
      </c>
      <c r="C324" s="249">
        <v>4531.5</v>
      </c>
      <c r="D324" s="249">
        <v>4331.8999999999996</v>
      </c>
      <c r="E324" s="12">
        <v>5372.1</v>
      </c>
      <c r="F324" s="271">
        <v>5425.7</v>
      </c>
    </row>
    <row r="325" spans="1:6">
      <c r="A325" s="1486" t="s">
        <v>46</v>
      </c>
      <c r="B325" s="249">
        <v>60022.6</v>
      </c>
      <c r="C325" s="249">
        <v>57599.4</v>
      </c>
      <c r="D325" s="249">
        <v>60136.800000000003</v>
      </c>
      <c r="E325" s="12">
        <v>69115.899999999994</v>
      </c>
      <c r="F325" s="271">
        <v>74560.3</v>
      </c>
    </row>
    <row r="326" spans="1:6">
      <c r="A326" s="1486" t="s">
        <v>1266</v>
      </c>
      <c r="B326" s="1515">
        <v>54</v>
      </c>
      <c r="C326" s="1515">
        <v>54.5</v>
      </c>
      <c r="D326" s="1515">
        <v>59.5</v>
      </c>
      <c r="E326" s="12">
        <v>60.2</v>
      </c>
      <c r="F326" s="271">
        <v>60.5</v>
      </c>
    </row>
    <row r="327" spans="1:6">
      <c r="A327" s="1486" t="s">
        <v>47</v>
      </c>
      <c r="B327" s="249">
        <v>29938.6</v>
      </c>
      <c r="C327" s="249">
        <v>30695.9</v>
      </c>
      <c r="D327" s="249">
        <v>31605.599999999999</v>
      </c>
      <c r="E327" s="12">
        <v>31950.2</v>
      </c>
      <c r="F327" s="271">
        <v>32933.300000000003</v>
      </c>
    </row>
    <row r="328" spans="1:6">
      <c r="A328" s="1486" t="s">
        <v>1199</v>
      </c>
      <c r="B328" s="1515">
        <v>19.600000000000001</v>
      </c>
      <c r="C328" s="1515">
        <v>20.100000000000001</v>
      </c>
      <c r="D328" s="1515">
        <v>20.100000000000001</v>
      </c>
      <c r="E328" s="12">
        <v>20.100000000000001</v>
      </c>
      <c r="F328" s="271">
        <v>20.2</v>
      </c>
    </row>
    <row r="329" spans="1:6">
      <c r="A329" s="1486" t="s">
        <v>48</v>
      </c>
      <c r="B329" s="249">
        <v>31434.1</v>
      </c>
      <c r="C329" s="249">
        <v>30185.5</v>
      </c>
      <c r="D329" s="249">
        <v>28822.400000000001</v>
      </c>
      <c r="E329" s="12">
        <v>31385.1</v>
      </c>
      <c r="F329" s="12">
        <v>33572.1</v>
      </c>
    </row>
    <row r="330" spans="1:6">
      <c r="A330" s="1486" t="s">
        <v>1325</v>
      </c>
      <c r="B330" s="1515">
        <v>858.8</v>
      </c>
      <c r="C330" s="1515">
        <v>736</v>
      </c>
      <c r="D330" s="1515">
        <v>736</v>
      </c>
      <c r="E330" s="12">
        <v>880</v>
      </c>
      <c r="F330" s="12">
        <v>850</v>
      </c>
    </row>
    <row r="331" spans="1:6">
      <c r="A331" s="1563" t="s">
        <v>84</v>
      </c>
      <c r="B331" s="1559">
        <v>219.7</v>
      </c>
      <c r="C331" s="1559">
        <v>225</v>
      </c>
      <c r="D331" s="1559">
        <v>228</v>
      </c>
      <c r="E331" s="1395">
        <v>229.2</v>
      </c>
      <c r="F331" s="1395">
        <v>231.5</v>
      </c>
    </row>
    <row r="332" spans="1:6">
      <c r="A332" s="255"/>
      <c r="B332" s="299"/>
      <c r="C332" s="299"/>
      <c r="D332" s="299"/>
      <c r="E332" s="17"/>
      <c r="F332" s="12"/>
    </row>
    <row r="333" spans="1:6" ht="13.5" customHeight="1">
      <c r="A333" s="2213" t="s">
        <v>85</v>
      </c>
      <c r="B333" s="2213"/>
      <c r="C333" s="2213"/>
      <c r="D333" s="2213"/>
      <c r="E333" s="2213"/>
      <c r="F333" s="2213"/>
    </row>
    <row r="334" spans="1:6">
      <c r="A334" s="1570"/>
      <c r="B334" s="2147">
        <v>2019</v>
      </c>
      <c r="C334" s="2147">
        <v>2020</v>
      </c>
      <c r="D334" s="2147">
        <v>2021</v>
      </c>
      <c r="E334" s="2147">
        <v>2022</v>
      </c>
      <c r="F334" s="2148">
        <v>2023</v>
      </c>
    </row>
    <row r="335" spans="1:6">
      <c r="A335" s="254" t="s">
        <v>1048</v>
      </c>
      <c r="B335" s="292"/>
      <c r="C335" s="292"/>
      <c r="D335" s="292"/>
      <c r="E335" s="17"/>
      <c r="F335" s="12"/>
    </row>
    <row r="336" spans="1:6" ht="13.5">
      <c r="A336" s="713" t="s">
        <v>81</v>
      </c>
      <c r="B336" s="293">
        <v>54719.5</v>
      </c>
      <c r="C336" s="293">
        <v>54400.9</v>
      </c>
      <c r="D336" s="293">
        <v>51155.6</v>
      </c>
      <c r="E336" s="719">
        <v>49195.1</v>
      </c>
      <c r="F336" s="253">
        <v>49365.599999999999</v>
      </c>
    </row>
    <row r="337" spans="1:6">
      <c r="A337" s="255" t="s">
        <v>1345</v>
      </c>
      <c r="B337" s="292"/>
      <c r="C337" s="292"/>
      <c r="D337" s="292"/>
      <c r="E337" s="17"/>
      <c r="F337" s="12"/>
    </row>
    <row r="338" spans="1:6">
      <c r="A338" s="255" t="s">
        <v>82</v>
      </c>
      <c r="B338" s="292">
        <v>170</v>
      </c>
      <c r="C338" s="292">
        <v>170.3</v>
      </c>
      <c r="D338" s="292">
        <v>216.5</v>
      </c>
      <c r="E338" s="17">
        <v>218</v>
      </c>
      <c r="F338" s="12">
        <v>375</v>
      </c>
    </row>
    <row r="339" spans="1:6">
      <c r="A339" s="255" t="s">
        <v>53</v>
      </c>
      <c r="B339" s="292">
        <v>22492</v>
      </c>
      <c r="C339" s="292">
        <v>23561.7</v>
      </c>
      <c r="D339" s="292">
        <v>23640.400000000001</v>
      </c>
      <c r="E339" s="709">
        <v>23610.1</v>
      </c>
      <c r="F339" s="12">
        <v>23498</v>
      </c>
    </row>
    <row r="340" spans="1:6">
      <c r="A340" s="255" t="s">
        <v>46</v>
      </c>
      <c r="B340" s="292">
        <v>30752</v>
      </c>
      <c r="C340" s="292">
        <v>29376.9</v>
      </c>
      <c r="D340" s="292">
        <v>25988.1</v>
      </c>
      <c r="E340" s="17">
        <v>24173.9</v>
      </c>
      <c r="F340" s="12">
        <v>24226.5</v>
      </c>
    </row>
    <row r="341" spans="1:6">
      <c r="A341" s="255" t="s">
        <v>47</v>
      </c>
      <c r="B341" s="292">
        <v>414.2</v>
      </c>
      <c r="C341" s="292">
        <v>415</v>
      </c>
      <c r="D341" s="292">
        <v>415</v>
      </c>
      <c r="E341" s="17">
        <v>415.1</v>
      </c>
      <c r="F341" s="12">
        <v>416.1</v>
      </c>
    </row>
    <row r="342" spans="1:6">
      <c r="A342" s="256" t="s">
        <v>48</v>
      </c>
      <c r="B342" s="711">
        <v>891.3</v>
      </c>
      <c r="C342" s="711">
        <v>877</v>
      </c>
      <c r="D342" s="711">
        <v>895.6</v>
      </c>
      <c r="E342" s="17">
        <v>778</v>
      </c>
      <c r="F342" s="12">
        <v>850</v>
      </c>
    </row>
    <row r="343" spans="1:6">
      <c r="A343" s="254" t="s">
        <v>1052</v>
      </c>
      <c r="B343" s="315"/>
      <c r="C343" s="315"/>
      <c r="D343" s="315"/>
      <c r="E343" s="17"/>
      <c r="F343" s="17"/>
    </row>
    <row r="344" spans="1:6">
      <c r="A344" s="713" t="s">
        <v>81</v>
      </c>
      <c r="B344" s="293">
        <v>54328.1</v>
      </c>
      <c r="C344" s="293">
        <v>55138.400000000001</v>
      </c>
      <c r="D344" s="293">
        <v>56398.400000000001</v>
      </c>
      <c r="E344" s="720">
        <v>57539.6</v>
      </c>
      <c r="F344" s="1212">
        <v>59585.3</v>
      </c>
    </row>
    <row r="345" spans="1:6">
      <c r="A345" s="255" t="s">
        <v>1345</v>
      </c>
      <c r="B345" s="292"/>
      <c r="C345" s="292"/>
      <c r="D345" s="292"/>
      <c r="E345" s="17"/>
      <c r="F345" s="12"/>
    </row>
    <row r="346" spans="1:6">
      <c r="A346" s="255" t="s">
        <v>82</v>
      </c>
      <c r="B346" s="299">
        <v>1165.4000000000001</v>
      </c>
      <c r="C346" s="299">
        <v>1180</v>
      </c>
      <c r="D346" s="299">
        <v>1193</v>
      </c>
      <c r="E346" s="17">
        <v>1215</v>
      </c>
      <c r="F346" s="12">
        <v>1223</v>
      </c>
    </row>
    <row r="347" spans="1:6">
      <c r="A347" s="255" t="s">
        <v>53</v>
      </c>
      <c r="B347" s="299">
        <v>8140</v>
      </c>
      <c r="C347" s="299">
        <v>9025</v>
      </c>
      <c r="D347" s="299">
        <v>9380</v>
      </c>
      <c r="E347" s="17">
        <v>9440</v>
      </c>
      <c r="F347" s="12">
        <v>9191.2000000000007</v>
      </c>
    </row>
    <row r="348" spans="1:6">
      <c r="A348" s="255" t="s">
        <v>83</v>
      </c>
      <c r="B348" s="299">
        <v>497</v>
      </c>
      <c r="C348" s="299">
        <v>462.3</v>
      </c>
      <c r="D348" s="299">
        <v>467.6</v>
      </c>
      <c r="E348" s="17">
        <v>483</v>
      </c>
      <c r="F348" s="12">
        <v>488.2</v>
      </c>
    </row>
    <row r="349" spans="1:6">
      <c r="A349" s="255" t="s">
        <v>46</v>
      </c>
      <c r="B349" s="299">
        <v>14548</v>
      </c>
      <c r="C349" s="299">
        <v>14550.7</v>
      </c>
      <c r="D349" s="299">
        <v>14815.9</v>
      </c>
      <c r="E349" s="17">
        <v>15077.9</v>
      </c>
      <c r="F349" s="12">
        <v>15538.9</v>
      </c>
    </row>
    <row r="350" spans="1:6">
      <c r="A350" s="255" t="s">
        <v>1266</v>
      </c>
      <c r="B350" s="299">
        <v>18</v>
      </c>
      <c r="C350" s="299">
        <v>18</v>
      </c>
      <c r="D350" s="299">
        <v>18.899999999999999</v>
      </c>
      <c r="E350" s="17">
        <v>19.2</v>
      </c>
      <c r="F350" s="12">
        <v>19.399999999999999</v>
      </c>
    </row>
    <row r="351" spans="1:6">
      <c r="A351" s="255" t="s">
        <v>47</v>
      </c>
      <c r="B351" s="299">
        <v>24725.200000000001</v>
      </c>
      <c r="C351" s="299">
        <v>24746.799999999999</v>
      </c>
      <c r="D351" s="299">
        <v>25325.9</v>
      </c>
      <c r="E351" s="17">
        <v>26103.200000000001</v>
      </c>
      <c r="F351" s="12">
        <v>27883</v>
      </c>
    </row>
    <row r="352" spans="1:6">
      <c r="A352" s="255" t="s">
        <v>1199</v>
      </c>
      <c r="B352" s="299">
        <v>285.2</v>
      </c>
      <c r="C352" s="299">
        <v>313.3</v>
      </c>
      <c r="D352" s="299">
        <v>300</v>
      </c>
      <c r="E352" s="17">
        <v>302</v>
      </c>
      <c r="F352" s="12">
        <v>315.2</v>
      </c>
    </row>
    <row r="353" spans="1:6">
      <c r="A353" s="255" t="s">
        <v>48</v>
      </c>
      <c r="B353" s="299">
        <v>5252.5</v>
      </c>
      <c r="C353" s="299">
        <v>5173.6000000000004</v>
      </c>
      <c r="D353" s="299">
        <v>5216</v>
      </c>
      <c r="E353" s="17">
        <v>5220.5</v>
      </c>
      <c r="F353" s="12">
        <v>5261</v>
      </c>
    </row>
    <row r="354" spans="1:6">
      <c r="A354" s="255" t="s">
        <v>1325</v>
      </c>
      <c r="B354" s="299">
        <v>290</v>
      </c>
      <c r="C354" s="299">
        <v>262.3</v>
      </c>
      <c r="D354" s="299">
        <v>440</v>
      </c>
      <c r="E354" s="17">
        <v>425</v>
      </c>
      <c r="F354" s="12">
        <v>445</v>
      </c>
    </row>
    <row r="355" spans="1:6">
      <c r="A355" s="254" t="s">
        <v>1053</v>
      </c>
      <c r="B355" s="315"/>
      <c r="C355" s="315"/>
      <c r="D355" s="315"/>
      <c r="E355" s="718"/>
      <c r="F355" s="12"/>
    </row>
    <row r="356" spans="1:6">
      <c r="A356" s="713" t="s">
        <v>81</v>
      </c>
      <c r="B356" s="314">
        <v>2985.5</v>
      </c>
      <c r="C356" s="314">
        <v>3007.1</v>
      </c>
      <c r="D356" s="314">
        <v>3081.1</v>
      </c>
      <c r="E356" s="719">
        <v>3126.3</v>
      </c>
      <c r="F356" s="1212">
        <v>666.5</v>
      </c>
    </row>
    <row r="357" spans="1:6">
      <c r="A357" s="255" t="s">
        <v>1345</v>
      </c>
      <c r="B357" s="299"/>
      <c r="C357" s="299"/>
      <c r="D357" s="299"/>
      <c r="E357" s="17"/>
      <c r="F357" s="12"/>
    </row>
    <row r="358" spans="1:6">
      <c r="A358" s="255" t="s">
        <v>53</v>
      </c>
      <c r="B358" s="299">
        <v>468</v>
      </c>
      <c r="C358" s="299">
        <v>477.6</v>
      </c>
      <c r="D358" s="299">
        <v>503.9</v>
      </c>
      <c r="E358" s="17">
        <v>516.20000000000005</v>
      </c>
      <c r="F358" s="12">
        <v>143</v>
      </c>
    </row>
    <row r="359" spans="1:6">
      <c r="A359" s="255" t="s">
        <v>46</v>
      </c>
      <c r="B359" s="299">
        <v>2517.5</v>
      </c>
      <c r="C359" s="299">
        <v>2529.5</v>
      </c>
      <c r="D359" s="299">
        <v>2577.1999999999998</v>
      </c>
      <c r="E359" s="17">
        <v>2610.1</v>
      </c>
      <c r="F359" s="12">
        <v>523.5</v>
      </c>
    </row>
    <row r="360" spans="1:6">
      <c r="A360" s="255" t="s">
        <v>1266</v>
      </c>
      <c r="B360" s="299">
        <v>8.5</v>
      </c>
      <c r="C360" s="299">
        <v>8.5</v>
      </c>
      <c r="D360" s="299">
        <v>9</v>
      </c>
      <c r="E360" s="17">
        <v>9.6</v>
      </c>
      <c r="F360" s="12">
        <v>3.2</v>
      </c>
    </row>
    <row r="361" spans="1:6" ht="13.5">
      <c r="A361" s="254" t="s">
        <v>1054</v>
      </c>
      <c r="B361" s="252"/>
      <c r="C361" s="252"/>
      <c r="D361" s="252"/>
      <c r="E361" s="253"/>
      <c r="F361" s="12"/>
    </row>
    <row r="362" spans="1:6">
      <c r="A362" s="713" t="s">
        <v>81</v>
      </c>
      <c r="B362" s="310">
        <v>84656.8</v>
      </c>
      <c r="C362" s="310">
        <v>86155.5</v>
      </c>
      <c r="D362" s="310">
        <v>87256.6</v>
      </c>
      <c r="E362" s="715">
        <v>88448.2</v>
      </c>
      <c r="F362" s="1338">
        <v>90043</v>
      </c>
    </row>
    <row r="363" spans="1:6">
      <c r="A363" s="255" t="s">
        <v>1345</v>
      </c>
      <c r="B363" s="311"/>
      <c r="C363" s="311"/>
      <c r="D363" s="311"/>
      <c r="E363" s="716"/>
      <c r="F363" s="1339"/>
    </row>
    <row r="364" spans="1:6">
      <c r="A364" s="255" t="s">
        <v>82</v>
      </c>
      <c r="B364" s="312">
        <v>10255.299999999999</v>
      </c>
      <c r="C364" s="312">
        <v>10557.1</v>
      </c>
      <c r="D364" s="312">
        <v>10963</v>
      </c>
      <c r="E364" s="714">
        <v>11390.5</v>
      </c>
      <c r="F364" s="1339" t="s">
        <v>1485</v>
      </c>
    </row>
    <row r="365" spans="1:6">
      <c r="A365" s="255" t="s">
        <v>53</v>
      </c>
      <c r="B365" s="312">
        <v>6092</v>
      </c>
      <c r="C365" s="312">
        <v>6220</v>
      </c>
      <c r="D365" s="312">
        <v>6319</v>
      </c>
      <c r="E365" s="714">
        <v>6397</v>
      </c>
      <c r="F365" s="1339" t="s">
        <v>1486</v>
      </c>
    </row>
    <row r="366" spans="1:6">
      <c r="A366" s="255" t="s">
        <v>83</v>
      </c>
      <c r="B366" s="312">
        <v>10351</v>
      </c>
      <c r="C366" s="312">
        <v>10454</v>
      </c>
      <c r="D366" s="312">
        <v>10486.2</v>
      </c>
      <c r="E366" s="714">
        <v>10506.3</v>
      </c>
      <c r="F366" s="1339" t="s">
        <v>1487</v>
      </c>
    </row>
    <row r="367" spans="1:6">
      <c r="A367" s="255" t="s">
        <v>46</v>
      </c>
      <c r="B367" s="312">
        <v>21805</v>
      </c>
      <c r="C367" s="312">
        <v>22241.3</v>
      </c>
      <c r="D367" s="312">
        <v>22281.200000000001</v>
      </c>
      <c r="E367" s="714">
        <v>22294.5</v>
      </c>
      <c r="F367" s="1339">
        <v>22341.7</v>
      </c>
    </row>
    <row r="368" spans="1:6">
      <c r="A368" s="255" t="s">
        <v>1266</v>
      </c>
      <c r="B368" s="312">
        <v>91</v>
      </c>
      <c r="C368" s="312">
        <v>92</v>
      </c>
      <c r="D368" s="312">
        <v>93</v>
      </c>
      <c r="E368" s="714">
        <v>93.2</v>
      </c>
      <c r="F368" s="1339" t="s">
        <v>1488</v>
      </c>
    </row>
    <row r="369" spans="1:6">
      <c r="A369" s="255" t="s">
        <v>47</v>
      </c>
      <c r="B369" s="312">
        <v>14799.6</v>
      </c>
      <c r="C369" s="312">
        <v>14973.8</v>
      </c>
      <c r="D369" s="312">
        <v>15151.8</v>
      </c>
      <c r="E369" s="714">
        <v>15399.8</v>
      </c>
      <c r="F369" s="1339" t="s">
        <v>1489</v>
      </c>
    </row>
    <row r="370" spans="1:6">
      <c r="A370" s="255" t="s">
        <v>1199</v>
      </c>
      <c r="B370" s="312">
        <v>240.2</v>
      </c>
      <c r="C370" s="312">
        <v>245.6</v>
      </c>
      <c r="D370" s="312">
        <v>236.2</v>
      </c>
      <c r="E370" s="714">
        <v>236.9</v>
      </c>
      <c r="F370" s="1339" t="s">
        <v>1490</v>
      </c>
    </row>
    <row r="371" spans="1:6">
      <c r="A371" s="255" t="s">
        <v>48</v>
      </c>
      <c r="B371" s="312">
        <v>15860</v>
      </c>
      <c r="C371" s="312">
        <v>16100</v>
      </c>
      <c r="D371" s="312">
        <v>16390</v>
      </c>
      <c r="E371" s="714">
        <v>16670</v>
      </c>
      <c r="F371" s="1339" t="s">
        <v>1491</v>
      </c>
    </row>
    <row r="372" spans="1:6">
      <c r="A372" s="255" t="s">
        <v>1325</v>
      </c>
      <c r="B372" s="291">
        <v>764</v>
      </c>
      <c r="C372" s="291">
        <v>768</v>
      </c>
      <c r="D372" s="291">
        <v>780</v>
      </c>
      <c r="E372" s="714">
        <v>790</v>
      </c>
      <c r="F372" s="1339" t="s">
        <v>1492</v>
      </c>
    </row>
    <row r="373" spans="1:6">
      <c r="A373" s="255" t="s">
        <v>84</v>
      </c>
      <c r="B373" s="291">
        <v>5493.9</v>
      </c>
      <c r="C373" s="291">
        <v>5609.3</v>
      </c>
      <c r="D373" s="291">
        <v>5665.4</v>
      </c>
      <c r="E373" s="714">
        <v>5790.1</v>
      </c>
      <c r="F373" s="1339" t="s">
        <v>1493</v>
      </c>
    </row>
    <row r="374" spans="1:6">
      <c r="A374" s="254" t="s">
        <v>1056</v>
      </c>
      <c r="B374" s="290"/>
      <c r="C374" s="290"/>
      <c r="D374" s="290"/>
      <c r="E374" s="716"/>
      <c r="F374" s="12"/>
    </row>
    <row r="375" spans="1:6">
      <c r="A375" s="713" t="s">
        <v>81</v>
      </c>
      <c r="B375" s="310">
        <v>321710</v>
      </c>
      <c r="C375" s="310">
        <v>328068</v>
      </c>
      <c r="D375" s="310">
        <v>335023.5</v>
      </c>
      <c r="E375" s="715">
        <v>340341.6</v>
      </c>
      <c r="F375" s="1340" t="s">
        <v>1494</v>
      </c>
    </row>
    <row r="376" spans="1:6" ht="15">
      <c r="A376" s="255" t="s">
        <v>1345</v>
      </c>
      <c r="B376" s="311"/>
      <c r="C376" s="311"/>
      <c r="D376" s="311"/>
      <c r="E376" s="716"/>
      <c r="F376" s="1336"/>
    </row>
    <row r="377" spans="1:6">
      <c r="A377" s="255" t="s">
        <v>82</v>
      </c>
      <c r="B377" s="312">
        <v>28089.599999999999</v>
      </c>
      <c r="C377" s="312">
        <v>29065.9</v>
      </c>
      <c r="D377" s="312">
        <v>29568.9</v>
      </c>
      <c r="E377" s="714">
        <v>30515.200000000001</v>
      </c>
      <c r="F377" s="1339" t="s">
        <v>1495</v>
      </c>
    </row>
    <row r="378" spans="1:6">
      <c r="A378" s="255" t="s">
        <v>53</v>
      </c>
      <c r="B378" s="312">
        <v>33896</v>
      </c>
      <c r="C378" s="312">
        <v>34460</v>
      </c>
      <c r="D378" s="312">
        <v>35068</v>
      </c>
      <c r="E378" s="714">
        <v>35747</v>
      </c>
      <c r="F378" s="1339" t="s">
        <v>1496</v>
      </c>
    </row>
    <row r="379" spans="1:6">
      <c r="A379" s="255" t="s">
        <v>83</v>
      </c>
      <c r="B379" s="312">
        <v>36310</v>
      </c>
      <c r="C379" s="312">
        <v>37501</v>
      </c>
      <c r="D379" s="312">
        <v>39454.699999999997</v>
      </c>
      <c r="E379" s="714">
        <v>39475</v>
      </c>
      <c r="F379" s="1339" t="s">
        <v>1497</v>
      </c>
    </row>
    <row r="380" spans="1:6">
      <c r="A380" s="255" t="s">
        <v>46</v>
      </c>
      <c r="B380" s="312">
        <v>97350</v>
      </c>
      <c r="C380" s="312">
        <v>98620</v>
      </c>
      <c r="D380" s="312">
        <v>99280.9</v>
      </c>
      <c r="E380" s="714">
        <v>99676</v>
      </c>
      <c r="F380" s="1339" t="s">
        <v>1498</v>
      </c>
    </row>
    <row r="381" spans="1:6">
      <c r="A381" s="255" t="s">
        <v>1266</v>
      </c>
      <c r="B381" s="312">
        <v>167</v>
      </c>
      <c r="C381" s="312">
        <v>174</v>
      </c>
      <c r="D381" s="312">
        <v>176</v>
      </c>
      <c r="E381" s="714">
        <v>164</v>
      </c>
      <c r="F381" s="1339" t="s">
        <v>1499</v>
      </c>
    </row>
    <row r="382" spans="1:6">
      <c r="A382" s="255" t="s">
        <v>47</v>
      </c>
      <c r="B382" s="312">
        <v>46838.9</v>
      </c>
      <c r="C382" s="312">
        <v>47523.7</v>
      </c>
      <c r="D382" s="312">
        <v>48637.9</v>
      </c>
      <c r="E382" s="714">
        <v>49614.8</v>
      </c>
      <c r="F382" s="1339" t="s">
        <v>1500</v>
      </c>
    </row>
    <row r="383" spans="1:6">
      <c r="A383" s="255" t="s">
        <v>104</v>
      </c>
      <c r="B383" s="312">
        <v>741.7</v>
      </c>
      <c r="C383" s="312">
        <v>752.5</v>
      </c>
      <c r="D383" s="312">
        <v>754.1</v>
      </c>
      <c r="E383" s="714">
        <v>756</v>
      </c>
      <c r="F383" s="1339" t="s">
        <v>1501</v>
      </c>
    </row>
    <row r="384" spans="1:6">
      <c r="A384" s="255" t="s">
        <v>48</v>
      </c>
      <c r="B384" s="312">
        <v>67780</v>
      </c>
      <c r="C384" s="312">
        <v>69200</v>
      </c>
      <c r="D384" s="312">
        <v>71070</v>
      </c>
      <c r="E384" s="714">
        <v>73060</v>
      </c>
      <c r="F384" s="1339" t="s">
        <v>1502</v>
      </c>
    </row>
    <row r="385" spans="1:6">
      <c r="A385" s="255" t="s">
        <v>1325</v>
      </c>
      <c r="B385" s="312">
        <v>2822</v>
      </c>
      <c r="C385" s="312">
        <v>2865</v>
      </c>
      <c r="D385" s="312">
        <v>2922</v>
      </c>
      <c r="E385" s="714">
        <v>2975</v>
      </c>
      <c r="F385" s="1339" t="s">
        <v>1503</v>
      </c>
    </row>
    <row r="386" spans="1:6">
      <c r="A386" s="256" t="s">
        <v>84</v>
      </c>
      <c r="B386" s="312">
        <v>11445.5</v>
      </c>
      <c r="C386" s="312">
        <v>11697.4</v>
      </c>
      <c r="D386" s="312">
        <v>11943.1</v>
      </c>
      <c r="E386" s="714">
        <v>12253.6</v>
      </c>
      <c r="F386" s="1339" t="s">
        <v>1504</v>
      </c>
    </row>
    <row r="387" spans="1:6">
      <c r="A387" s="254" t="s">
        <v>1064</v>
      </c>
      <c r="B387" s="290"/>
      <c r="C387" s="290"/>
      <c r="D387" s="290"/>
      <c r="E387" s="716"/>
      <c r="F387" s="1339"/>
    </row>
    <row r="388" spans="1:6">
      <c r="A388" s="713" t="s">
        <v>81</v>
      </c>
      <c r="B388" s="313">
        <v>58516.2</v>
      </c>
      <c r="C388" s="313">
        <v>61683.1</v>
      </c>
      <c r="D388" s="313">
        <v>64196.9</v>
      </c>
      <c r="E388" s="715">
        <v>65462.3</v>
      </c>
      <c r="F388" s="1338" t="s">
        <v>1470</v>
      </c>
    </row>
    <row r="389" spans="1:6">
      <c r="A389" s="255" t="s">
        <v>1345</v>
      </c>
      <c r="B389" s="312"/>
      <c r="C389" s="312"/>
      <c r="D389" s="312"/>
      <c r="E389" s="716"/>
      <c r="F389" s="1339"/>
    </row>
    <row r="390" spans="1:6">
      <c r="A390" s="255" t="s">
        <v>82</v>
      </c>
      <c r="B390" s="312">
        <v>2415.6999999999998</v>
      </c>
      <c r="C390" s="312">
        <v>2450.6999999999998</v>
      </c>
      <c r="D390" s="312">
        <v>2477.5</v>
      </c>
      <c r="E390" s="714">
        <v>2542.9</v>
      </c>
      <c r="F390" s="1339" t="s">
        <v>1505</v>
      </c>
    </row>
    <row r="391" spans="1:6">
      <c r="A391" s="255" t="s">
        <v>53</v>
      </c>
      <c r="B391" s="312">
        <v>11437</v>
      </c>
      <c r="C391" s="312">
        <v>12029</v>
      </c>
      <c r="D391" s="312">
        <v>13447</v>
      </c>
      <c r="E391" s="714">
        <v>13600</v>
      </c>
      <c r="F391" s="1339" t="s">
        <v>1506</v>
      </c>
    </row>
    <row r="392" spans="1:6">
      <c r="A392" s="255" t="s">
        <v>83</v>
      </c>
      <c r="B392" s="312">
        <v>4919</v>
      </c>
      <c r="C392" s="312">
        <v>4973</v>
      </c>
      <c r="D392" s="312">
        <v>5028</v>
      </c>
      <c r="E392" s="714">
        <v>5041.6000000000004</v>
      </c>
      <c r="F392" s="1339" t="s">
        <v>1507</v>
      </c>
    </row>
    <row r="393" spans="1:6">
      <c r="A393" s="255" t="s">
        <v>46</v>
      </c>
      <c r="B393" s="312">
        <v>21035</v>
      </c>
      <c r="C393" s="312">
        <v>21547</v>
      </c>
      <c r="D393" s="312">
        <v>22014.2</v>
      </c>
      <c r="E393" s="714">
        <v>22392.1</v>
      </c>
      <c r="F393" s="1339" t="s">
        <v>1508</v>
      </c>
    </row>
    <row r="394" spans="1:6">
      <c r="A394" s="255" t="s">
        <v>1266</v>
      </c>
      <c r="B394" s="312">
        <v>125</v>
      </c>
      <c r="C394" s="312">
        <v>128</v>
      </c>
      <c r="D394" s="312">
        <v>130</v>
      </c>
      <c r="E394" s="714">
        <v>139.69999999999999</v>
      </c>
      <c r="F394" s="1339" t="s">
        <v>1509</v>
      </c>
    </row>
    <row r="395" spans="1:6">
      <c r="A395" s="255" t="s">
        <v>47</v>
      </c>
      <c r="B395" s="312">
        <v>9430.7000000000007</v>
      </c>
      <c r="C395" s="312">
        <v>9484.6</v>
      </c>
      <c r="D395" s="312">
        <v>9751.2999999999993</v>
      </c>
      <c r="E395" s="714">
        <v>10121.700000000001</v>
      </c>
      <c r="F395" s="1339" t="s">
        <v>1510</v>
      </c>
    </row>
    <row r="396" spans="1:6">
      <c r="A396" s="255" t="s">
        <v>1199</v>
      </c>
      <c r="B396" s="312">
        <v>150.1</v>
      </c>
      <c r="C396" s="312">
        <v>152.19999999999999</v>
      </c>
      <c r="D396" s="312">
        <v>148.9</v>
      </c>
      <c r="E396" s="714">
        <v>145.6</v>
      </c>
      <c r="F396" s="1339" t="s">
        <v>1511</v>
      </c>
    </row>
    <row r="397" spans="1:6">
      <c r="A397" s="255" t="s">
        <v>48</v>
      </c>
      <c r="B397" s="312">
        <v>9180</v>
      </c>
      <c r="C397" s="312">
        <v>11100</v>
      </c>
      <c r="D397" s="312">
        <v>11380</v>
      </c>
      <c r="E397" s="714">
        <v>11665</v>
      </c>
      <c r="F397" s="1339" t="s">
        <v>1512</v>
      </c>
    </row>
    <row r="398" spans="1:6">
      <c r="A398" s="255" t="s">
        <v>1325</v>
      </c>
      <c r="B398" s="312">
        <v>552</v>
      </c>
      <c r="C398" s="312">
        <v>610</v>
      </c>
      <c r="D398" s="312">
        <v>623</v>
      </c>
      <c r="E398" s="714">
        <v>635</v>
      </c>
      <c r="F398" s="1339" t="s">
        <v>1513</v>
      </c>
    </row>
    <row r="399" spans="1:6">
      <c r="A399" s="1571" t="s">
        <v>84</v>
      </c>
      <c r="B399" s="1572">
        <v>98.7</v>
      </c>
      <c r="C399" s="1572">
        <v>98.8</v>
      </c>
      <c r="D399" s="1572">
        <v>98.9</v>
      </c>
      <c r="E399" s="1573">
        <v>99</v>
      </c>
      <c r="F399" s="1527" t="s">
        <v>1514</v>
      </c>
    </row>
    <row r="400" spans="1:6">
      <c r="A400" s="2220" t="s">
        <v>85</v>
      </c>
      <c r="B400" s="2220"/>
      <c r="C400" s="2220"/>
      <c r="D400" s="2220"/>
      <c r="E400" s="2220"/>
      <c r="F400" s="2220"/>
    </row>
    <row r="401" spans="1:6">
      <c r="A401" s="1570"/>
      <c r="B401" s="2147">
        <v>2019</v>
      </c>
      <c r="C401" s="2147">
        <v>2020</v>
      </c>
      <c r="D401" s="2147">
        <v>2021</v>
      </c>
      <c r="E401" s="2147">
        <v>2022</v>
      </c>
      <c r="F401" s="2148">
        <v>2023</v>
      </c>
    </row>
    <row r="402" spans="1:6" ht="13.5">
      <c r="A402" s="254" t="s">
        <v>1058</v>
      </c>
      <c r="B402" s="290"/>
      <c r="C402" s="290"/>
      <c r="D402" s="290"/>
      <c r="E402" s="716"/>
      <c r="F402" s="253"/>
    </row>
    <row r="403" spans="1:6">
      <c r="A403" s="713" t="s">
        <v>81</v>
      </c>
      <c r="B403" s="313">
        <v>2298.6</v>
      </c>
      <c r="C403" s="313">
        <v>2307</v>
      </c>
      <c r="D403" s="313">
        <v>2276.6</v>
      </c>
      <c r="E403" s="716">
        <v>2263.6</v>
      </c>
      <c r="F403" s="1341" t="s">
        <v>1471</v>
      </c>
    </row>
    <row r="404" spans="1:6">
      <c r="A404" s="255" t="s">
        <v>1345</v>
      </c>
      <c r="B404" s="312"/>
      <c r="C404" s="312"/>
      <c r="D404" s="312"/>
      <c r="E404" s="716"/>
      <c r="F404" s="308"/>
    </row>
    <row r="405" spans="1:6">
      <c r="A405" s="255" t="s">
        <v>82</v>
      </c>
      <c r="B405" s="312">
        <v>343.2</v>
      </c>
      <c r="C405" s="312">
        <v>343.4</v>
      </c>
      <c r="D405" s="312">
        <v>347.1</v>
      </c>
      <c r="E405" s="714">
        <v>349.3</v>
      </c>
      <c r="F405" s="308" t="s">
        <v>1515</v>
      </c>
    </row>
    <row r="406" spans="1:6">
      <c r="A406" s="255" t="s">
        <v>53</v>
      </c>
      <c r="B406" s="312">
        <v>136</v>
      </c>
      <c r="C406" s="312">
        <v>137</v>
      </c>
      <c r="D406" s="312">
        <v>125</v>
      </c>
      <c r="E406" s="717">
        <v>126</v>
      </c>
      <c r="F406" s="308" t="s">
        <v>1516</v>
      </c>
    </row>
    <row r="407" spans="1:6">
      <c r="A407" s="255" t="s">
        <v>83</v>
      </c>
      <c r="B407" s="312">
        <v>321.3</v>
      </c>
      <c r="C407" s="312">
        <v>324.8</v>
      </c>
      <c r="D407" s="312">
        <v>327.9</v>
      </c>
      <c r="E407" s="714">
        <v>329.1</v>
      </c>
      <c r="F407" s="308" t="s">
        <v>1517</v>
      </c>
    </row>
    <row r="408" spans="1:6">
      <c r="A408" s="255" t="s">
        <v>46</v>
      </c>
      <c r="B408" s="312">
        <v>626</v>
      </c>
      <c r="C408" s="312">
        <v>626</v>
      </c>
      <c r="D408" s="312">
        <v>595.6</v>
      </c>
      <c r="E408" s="714">
        <v>571.20000000000005</v>
      </c>
      <c r="F408" s="308" t="s">
        <v>1518</v>
      </c>
    </row>
    <row r="409" spans="1:6">
      <c r="A409" s="255" t="s">
        <v>1266</v>
      </c>
      <c r="B409" s="312">
        <v>2</v>
      </c>
      <c r="C409" s="312">
        <v>2</v>
      </c>
      <c r="D409" s="312">
        <v>1.6</v>
      </c>
      <c r="E409" s="714">
        <v>1.6</v>
      </c>
      <c r="F409" s="308" t="s">
        <v>1519</v>
      </c>
    </row>
    <row r="410" spans="1:6">
      <c r="A410" s="255" t="s">
        <v>47</v>
      </c>
      <c r="B410" s="312">
        <v>311.3</v>
      </c>
      <c r="C410" s="312">
        <v>312.39999999999998</v>
      </c>
      <c r="D410" s="312">
        <v>314.10000000000002</v>
      </c>
      <c r="E410" s="717">
        <v>315</v>
      </c>
      <c r="F410" s="308" t="s">
        <v>1520</v>
      </c>
    </row>
    <row r="411" spans="1:6">
      <c r="A411" s="255" t="s">
        <v>1199</v>
      </c>
      <c r="B411" s="312">
        <v>1.3</v>
      </c>
      <c r="C411" s="312">
        <v>1.3</v>
      </c>
      <c r="D411" s="312">
        <v>1.3</v>
      </c>
      <c r="E411" s="714">
        <v>1.3</v>
      </c>
      <c r="F411" s="308" t="s">
        <v>1521</v>
      </c>
    </row>
    <row r="412" spans="1:6">
      <c r="A412" s="255" t="s">
        <v>48</v>
      </c>
      <c r="B412" s="312">
        <v>357</v>
      </c>
      <c r="C412" s="312">
        <v>358</v>
      </c>
      <c r="D412" s="312">
        <v>359</v>
      </c>
      <c r="E412" s="717">
        <v>363</v>
      </c>
      <c r="F412" s="308" t="s">
        <v>1522</v>
      </c>
    </row>
    <row r="413" spans="1:6">
      <c r="A413" s="255" t="s">
        <v>1325</v>
      </c>
      <c r="B413" s="312">
        <v>19.5</v>
      </c>
      <c r="C413" s="312">
        <v>19.5</v>
      </c>
      <c r="D413" s="312">
        <v>19.5</v>
      </c>
      <c r="E413" s="714">
        <v>19.5</v>
      </c>
      <c r="F413" s="308" t="s">
        <v>1523</v>
      </c>
    </row>
    <row r="414" spans="1:6">
      <c r="A414" s="1571" t="s">
        <v>84</v>
      </c>
      <c r="B414" s="1572">
        <v>203.8</v>
      </c>
      <c r="C414" s="1572">
        <v>205.4</v>
      </c>
      <c r="D414" s="1572">
        <v>207.9</v>
      </c>
      <c r="E414" s="2149">
        <v>210</v>
      </c>
      <c r="F414" s="2150" t="s">
        <v>1524</v>
      </c>
    </row>
    <row r="415" spans="1:6">
      <c r="A415" s="260"/>
      <c r="B415" s="310"/>
      <c r="C415" s="310"/>
      <c r="D415" s="310"/>
      <c r="E415" s="310"/>
      <c r="F415" s="308"/>
    </row>
    <row r="416" spans="1:6" ht="15.75">
      <c r="A416" s="2219" t="s">
        <v>1065</v>
      </c>
      <c r="B416" s="2219"/>
      <c r="C416" s="2219"/>
      <c r="D416" s="2219"/>
      <c r="E416" s="2219"/>
      <c r="F416" s="2219"/>
    </row>
    <row r="417" spans="1:6">
      <c r="A417" s="2216" t="s">
        <v>1066</v>
      </c>
      <c r="B417" s="2216"/>
      <c r="C417" s="2216"/>
      <c r="D417" s="2216"/>
      <c r="E417" s="1553"/>
      <c r="F417" s="1395"/>
    </row>
    <row r="418" spans="1:6">
      <c r="A418" s="1570"/>
      <c r="B418" s="2147">
        <v>2019</v>
      </c>
      <c r="C418" s="2147">
        <v>2020</v>
      </c>
      <c r="D418" s="2147">
        <v>2021</v>
      </c>
      <c r="E418" s="2147">
        <v>2022</v>
      </c>
      <c r="F418" s="2147">
        <v>2023</v>
      </c>
    </row>
    <row r="419" spans="1:6" ht="13.5">
      <c r="A419" s="260"/>
      <c r="B419" s="252"/>
      <c r="C419" s="252"/>
      <c r="D419" s="252"/>
      <c r="E419" s="252"/>
      <c r="F419" s="253"/>
    </row>
    <row r="420" spans="1:6" ht="13.5">
      <c r="A420" s="251" t="s">
        <v>1029</v>
      </c>
      <c r="B420" s="252"/>
      <c r="C420" s="252"/>
      <c r="D420" s="252"/>
      <c r="E420" s="252"/>
      <c r="F420" s="253"/>
    </row>
    <row r="421" spans="1:6">
      <c r="A421" s="248" t="s">
        <v>1067</v>
      </c>
      <c r="B421" s="307">
        <v>34.6</v>
      </c>
      <c r="C421" s="307">
        <v>34.4</v>
      </c>
      <c r="D421" s="307">
        <v>33.9</v>
      </c>
      <c r="E421" s="714">
        <v>35.6</v>
      </c>
      <c r="F421" s="710">
        <v>35.799999999999997</v>
      </c>
    </row>
    <row r="422" spans="1:6">
      <c r="A422" s="248" t="s">
        <v>1031</v>
      </c>
      <c r="B422" s="308">
        <v>31.2</v>
      </c>
      <c r="C422" s="308">
        <v>32.299999999999997</v>
      </c>
      <c r="D422" s="308">
        <v>35.1</v>
      </c>
      <c r="E422" s="714">
        <v>35.5</v>
      </c>
      <c r="F422" s="710">
        <v>36</v>
      </c>
    </row>
    <row r="423" spans="1:6">
      <c r="A423" s="248" t="s">
        <v>1038</v>
      </c>
      <c r="B423" s="307">
        <v>24.6</v>
      </c>
      <c r="C423" s="307">
        <v>25.9</v>
      </c>
      <c r="D423" s="307">
        <v>26.1</v>
      </c>
      <c r="E423" s="717">
        <v>27</v>
      </c>
      <c r="F423" s="710">
        <v>28.1</v>
      </c>
    </row>
    <row r="424" spans="1:6">
      <c r="A424" s="248" t="s">
        <v>1041</v>
      </c>
      <c r="B424" s="176">
        <v>12.5</v>
      </c>
      <c r="C424" s="176">
        <v>13.1</v>
      </c>
      <c r="D424" s="176">
        <v>13.3</v>
      </c>
      <c r="E424" s="714">
        <v>13.4</v>
      </c>
      <c r="F424" s="710">
        <v>14.1</v>
      </c>
    </row>
    <row r="425" spans="1:6">
      <c r="A425" s="248" t="s">
        <v>80</v>
      </c>
      <c r="B425" s="307">
        <v>157.4</v>
      </c>
      <c r="C425" s="307">
        <v>156.30000000000001</v>
      </c>
      <c r="D425" s="307">
        <v>158</v>
      </c>
      <c r="E425" s="714">
        <v>159.30000000000001</v>
      </c>
      <c r="F425" s="710">
        <v>160.9</v>
      </c>
    </row>
    <row r="426" spans="1:6">
      <c r="A426" s="248" t="s">
        <v>1042</v>
      </c>
      <c r="B426" s="307">
        <v>174.6</v>
      </c>
      <c r="C426" s="307">
        <v>174.2</v>
      </c>
      <c r="D426" s="307">
        <v>178.8</v>
      </c>
      <c r="E426" s="714">
        <v>179.9</v>
      </c>
      <c r="F426" s="710">
        <v>185.5</v>
      </c>
    </row>
    <row r="427" spans="1:6">
      <c r="A427" s="248" t="s">
        <v>1048</v>
      </c>
      <c r="B427" s="307">
        <v>181.3</v>
      </c>
      <c r="C427" s="307">
        <v>184.2</v>
      </c>
      <c r="D427" s="307">
        <v>186.6</v>
      </c>
      <c r="E427" s="714">
        <v>188.8</v>
      </c>
      <c r="F427" s="710">
        <v>191.2</v>
      </c>
    </row>
    <row r="428" spans="1:6">
      <c r="A428" s="248" t="s">
        <v>1052</v>
      </c>
      <c r="B428" s="307">
        <v>60.6</v>
      </c>
      <c r="C428" s="307">
        <v>60.9</v>
      </c>
      <c r="D428" s="307">
        <v>61.7</v>
      </c>
      <c r="E428" s="714">
        <v>62.8</v>
      </c>
      <c r="F428" s="710">
        <v>64.900000000000006</v>
      </c>
    </row>
    <row r="429" spans="1:6">
      <c r="A429" s="248" t="s">
        <v>1053</v>
      </c>
      <c r="B429" s="307">
        <v>49.9</v>
      </c>
      <c r="C429" s="307">
        <v>50.3</v>
      </c>
      <c r="D429" s="307">
        <v>51.4</v>
      </c>
      <c r="E429" s="714">
        <v>51.9</v>
      </c>
      <c r="F429" s="710">
        <v>11.4</v>
      </c>
    </row>
    <row r="430" spans="1:6" ht="13.5">
      <c r="A430" s="248"/>
      <c r="B430" s="307"/>
      <c r="C430" s="307"/>
      <c r="D430" s="307"/>
      <c r="E430" s="307"/>
      <c r="F430" s="253"/>
    </row>
    <row r="431" spans="1:6">
      <c r="A431" s="251" t="s">
        <v>1006</v>
      </c>
      <c r="B431" s="176"/>
      <c r="C431" s="176"/>
      <c r="D431" s="176"/>
      <c r="E431" s="176"/>
      <c r="F431" s="12"/>
    </row>
    <row r="432" spans="1:6">
      <c r="A432" s="248" t="s">
        <v>1067</v>
      </c>
      <c r="B432" s="176">
        <v>25.4</v>
      </c>
      <c r="C432" s="176">
        <v>21.1</v>
      </c>
      <c r="D432" s="176">
        <v>25.3</v>
      </c>
      <c r="E432" s="714">
        <v>26.4</v>
      </c>
      <c r="F432" s="12">
        <v>26.3</v>
      </c>
    </row>
    <row r="433" spans="1:6">
      <c r="A433" s="248" t="s">
        <v>1031</v>
      </c>
      <c r="B433" s="176">
        <v>27.4</v>
      </c>
      <c r="C433" s="176">
        <v>16.7</v>
      </c>
      <c r="D433" s="176">
        <v>30.3</v>
      </c>
      <c r="E433" s="714">
        <v>26.6</v>
      </c>
      <c r="F433" s="12">
        <v>38.5</v>
      </c>
    </row>
    <row r="434" spans="1:6">
      <c r="A434" s="248" t="s">
        <v>1038</v>
      </c>
      <c r="B434" s="306" t="s">
        <v>60</v>
      </c>
      <c r="C434" s="306" t="s">
        <v>60</v>
      </c>
      <c r="D434" s="306">
        <v>25.1</v>
      </c>
      <c r="E434" s="717">
        <v>26</v>
      </c>
      <c r="F434" s="306" t="s">
        <v>60</v>
      </c>
    </row>
    <row r="435" spans="1:6">
      <c r="A435" s="248" t="s">
        <v>1041</v>
      </c>
      <c r="B435" s="306">
        <v>17.2</v>
      </c>
      <c r="C435" s="306">
        <v>13.3</v>
      </c>
      <c r="D435" s="306">
        <v>17.7</v>
      </c>
      <c r="E435" s="717">
        <v>16</v>
      </c>
      <c r="F435" s="250">
        <v>20</v>
      </c>
    </row>
    <row r="436" spans="1:6">
      <c r="A436" s="248" t="s">
        <v>80</v>
      </c>
      <c r="B436" s="176">
        <v>176.7</v>
      </c>
      <c r="C436" s="176">
        <v>178.4</v>
      </c>
      <c r="D436" s="176">
        <v>180.8</v>
      </c>
      <c r="E436" s="714">
        <v>180.4</v>
      </c>
      <c r="F436" s="12">
        <v>179.3</v>
      </c>
    </row>
    <row r="437" spans="1:6">
      <c r="A437" s="248" t="s">
        <v>1042</v>
      </c>
      <c r="B437" s="176">
        <v>228.5</v>
      </c>
      <c r="C437" s="176">
        <v>198</v>
      </c>
      <c r="D437" s="176">
        <v>181.6</v>
      </c>
      <c r="E437" s="714">
        <v>100.5</v>
      </c>
      <c r="F437" s="12">
        <v>84.4</v>
      </c>
    </row>
    <row r="438" spans="1:6">
      <c r="A438" s="248" t="s">
        <v>1048</v>
      </c>
      <c r="B438" s="306" t="s">
        <v>60</v>
      </c>
      <c r="C438" s="306">
        <v>210</v>
      </c>
      <c r="D438" s="306" t="s">
        <v>60</v>
      </c>
      <c r="E438" s="306" t="s">
        <v>60</v>
      </c>
      <c r="F438" s="306">
        <v>180</v>
      </c>
    </row>
    <row r="439" spans="1:6">
      <c r="A439" s="248" t="s">
        <v>1052</v>
      </c>
      <c r="B439" s="176">
        <v>57.9</v>
      </c>
      <c r="C439" s="176">
        <v>60</v>
      </c>
      <c r="D439" s="176">
        <v>57.6</v>
      </c>
      <c r="E439" s="714">
        <v>50.1</v>
      </c>
      <c r="F439" s="12">
        <v>39.4</v>
      </c>
    </row>
    <row r="440" spans="1:6">
      <c r="A440" s="248" t="s">
        <v>1053</v>
      </c>
      <c r="B440" s="306" t="s">
        <v>1039</v>
      </c>
      <c r="C440" s="306" t="s">
        <v>1039</v>
      </c>
      <c r="D440" s="306" t="s">
        <v>1039</v>
      </c>
      <c r="E440" s="306" t="s">
        <v>1039</v>
      </c>
      <c r="F440" s="306" t="s">
        <v>1039</v>
      </c>
    </row>
    <row r="441" spans="1:6">
      <c r="A441" s="248"/>
      <c r="B441" s="306"/>
      <c r="C441" s="306"/>
      <c r="D441" s="306"/>
      <c r="E441" s="306"/>
      <c r="F441" s="12"/>
    </row>
    <row r="442" spans="1:6">
      <c r="A442" s="251" t="s">
        <v>1007</v>
      </c>
      <c r="B442" s="306"/>
      <c r="C442" s="306"/>
      <c r="D442" s="306"/>
      <c r="E442" s="306"/>
      <c r="F442" s="12"/>
    </row>
    <row r="443" spans="1:6">
      <c r="A443" s="248" t="s">
        <v>1067</v>
      </c>
      <c r="B443" s="176">
        <v>27.5</v>
      </c>
      <c r="C443" s="176">
        <v>26.2</v>
      </c>
      <c r="D443" s="176">
        <v>25.6</v>
      </c>
      <c r="E443" s="714">
        <v>29.2</v>
      </c>
      <c r="F443" s="12">
        <v>29.1</v>
      </c>
    </row>
    <row r="444" spans="1:6">
      <c r="A444" s="248" t="s">
        <v>1031</v>
      </c>
      <c r="B444" s="176">
        <v>33</v>
      </c>
      <c r="C444" s="176">
        <v>33.9</v>
      </c>
      <c r="D444" s="176">
        <v>36</v>
      </c>
      <c r="E444" s="714">
        <v>35.299999999999997</v>
      </c>
      <c r="F444" s="12">
        <v>35.799999999999997</v>
      </c>
    </row>
    <row r="445" spans="1:6">
      <c r="A445" s="248" t="s">
        <v>1038</v>
      </c>
      <c r="B445" s="306" t="s">
        <v>60</v>
      </c>
      <c r="C445" s="306" t="s">
        <v>60</v>
      </c>
      <c r="D445" s="306" t="s">
        <v>60</v>
      </c>
      <c r="E445" s="306" t="s">
        <v>60</v>
      </c>
      <c r="F445" s="306" t="s">
        <v>60</v>
      </c>
    </row>
    <row r="446" spans="1:6">
      <c r="A446" s="248" t="s">
        <v>1041</v>
      </c>
      <c r="B446" s="306">
        <v>15.2</v>
      </c>
      <c r="C446" s="306">
        <v>12.7</v>
      </c>
      <c r="D446" s="306">
        <v>12.8</v>
      </c>
      <c r="E446" s="714">
        <v>12.1</v>
      </c>
      <c r="F446" s="12">
        <v>14.1</v>
      </c>
    </row>
    <row r="447" spans="1:6">
      <c r="A447" s="248" t="s">
        <v>80</v>
      </c>
      <c r="B447" s="176">
        <v>169</v>
      </c>
      <c r="C447" s="176">
        <v>153.80000000000001</v>
      </c>
      <c r="D447" s="176">
        <v>158.5</v>
      </c>
      <c r="E447" s="717">
        <v>150</v>
      </c>
      <c r="F447" s="250">
        <v>140</v>
      </c>
    </row>
    <row r="448" spans="1:6">
      <c r="A448" s="248" t="s">
        <v>1042</v>
      </c>
      <c r="B448" s="176">
        <v>192.4</v>
      </c>
      <c r="C448" s="176">
        <v>158.69999999999999</v>
      </c>
      <c r="D448" s="176">
        <v>192.5</v>
      </c>
      <c r="E448" s="714">
        <v>160.6</v>
      </c>
      <c r="F448" s="12">
        <v>166</v>
      </c>
    </row>
    <row r="449" spans="1:6">
      <c r="A449" s="248" t="s">
        <v>1048</v>
      </c>
      <c r="B449" s="176">
        <v>175.3</v>
      </c>
      <c r="C449" s="176">
        <v>242.7</v>
      </c>
      <c r="D449" s="176">
        <v>111.4</v>
      </c>
      <c r="E449" s="714">
        <v>134.30000000000001</v>
      </c>
      <c r="F449" s="12">
        <v>150.69999999999999</v>
      </c>
    </row>
    <row r="450" spans="1:6">
      <c r="A450" s="248" t="s">
        <v>1052</v>
      </c>
      <c r="B450" s="176">
        <v>10.7</v>
      </c>
      <c r="C450" s="176">
        <v>19.399999999999999</v>
      </c>
      <c r="D450" s="176">
        <v>60.4</v>
      </c>
      <c r="E450" s="717">
        <v>40</v>
      </c>
      <c r="F450" s="12">
        <v>6.2</v>
      </c>
    </row>
    <row r="451" spans="1:6">
      <c r="A451" s="248" t="s">
        <v>1053</v>
      </c>
      <c r="B451" s="306" t="s">
        <v>60</v>
      </c>
      <c r="C451" s="306" t="s">
        <v>60</v>
      </c>
      <c r="D451" s="306" t="s">
        <v>60</v>
      </c>
      <c r="E451" s="306" t="s">
        <v>60</v>
      </c>
      <c r="F451" s="306" t="s">
        <v>60</v>
      </c>
    </row>
    <row r="452" spans="1:6">
      <c r="A452" s="248"/>
      <c r="B452" s="176"/>
      <c r="C452" s="176"/>
      <c r="D452" s="176"/>
      <c r="E452" s="176"/>
      <c r="F452" s="12"/>
    </row>
    <row r="453" spans="1:6">
      <c r="A453" s="251" t="s">
        <v>1008</v>
      </c>
      <c r="B453" s="176"/>
      <c r="C453" s="176"/>
      <c r="D453" s="176"/>
      <c r="E453" s="176"/>
      <c r="F453" s="12"/>
    </row>
    <row r="454" spans="1:6">
      <c r="A454" s="248" t="s">
        <v>1067</v>
      </c>
      <c r="B454" s="176">
        <v>34.1</v>
      </c>
      <c r="C454" s="176">
        <v>33.9</v>
      </c>
      <c r="D454" s="176">
        <v>33.299999999999997</v>
      </c>
      <c r="E454" s="714">
        <v>35.299999999999997</v>
      </c>
      <c r="F454" s="12">
        <v>34.5</v>
      </c>
    </row>
    <row r="455" spans="1:6">
      <c r="A455" s="248" t="s">
        <v>1031</v>
      </c>
      <c r="B455" s="176">
        <v>31.2</v>
      </c>
      <c r="C455" s="176">
        <v>32.5</v>
      </c>
      <c r="D455" s="176">
        <v>35.1</v>
      </c>
      <c r="E455" s="714">
        <v>35.6</v>
      </c>
      <c r="F455" s="250">
        <v>36</v>
      </c>
    </row>
    <row r="456" spans="1:6">
      <c r="A456" s="248" t="s">
        <v>1038</v>
      </c>
      <c r="B456" s="309">
        <v>24.6</v>
      </c>
      <c r="C456" s="306">
        <v>25.9</v>
      </c>
      <c r="D456" s="306">
        <v>26.1</v>
      </c>
      <c r="E456" s="717">
        <v>27</v>
      </c>
      <c r="F456" s="12">
        <v>28.1</v>
      </c>
    </row>
    <row r="457" spans="1:6">
      <c r="A457" s="248" t="s">
        <v>1041</v>
      </c>
      <c r="B457" s="309">
        <v>12.2</v>
      </c>
      <c r="C457" s="306">
        <v>13</v>
      </c>
      <c r="D457" s="306">
        <v>13.1</v>
      </c>
      <c r="E457" s="714">
        <v>13.4</v>
      </c>
      <c r="F457" s="12">
        <v>14.1</v>
      </c>
    </row>
    <row r="458" spans="1:6">
      <c r="A458" s="248" t="s">
        <v>80</v>
      </c>
      <c r="B458" s="176">
        <v>158.9</v>
      </c>
      <c r="C458" s="176">
        <v>157.1</v>
      </c>
      <c r="D458" s="176">
        <v>158.5</v>
      </c>
      <c r="E458" s="714">
        <v>160.5</v>
      </c>
      <c r="F458" s="12">
        <v>161.30000000000001</v>
      </c>
    </row>
    <row r="459" spans="1:6">
      <c r="A459" s="248" t="s">
        <v>1042</v>
      </c>
      <c r="B459" s="176">
        <v>176.5</v>
      </c>
      <c r="C459" s="176">
        <v>176.5</v>
      </c>
      <c r="D459" s="176">
        <v>180</v>
      </c>
      <c r="E459" s="714">
        <v>183.9</v>
      </c>
      <c r="F459" s="12">
        <v>190.6</v>
      </c>
    </row>
    <row r="460" spans="1:6">
      <c r="A460" s="248" t="s">
        <v>1048</v>
      </c>
      <c r="B460" s="176">
        <v>181.4</v>
      </c>
      <c r="C460" s="176">
        <v>184</v>
      </c>
      <c r="D460" s="176">
        <v>186.8</v>
      </c>
      <c r="E460" s="714">
        <v>188.9</v>
      </c>
      <c r="F460" s="12">
        <v>191.4</v>
      </c>
    </row>
    <row r="461" spans="1:6">
      <c r="A461" s="1574" t="s">
        <v>1052</v>
      </c>
      <c r="B461" s="1575">
        <v>62</v>
      </c>
      <c r="C461" s="1575">
        <v>61.8</v>
      </c>
      <c r="D461" s="1575">
        <v>57.2</v>
      </c>
      <c r="E461" s="1573">
        <v>54.9</v>
      </c>
      <c r="F461" s="1395">
        <v>57.5</v>
      </c>
    </row>
    <row r="462" spans="1:6">
      <c r="A462" s="248"/>
      <c r="B462" s="176"/>
      <c r="C462" s="176"/>
      <c r="D462" s="176"/>
      <c r="E462" s="176"/>
      <c r="F462" s="12"/>
    </row>
    <row r="463" spans="1:6">
      <c r="A463" s="248"/>
      <c r="B463" s="176"/>
      <c r="C463" s="176"/>
      <c r="D463" s="176"/>
      <c r="E463" s="176"/>
      <c r="F463" s="12"/>
    </row>
    <row r="464" spans="1:6">
      <c r="A464" s="248"/>
      <c r="B464" s="176"/>
      <c r="C464" s="176"/>
      <c r="D464" s="176"/>
      <c r="E464" s="176"/>
      <c r="F464" s="12"/>
    </row>
    <row r="465" spans="1:10">
      <c r="A465" s="248"/>
      <c r="B465" s="176"/>
      <c r="C465" s="176"/>
      <c r="D465" s="176"/>
      <c r="E465" s="176"/>
      <c r="F465" s="306"/>
    </row>
    <row r="466" spans="1:10">
      <c r="A466" s="248"/>
      <c r="B466" s="176"/>
      <c r="C466" s="176"/>
      <c r="D466" s="176"/>
      <c r="E466" s="176"/>
      <c r="F466" s="12"/>
    </row>
    <row r="467" spans="1:10">
      <c r="A467" s="2213" t="s">
        <v>85</v>
      </c>
      <c r="B467" s="2213"/>
      <c r="C467" s="2213"/>
      <c r="D467" s="2213"/>
      <c r="E467" s="2213"/>
      <c r="F467" s="2213"/>
    </row>
    <row r="468" spans="1:10">
      <c r="A468" s="1570"/>
      <c r="B468" s="2147">
        <v>2019</v>
      </c>
      <c r="C468" s="2147">
        <v>2020</v>
      </c>
      <c r="D468" s="2147">
        <v>2021</v>
      </c>
      <c r="E468" s="2147">
        <v>2022</v>
      </c>
      <c r="F468" s="2148">
        <v>2023</v>
      </c>
    </row>
    <row r="469" spans="1:10">
      <c r="A469" s="251" t="s">
        <v>1044</v>
      </c>
      <c r="B469" s="176"/>
      <c r="C469" s="176"/>
      <c r="D469" s="176"/>
      <c r="E469" s="714"/>
      <c r="F469" s="306"/>
    </row>
    <row r="470" spans="1:10">
      <c r="A470" s="248" t="s">
        <v>1067</v>
      </c>
      <c r="B470" s="176">
        <v>58.7</v>
      </c>
      <c r="C470" s="176">
        <v>60</v>
      </c>
      <c r="D470" s="176">
        <v>61.6</v>
      </c>
      <c r="E470" s="714">
        <v>65.400000000000006</v>
      </c>
      <c r="F470" s="12">
        <v>68.400000000000006</v>
      </c>
    </row>
    <row r="471" spans="1:10">
      <c r="A471" s="248" t="s">
        <v>1038</v>
      </c>
      <c r="B471" s="306" t="s">
        <v>60</v>
      </c>
      <c r="C471" s="306" t="s">
        <v>60</v>
      </c>
      <c r="D471" s="306" t="s">
        <v>60</v>
      </c>
      <c r="E471" s="306" t="s">
        <v>60</v>
      </c>
      <c r="F471" s="306" t="s">
        <v>60</v>
      </c>
    </row>
    <row r="472" spans="1:10">
      <c r="A472" s="248" t="s">
        <v>1041</v>
      </c>
      <c r="B472" s="306">
        <v>14.3</v>
      </c>
      <c r="C472" s="306">
        <v>14.9</v>
      </c>
      <c r="D472" s="306">
        <v>15.3</v>
      </c>
      <c r="E472" s="714">
        <v>9.9</v>
      </c>
      <c r="F472" s="12">
        <v>9.9</v>
      </c>
    </row>
    <row r="473" spans="1:10">
      <c r="A473" s="248" t="s">
        <v>80</v>
      </c>
      <c r="B473" s="176">
        <v>155</v>
      </c>
      <c r="C473" s="176">
        <v>154.6</v>
      </c>
      <c r="D473" s="176">
        <v>156.9</v>
      </c>
      <c r="E473" s="714">
        <v>157.5</v>
      </c>
      <c r="F473" s="12">
        <v>160.1</v>
      </c>
    </row>
    <row r="474" spans="1:10">
      <c r="A474" s="248" t="s">
        <v>1042</v>
      </c>
      <c r="B474" s="176">
        <v>171.1</v>
      </c>
      <c r="C474" s="176">
        <v>170.5</v>
      </c>
      <c r="D474" s="176">
        <v>176.7</v>
      </c>
      <c r="E474" s="714">
        <v>174.9</v>
      </c>
      <c r="F474" s="12">
        <v>179.4</v>
      </c>
    </row>
    <row r="475" spans="1:10">
      <c r="A475" s="248" t="s">
        <v>1048</v>
      </c>
      <c r="B475" s="176">
        <v>161.4</v>
      </c>
      <c r="C475" s="176">
        <v>147</v>
      </c>
      <c r="D475" s="176">
        <v>163.1</v>
      </c>
      <c r="E475" s="306" t="s">
        <v>60</v>
      </c>
      <c r="F475" s="306" t="s">
        <v>60</v>
      </c>
    </row>
    <row r="476" spans="1:10">
      <c r="A476" s="248" t="s">
        <v>1052</v>
      </c>
      <c r="B476" s="176">
        <v>60.5</v>
      </c>
      <c r="C476" s="176">
        <v>60.9</v>
      </c>
      <c r="D476" s="176">
        <v>62.9</v>
      </c>
      <c r="E476" s="714">
        <v>65.2</v>
      </c>
      <c r="F476" s="12">
        <v>67.3</v>
      </c>
    </row>
    <row r="477" spans="1:10">
      <c r="A477" s="1574" t="s">
        <v>1053</v>
      </c>
      <c r="B477" s="1575">
        <v>49.9</v>
      </c>
      <c r="C477" s="1575">
        <v>50.3</v>
      </c>
      <c r="D477" s="1575">
        <v>51.4</v>
      </c>
      <c r="E477" s="1573">
        <v>51.9</v>
      </c>
      <c r="F477" s="1395">
        <v>11.4</v>
      </c>
      <c r="I477" s="721"/>
      <c r="J477" s="515"/>
    </row>
    <row r="478" spans="1:10" ht="27.75" customHeight="1">
      <c r="A478" s="2228" t="s">
        <v>1068</v>
      </c>
      <c r="B478" s="2228"/>
      <c r="C478" s="2228"/>
      <c r="D478" s="2228"/>
      <c r="E478" s="2228"/>
      <c r="F478" s="2228"/>
    </row>
    <row r="479" spans="1:10" ht="11.25" hidden="1" customHeight="1">
      <c r="A479" s="2228"/>
      <c r="B479" s="2228"/>
      <c r="C479" s="2228"/>
      <c r="D479" s="2228"/>
      <c r="E479" s="2228"/>
      <c r="F479" s="2228"/>
    </row>
    <row r="480" spans="1:10" ht="14.25" customHeight="1">
      <c r="A480" s="2216" t="s">
        <v>1069</v>
      </c>
      <c r="B480" s="2216"/>
      <c r="C480" s="2216"/>
      <c r="D480" s="2216"/>
      <c r="E480" s="1553"/>
      <c r="F480" s="1395"/>
    </row>
    <row r="481" spans="1:6">
      <c r="A481" s="1576"/>
      <c r="B481" s="2151">
        <v>2019</v>
      </c>
      <c r="C481" s="2151">
        <v>2020</v>
      </c>
      <c r="D481" s="2151">
        <v>2021</v>
      </c>
      <c r="E481" s="2151">
        <v>2022</v>
      </c>
      <c r="F481" s="2151">
        <v>2023</v>
      </c>
    </row>
    <row r="482" spans="1:6">
      <c r="A482" s="261" t="s">
        <v>1051</v>
      </c>
      <c r="B482" s="247"/>
      <c r="C482" s="247"/>
      <c r="D482" s="247"/>
      <c r="E482" s="247"/>
      <c r="F482" s="12"/>
    </row>
    <row r="483" spans="1:6">
      <c r="A483" s="722" t="s">
        <v>81</v>
      </c>
      <c r="B483" s="303">
        <v>34.6</v>
      </c>
      <c r="C483" s="303">
        <v>34.4</v>
      </c>
      <c r="D483" s="303">
        <v>33.9</v>
      </c>
      <c r="E483" s="716">
        <v>35.6</v>
      </c>
      <c r="F483" s="1212">
        <v>35.799999999999997</v>
      </c>
    </row>
    <row r="484" spans="1:6">
      <c r="A484" s="262" t="s">
        <v>82</v>
      </c>
      <c r="B484" s="298">
        <v>24.9</v>
      </c>
      <c r="C484" s="298">
        <v>24.1</v>
      </c>
      <c r="D484" s="298">
        <v>25.3</v>
      </c>
      <c r="E484" s="714">
        <v>23.1</v>
      </c>
      <c r="F484" s="12">
        <v>22.6</v>
      </c>
    </row>
    <row r="485" spans="1:6">
      <c r="A485" s="262" t="s">
        <v>53</v>
      </c>
      <c r="B485" s="298">
        <v>39.5</v>
      </c>
      <c r="C485" s="298">
        <v>40.4</v>
      </c>
      <c r="D485" s="298">
        <v>43.2</v>
      </c>
      <c r="E485" s="714">
        <v>43.3</v>
      </c>
      <c r="F485" s="12">
        <v>43.8</v>
      </c>
    </row>
    <row r="486" spans="1:6">
      <c r="A486" s="262" t="s">
        <v>83</v>
      </c>
      <c r="B486" s="298">
        <v>28.6</v>
      </c>
      <c r="C486" s="298">
        <v>26.6</v>
      </c>
      <c r="D486" s="298">
        <v>25.2</v>
      </c>
      <c r="E486" s="714">
        <v>30.1</v>
      </c>
      <c r="F486" s="12">
        <v>26.7</v>
      </c>
    </row>
    <row r="487" spans="1:6">
      <c r="A487" s="262" t="s">
        <v>46</v>
      </c>
      <c r="B487" s="304">
        <v>41</v>
      </c>
      <c r="C487" s="304">
        <v>41.4</v>
      </c>
      <c r="D487" s="304">
        <v>40.4</v>
      </c>
      <c r="E487" s="714">
        <v>41.1</v>
      </c>
      <c r="F487" s="12">
        <v>42.7</v>
      </c>
    </row>
    <row r="488" spans="1:6">
      <c r="A488" s="262" t="s">
        <v>47</v>
      </c>
      <c r="B488" s="298">
        <v>32.6</v>
      </c>
      <c r="C488" s="298">
        <v>32.9</v>
      </c>
      <c r="D488" s="298">
        <v>31.8</v>
      </c>
      <c r="E488" s="714">
        <v>33.9</v>
      </c>
      <c r="F488" s="12">
        <v>33.1</v>
      </c>
    </row>
    <row r="489" spans="1:6">
      <c r="A489" s="262" t="s">
        <v>48</v>
      </c>
      <c r="B489" s="298">
        <v>31.3</v>
      </c>
      <c r="C489" s="298">
        <v>30.4</v>
      </c>
      <c r="D489" s="298">
        <v>29.5</v>
      </c>
      <c r="E489" s="714">
        <v>32.5</v>
      </c>
      <c r="F489" s="12">
        <v>32.9</v>
      </c>
    </row>
    <row r="490" spans="1:6">
      <c r="A490" s="262" t="s">
        <v>84</v>
      </c>
      <c r="B490" s="298">
        <v>17.100000000000001</v>
      </c>
      <c r="C490" s="298">
        <v>17.399999999999999</v>
      </c>
      <c r="D490" s="298">
        <v>17.5</v>
      </c>
      <c r="E490" s="714">
        <v>17.600000000000001</v>
      </c>
      <c r="F490" s="250">
        <v>18</v>
      </c>
    </row>
    <row r="491" spans="1:6">
      <c r="A491" s="722" t="s">
        <v>1047</v>
      </c>
      <c r="B491" s="298"/>
      <c r="C491" s="298"/>
      <c r="D491" s="298"/>
      <c r="E491" s="714"/>
      <c r="F491" s="12"/>
    </row>
    <row r="492" spans="1:6">
      <c r="A492" s="722" t="s">
        <v>81</v>
      </c>
      <c r="B492" s="303">
        <v>31.2</v>
      </c>
      <c r="C492" s="303">
        <v>32.299999999999997</v>
      </c>
      <c r="D492" s="303">
        <v>35.1</v>
      </c>
      <c r="E492" s="714">
        <v>35.5</v>
      </c>
      <c r="F492" s="1212">
        <v>36</v>
      </c>
    </row>
    <row r="493" spans="1:6">
      <c r="A493" s="262" t="s">
        <v>82</v>
      </c>
      <c r="B493" s="291" t="s">
        <v>1039</v>
      </c>
      <c r="C493" s="291" t="s">
        <v>1039</v>
      </c>
      <c r="D493" s="291" t="s">
        <v>1039</v>
      </c>
      <c r="E493" s="291" t="s">
        <v>1039</v>
      </c>
      <c r="F493" s="291" t="s">
        <v>1039</v>
      </c>
    </row>
    <row r="494" spans="1:6">
      <c r="A494" s="262" t="s">
        <v>53</v>
      </c>
      <c r="B494" s="298">
        <v>30.4</v>
      </c>
      <c r="C494" s="298">
        <v>33.299999999999997</v>
      </c>
      <c r="D494" s="298">
        <v>34.6</v>
      </c>
      <c r="E494" s="714">
        <v>35.200000000000003</v>
      </c>
      <c r="F494" s="12">
        <v>36.5</v>
      </c>
    </row>
    <row r="495" spans="1:6">
      <c r="A495" s="262" t="s">
        <v>46</v>
      </c>
      <c r="B495" s="298">
        <v>31.6</v>
      </c>
      <c r="C495" s="298">
        <v>31.8</v>
      </c>
      <c r="D495" s="298">
        <v>35.4</v>
      </c>
      <c r="E495" s="714">
        <v>35.6</v>
      </c>
      <c r="F495" s="12">
        <v>35.6</v>
      </c>
    </row>
    <row r="496" spans="1:6">
      <c r="A496" s="722" t="s">
        <v>1038</v>
      </c>
      <c r="B496" s="298"/>
      <c r="C496" s="298"/>
      <c r="D496" s="298"/>
      <c r="E496" s="714"/>
      <c r="F496" s="12"/>
    </row>
    <row r="497" spans="1:6">
      <c r="A497" s="722" t="s">
        <v>81</v>
      </c>
      <c r="B497" s="303">
        <v>24.6</v>
      </c>
      <c r="C497" s="303">
        <v>25.9</v>
      </c>
      <c r="D497" s="303">
        <v>26.1</v>
      </c>
      <c r="E497" s="717">
        <v>27</v>
      </c>
      <c r="F497" s="1212">
        <v>28.1</v>
      </c>
    </row>
    <row r="498" spans="1:6">
      <c r="A498" s="262" t="s">
        <v>82</v>
      </c>
      <c r="B498" s="291" t="s">
        <v>1039</v>
      </c>
      <c r="C498" s="291" t="s">
        <v>1039</v>
      </c>
      <c r="D498" s="291" t="s">
        <v>1039</v>
      </c>
      <c r="E498" s="291" t="s">
        <v>1039</v>
      </c>
      <c r="F498" s="291" t="s">
        <v>1039</v>
      </c>
    </row>
    <row r="499" spans="1:6">
      <c r="A499" s="262" t="s">
        <v>53</v>
      </c>
      <c r="B499" s="298">
        <v>26.2</v>
      </c>
      <c r="C499" s="298">
        <v>27.3</v>
      </c>
      <c r="D499" s="298">
        <v>28.1</v>
      </c>
      <c r="E499" s="714">
        <v>30.1</v>
      </c>
      <c r="F499" s="12">
        <v>30.4</v>
      </c>
    </row>
    <row r="500" spans="1:6">
      <c r="A500" s="262" t="s">
        <v>46</v>
      </c>
      <c r="B500" s="298" t="s">
        <v>1039</v>
      </c>
      <c r="C500" s="298" t="s">
        <v>1039</v>
      </c>
      <c r="D500" s="298" t="s">
        <v>1039</v>
      </c>
      <c r="E500" s="298" t="s">
        <v>1039</v>
      </c>
      <c r="F500" s="298" t="s">
        <v>1039</v>
      </c>
    </row>
    <row r="501" spans="1:6">
      <c r="A501" s="262" t="s">
        <v>47</v>
      </c>
      <c r="B501" s="304">
        <v>22.5</v>
      </c>
      <c r="C501" s="304">
        <v>25.3</v>
      </c>
      <c r="D501" s="304">
        <v>25.6</v>
      </c>
      <c r="E501" s="714">
        <v>26.5</v>
      </c>
      <c r="F501" s="12">
        <v>27.8</v>
      </c>
    </row>
    <row r="502" spans="1:6">
      <c r="A502" s="262" t="s">
        <v>48</v>
      </c>
      <c r="B502" s="305">
        <v>26</v>
      </c>
      <c r="C502" s="305">
        <v>27.4</v>
      </c>
      <c r="D502" s="305">
        <v>27.4</v>
      </c>
      <c r="E502" s="714">
        <v>29.4</v>
      </c>
      <c r="F502" s="12">
        <v>29.4</v>
      </c>
    </row>
    <row r="503" spans="1:6">
      <c r="A503" s="261" t="s">
        <v>1041</v>
      </c>
      <c r="B503" s="298"/>
      <c r="C503" s="298"/>
      <c r="D503" s="298"/>
      <c r="E503" s="714"/>
      <c r="F503" s="12"/>
    </row>
    <row r="504" spans="1:6">
      <c r="A504" s="722" t="s">
        <v>81</v>
      </c>
      <c r="B504" s="303">
        <v>12.5</v>
      </c>
      <c r="C504" s="303">
        <v>13.1</v>
      </c>
      <c r="D504" s="303">
        <v>13.3</v>
      </c>
      <c r="E504" s="716">
        <v>13.4</v>
      </c>
      <c r="F504" s="1212">
        <v>14.1</v>
      </c>
    </row>
    <row r="505" spans="1:6">
      <c r="A505" s="262" t="s">
        <v>82</v>
      </c>
      <c r="B505" s="298">
        <v>9.9</v>
      </c>
      <c r="C505" s="298">
        <v>10.199999999999999</v>
      </c>
      <c r="D505" s="298">
        <v>10.3</v>
      </c>
      <c r="E505" s="714">
        <v>10.5</v>
      </c>
      <c r="F505" s="12">
        <v>10.7</v>
      </c>
    </row>
    <row r="506" spans="1:6">
      <c r="A506" s="262" t="s">
        <v>53</v>
      </c>
      <c r="B506" s="298">
        <v>24.2</v>
      </c>
      <c r="C506" s="291" t="s">
        <v>1039</v>
      </c>
      <c r="D506" s="291" t="s">
        <v>1039</v>
      </c>
      <c r="E506" s="291" t="s">
        <v>1039</v>
      </c>
      <c r="F506" s="291" t="s">
        <v>1039</v>
      </c>
    </row>
    <row r="507" spans="1:6">
      <c r="A507" s="262" t="s">
        <v>83</v>
      </c>
      <c r="B507" s="291" t="s">
        <v>1039</v>
      </c>
      <c r="C507" s="291" t="s">
        <v>1039</v>
      </c>
      <c r="D507" s="291" t="s">
        <v>1039</v>
      </c>
      <c r="E507" s="291" t="s">
        <v>1039</v>
      </c>
      <c r="F507" s="291" t="s">
        <v>1039</v>
      </c>
    </row>
    <row r="508" spans="1:6">
      <c r="A508" s="262" t="s">
        <v>46</v>
      </c>
      <c r="B508" s="298">
        <v>18.399999999999999</v>
      </c>
      <c r="C508" s="298">
        <v>18.399999999999999</v>
      </c>
      <c r="D508" s="298">
        <v>18.399999999999999</v>
      </c>
      <c r="E508" s="714">
        <v>19.399999999999999</v>
      </c>
      <c r="F508" s="12">
        <v>20.3</v>
      </c>
    </row>
    <row r="509" spans="1:6">
      <c r="A509" s="262" t="s">
        <v>47</v>
      </c>
      <c r="B509" s="298">
        <v>11.3</v>
      </c>
      <c r="C509" s="298">
        <v>11.5</v>
      </c>
      <c r="D509" s="298">
        <v>11.7</v>
      </c>
      <c r="E509" s="714">
        <v>12.4</v>
      </c>
      <c r="F509" s="12">
        <v>12.6</v>
      </c>
    </row>
    <row r="510" spans="1:6">
      <c r="A510" s="262" t="s">
        <v>48</v>
      </c>
      <c r="B510" s="304">
        <v>10</v>
      </c>
      <c r="C510" s="304">
        <v>10.199999999999999</v>
      </c>
      <c r="D510" s="304">
        <v>10.3</v>
      </c>
      <c r="E510" s="714">
        <v>10.3</v>
      </c>
      <c r="F510" s="12">
        <v>9.6</v>
      </c>
    </row>
    <row r="511" spans="1:6">
      <c r="A511" s="261" t="s">
        <v>80</v>
      </c>
      <c r="B511" s="298"/>
      <c r="C511" s="298"/>
      <c r="D511" s="298"/>
      <c r="E511" s="714"/>
      <c r="F511" s="12"/>
    </row>
    <row r="512" spans="1:6">
      <c r="A512" s="722" t="s">
        <v>81</v>
      </c>
      <c r="B512" s="303">
        <v>157.4</v>
      </c>
      <c r="C512" s="303">
        <v>156.30000000000001</v>
      </c>
      <c r="D512" s="303">
        <v>158</v>
      </c>
      <c r="E512" s="716">
        <v>159.30000000000001</v>
      </c>
      <c r="F512" s="1212">
        <v>160.9</v>
      </c>
    </row>
    <row r="513" spans="1:6">
      <c r="A513" s="262" t="s">
        <v>82</v>
      </c>
      <c r="B513" s="304">
        <v>167</v>
      </c>
      <c r="C513" s="304">
        <v>167.1</v>
      </c>
      <c r="D513" s="304">
        <v>167.3</v>
      </c>
      <c r="E513" s="714">
        <v>168.1</v>
      </c>
      <c r="F513" s="12">
        <v>168.4</v>
      </c>
    </row>
    <row r="514" spans="1:6">
      <c r="A514" s="262" t="s">
        <v>53</v>
      </c>
      <c r="B514" s="298">
        <v>163.80000000000001</v>
      </c>
      <c r="C514" s="298">
        <v>145.80000000000001</v>
      </c>
      <c r="D514" s="298">
        <v>157.19999999999999</v>
      </c>
      <c r="E514" s="714">
        <v>159.30000000000001</v>
      </c>
      <c r="F514" s="12">
        <v>157.4</v>
      </c>
    </row>
    <row r="515" spans="1:6">
      <c r="A515" s="262" t="s">
        <v>83</v>
      </c>
      <c r="B515" s="304">
        <v>125.1</v>
      </c>
      <c r="C515" s="304">
        <v>125.1</v>
      </c>
      <c r="D515" s="304">
        <v>125</v>
      </c>
      <c r="E515" s="714">
        <v>125.1</v>
      </c>
      <c r="F515" s="12">
        <v>124.9</v>
      </c>
    </row>
    <row r="516" spans="1:6">
      <c r="A516" s="262" t="s">
        <v>46</v>
      </c>
      <c r="B516" s="304">
        <v>133.9</v>
      </c>
      <c r="C516" s="304">
        <v>136.30000000000001</v>
      </c>
      <c r="D516" s="304">
        <v>136.6</v>
      </c>
      <c r="E516" s="714">
        <v>136.80000000000001</v>
      </c>
      <c r="F516" s="12">
        <v>137.6</v>
      </c>
    </row>
    <row r="517" spans="1:6">
      <c r="A517" s="262" t="s">
        <v>1266</v>
      </c>
      <c r="B517" s="306" t="s">
        <v>60</v>
      </c>
      <c r="C517" s="306" t="s">
        <v>60</v>
      </c>
      <c r="D517" s="306" t="s">
        <v>60</v>
      </c>
      <c r="E517" s="306" t="s">
        <v>60</v>
      </c>
      <c r="F517" s="306" t="s">
        <v>60</v>
      </c>
    </row>
    <row r="518" spans="1:6">
      <c r="A518" s="262" t="s">
        <v>47</v>
      </c>
      <c r="B518" s="304">
        <v>170.3</v>
      </c>
      <c r="C518" s="304">
        <v>171.1</v>
      </c>
      <c r="D518" s="304">
        <v>172.4</v>
      </c>
      <c r="E518" s="714">
        <v>173.7</v>
      </c>
      <c r="F518" s="12">
        <v>175.6</v>
      </c>
    </row>
    <row r="519" spans="1:6">
      <c r="A519" s="262" t="s">
        <v>48</v>
      </c>
      <c r="B519" s="298">
        <v>149.30000000000001</v>
      </c>
      <c r="C519" s="298">
        <v>151.69999999999999</v>
      </c>
      <c r="D519" s="304">
        <v>152.80000000000001</v>
      </c>
      <c r="E519" s="714">
        <v>153</v>
      </c>
      <c r="F519" s="12">
        <v>151.80000000000001</v>
      </c>
    </row>
    <row r="520" spans="1:6">
      <c r="A520" s="956" t="s">
        <v>1325</v>
      </c>
      <c r="B520" s="957">
        <v>130</v>
      </c>
      <c r="C520" s="957">
        <v>151.69999999999999</v>
      </c>
      <c r="D520" s="957">
        <v>148.30000000000001</v>
      </c>
      <c r="E520" s="714">
        <v>150</v>
      </c>
      <c r="F520" s="12">
        <v>150</v>
      </c>
    </row>
    <row r="521" spans="1:6">
      <c r="A521" s="956" t="s">
        <v>84</v>
      </c>
      <c r="B521" s="957">
        <v>159</v>
      </c>
      <c r="C521" s="957">
        <v>165.6</v>
      </c>
      <c r="D521" s="958">
        <v>166.6</v>
      </c>
      <c r="E521" s="714">
        <v>168.8</v>
      </c>
      <c r="F521" s="12">
        <v>178</v>
      </c>
    </row>
    <row r="522" spans="1:6">
      <c r="A522" s="261" t="s">
        <v>1042</v>
      </c>
      <c r="B522" s="298"/>
      <c r="C522" s="298"/>
      <c r="D522" s="298"/>
      <c r="E522" s="714"/>
      <c r="F522" s="12"/>
    </row>
    <row r="523" spans="1:6">
      <c r="A523" s="722" t="s">
        <v>81</v>
      </c>
      <c r="B523" s="303">
        <v>174.6</v>
      </c>
      <c r="C523" s="303">
        <v>174.2</v>
      </c>
      <c r="D523" s="303">
        <v>178.8</v>
      </c>
      <c r="E523" s="716">
        <v>179.9</v>
      </c>
      <c r="F523" s="1212">
        <v>185.5</v>
      </c>
    </row>
    <row r="524" spans="1:6">
      <c r="A524" s="262" t="s">
        <v>82</v>
      </c>
      <c r="B524" s="298">
        <v>156.19999999999999</v>
      </c>
      <c r="C524" s="298">
        <v>156.5</v>
      </c>
      <c r="D524" s="298">
        <v>158.6</v>
      </c>
      <c r="E524" s="714">
        <v>159</v>
      </c>
      <c r="F524" s="12">
        <v>160</v>
      </c>
    </row>
    <row r="525" spans="1:6">
      <c r="A525" s="262" t="s">
        <v>53</v>
      </c>
      <c r="B525" s="298">
        <v>168.4</v>
      </c>
      <c r="C525" s="298">
        <v>171.3</v>
      </c>
      <c r="D525" s="298">
        <v>175.8</v>
      </c>
      <c r="E525" s="714">
        <v>176</v>
      </c>
      <c r="F525" s="12">
        <v>182.4</v>
      </c>
    </row>
    <row r="526" spans="1:6">
      <c r="A526" s="262" t="s">
        <v>83</v>
      </c>
      <c r="B526" s="298">
        <v>128.6</v>
      </c>
      <c r="C526" s="298">
        <v>128.69999999999999</v>
      </c>
      <c r="D526" s="298">
        <v>129.69999999999999</v>
      </c>
      <c r="E526" s="714">
        <v>131.30000000000001</v>
      </c>
      <c r="F526" s="12">
        <v>132.69999999999999</v>
      </c>
    </row>
    <row r="527" spans="1:6">
      <c r="A527" s="262" t="s">
        <v>46</v>
      </c>
      <c r="B527" s="298">
        <v>170.8</v>
      </c>
      <c r="C527" s="298">
        <v>170.9</v>
      </c>
      <c r="D527" s="298">
        <v>179.9</v>
      </c>
      <c r="E527" s="714">
        <v>182.3</v>
      </c>
      <c r="F527" s="12">
        <v>189.5</v>
      </c>
    </row>
    <row r="528" spans="1:6">
      <c r="A528" s="262" t="s">
        <v>1266</v>
      </c>
      <c r="B528" s="304">
        <v>180</v>
      </c>
      <c r="C528" s="304">
        <v>181.7</v>
      </c>
      <c r="D528" s="304">
        <v>198.3</v>
      </c>
      <c r="E528" s="714">
        <v>200.7</v>
      </c>
      <c r="F528" s="12">
        <v>201.7</v>
      </c>
    </row>
    <row r="529" spans="1:6">
      <c r="A529" s="262" t="s">
        <v>47</v>
      </c>
      <c r="B529" s="304">
        <v>197.6</v>
      </c>
      <c r="C529" s="304">
        <v>198.2</v>
      </c>
      <c r="D529" s="304">
        <v>198.5</v>
      </c>
      <c r="E529" s="714">
        <v>200.1</v>
      </c>
      <c r="F529" s="12">
        <v>201.3</v>
      </c>
    </row>
    <row r="530" spans="1:6">
      <c r="A530" s="262" t="s">
        <v>1199</v>
      </c>
      <c r="B530" s="304">
        <v>196</v>
      </c>
      <c r="C530" s="304">
        <v>201</v>
      </c>
      <c r="D530" s="304">
        <v>201</v>
      </c>
      <c r="E530" s="714">
        <v>201</v>
      </c>
      <c r="F530" s="12">
        <v>202</v>
      </c>
    </row>
    <row r="531" spans="1:6">
      <c r="A531" s="262" t="s">
        <v>48</v>
      </c>
      <c r="B531" s="298">
        <v>182.8</v>
      </c>
      <c r="C531" s="298">
        <v>174.2</v>
      </c>
      <c r="D531" s="298">
        <v>174.3</v>
      </c>
      <c r="E531" s="714">
        <v>174.7</v>
      </c>
      <c r="F531" s="12">
        <v>180.9</v>
      </c>
    </row>
    <row r="532" spans="1:6">
      <c r="A532" s="956" t="s">
        <v>1325</v>
      </c>
      <c r="B532" s="958">
        <v>178.9</v>
      </c>
      <c r="C532" s="957">
        <v>160</v>
      </c>
      <c r="D532" s="957">
        <v>160</v>
      </c>
      <c r="E532" s="714">
        <v>160</v>
      </c>
      <c r="F532" s="12">
        <v>170</v>
      </c>
    </row>
    <row r="533" spans="1:6">
      <c r="A533" s="1577" t="s">
        <v>84</v>
      </c>
      <c r="B533" s="1578">
        <v>169.3</v>
      </c>
      <c r="C533" s="1578">
        <v>173.4</v>
      </c>
      <c r="D533" s="1578">
        <v>175.7</v>
      </c>
      <c r="E533" s="1573">
        <v>176.6</v>
      </c>
      <c r="F533" s="1395">
        <v>179</v>
      </c>
    </row>
    <row r="534" spans="1:6">
      <c r="A534" s="2220" t="s">
        <v>85</v>
      </c>
      <c r="B534" s="2220"/>
      <c r="C534" s="2220"/>
      <c r="D534" s="2220"/>
      <c r="E534" s="2220"/>
      <c r="F534" s="2220"/>
    </row>
    <row r="535" spans="1:6">
      <c r="A535" s="1570"/>
      <c r="B535" s="2147">
        <v>2019</v>
      </c>
      <c r="C535" s="2147">
        <v>2020</v>
      </c>
      <c r="D535" s="2147">
        <v>2021</v>
      </c>
      <c r="E535" s="2147">
        <v>2022</v>
      </c>
      <c r="F535" s="2148">
        <v>2023</v>
      </c>
    </row>
    <row r="536" spans="1:6">
      <c r="A536" s="261" t="s">
        <v>1048</v>
      </c>
      <c r="B536" s="298"/>
      <c r="C536" s="298"/>
      <c r="D536" s="298"/>
      <c r="E536" s="298"/>
      <c r="F536" s="12"/>
    </row>
    <row r="537" spans="1:6">
      <c r="A537" s="722" t="s">
        <v>81</v>
      </c>
      <c r="B537" s="303">
        <v>181.3</v>
      </c>
      <c r="C537" s="303">
        <v>184.2</v>
      </c>
      <c r="D537" s="303">
        <v>186.6</v>
      </c>
      <c r="E537" s="716">
        <v>188.8</v>
      </c>
      <c r="F537" s="1212">
        <v>191.2</v>
      </c>
    </row>
    <row r="538" spans="1:6">
      <c r="A538" s="262" t="s">
        <v>82</v>
      </c>
      <c r="B538" s="304">
        <v>170</v>
      </c>
      <c r="C538" s="304">
        <v>170.3</v>
      </c>
      <c r="D538" s="304">
        <v>180.4</v>
      </c>
      <c r="E538" s="714">
        <v>181.7</v>
      </c>
      <c r="F538" s="12">
        <v>250</v>
      </c>
    </row>
    <row r="539" spans="1:6">
      <c r="A539" s="262" t="s">
        <v>53</v>
      </c>
      <c r="B539" s="298">
        <v>186.3</v>
      </c>
      <c r="C539" s="298">
        <v>187.8</v>
      </c>
      <c r="D539" s="298">
        <v>188.4</v>
      </c>
      <c r="E539" s="714">
        <v>189.6</v>
      </c>
      <c r="F539" s="12">
        <v>190</v>
      </c>
    </row>
    <row r="540" spans="1:6">
      <c r="A540" s="262" t="s">
        <v>46</v>
      </c>
      <c r="B540" s="298">
        <v>178.3</v>
      </c>
      <c r="C540" s="298">
        <v>181.8</v>
      </c>
      <c r="D540" s="298">
        <v>185.5</v>
      </c>
      <c r="E540" s="714">
        <v>188.6</v>
      </c>
      <c r="F540" s="12">
        <v>192.7</v>
      </c>
    </row>
    <row r="541" spans="1:6">
      <c r="A541" s="262" t="s">
        <v>47</v>
      </c>
      <c r="B541" s="304">
        <v>218</v>
      </c>
      <c r="C541" s="304">
        <v>218.4</v>
      </c>
      <c r="D541" s="304">
        <v>218.4</v>
      </c>
      <c r="E541" s="714">
        <v>218.5</v>
      </c>
      <c r="F541" s="12">
        <v>219</v>
      </c>
    </row>
    <row r="542" spans="1:6">
      <c r="A542" s="262" t="s">
        <v>48</v>
      </c>
      <c r="B542" s="298">
        <v>162.1</v>
      </c>
      <c r="C542" s="298">
        <v>162.4</v>
      </c>
      <c r="D542" s="298">
        <v>162.80000000000001</v>
      </c>
      <c r="E542" s="714">
        <v>162.1</v>
      </c>
      <c r="F542" s="12">
        <v>157.4</v>
      </c>
    </row>
    <row r="543" spans="1:6">
      <c r="A543" s="261" t="s">
        <v>1052</v>
      </c>
      <c r="B543" s="298"/>
      <c r="C543" s="298"/>
      <c r="D543" s="298"/>
      <c r="E543" s="714"/>
      <c r="F543" s="12"/>
    </row>
    <row r="544" spans="1:6">
      <c r="A544" s="722" t="s">
        <v>81</v>
      </c>
      <c r="B544" s="303">
        <v>60.6</v>
      </c>
      <c r="C544" s="303">
        <v>60.9</v>
      </c>
      <c r="D544" s="303">
        <v>61.7</v>
      </c>
      <c r="E544" s="716">
        <v>62.8</v>
      </c>
      <c r="F544" s="1212">
        <v>64.900000000000006</v>
      </c>
    </row>
    <row r="545" spans="1:6">
      <c r="A545" s="262" t="s">
        <v>82</v>
      </c>
      <c r="B545" s="304">
        <v>50</v>
      </c>
      <c r="C545" s="304">
        <v>50.6</v>
      </c>
      <c r="D545" s="304">
        <v>51.2</v>
      </c>
      <c r="E545" s="714">
        <v>52.1</v>
      </c>
      <c r="F545" s="12">
        <v>52.5</v>
      </c>
    </row>
    <row r="546" spans="1:6">
      <c r="A546" s="262" t="s">
        <v>53</v>
      </c>
      <c r="B546" s="298">
        <v>80.400000000000006</v>
      </c>
      <c r="C546" s="298">
        <v>89.2</v>
      </c>
      <c r="D546" s="298">
        <v>92.7</v>
      </c>
      <c r="E546" s="714">
        <v>93.3</v>
      </c>
      <c r="F546" s="12">
        <v>90.7</v>
      </c>
    </row>
    <row r="547" spans="1:6">
      <c r="A547" s="262" t="s">
        <v>83</v>
      </c>
      <c r="B547" s="295">
        <v>18.8</v>
      </c>
      <c r="C547" s="295">
        <v>17.399999999999999</v>
      </c>
      <c r="D547" s="295">
        <v>17.5</v>
      </c>
      <c r="E547" s="17">
        <v>18.100000000000001</v>
      </c>
      <c r="F547" s="12">
        <v>18.2</v>
      </c>
    </row>
    <row r="548" spans="1:6">
      <c r="A548" s="262" t="s">
        <v>46</v>
      </c>
      <c r="B548" s="295">
        <v>59.9</v>
      </c>
      <c r="C548" s="295">
        <v>59.8</v>
      </c>
      <c r="D548" s="295">
        <v>60.8</v>
      </c>
      <c r="E548" s="17">
        <v>61.8</v>
      </c>
      <c r="F548" s="12">
        <v>63.6</v>
      </c>
    </row>
    <row r="549" spans="1:6">
      <c r="A549" s="262" t="s">
        <v>1346</v>
      </c>
      <c r="B549" s="301">
        <v>60</v>
      </c>
      <c r="C549" s="301">
        <v>60</v>
      </c>
      <c r="D549" s="301">
        <v>63</v>
      </c>
      <c r="E549" s="709">
        <v>64</v>
      </c>
      <c r="F549" s="12">
        <v>64.7</v>
      </c>
    </row>
    <row r="550" spans="1:6">
      <c r="A550" s="262" t="s">
        <v>47</v>
      </c>
      <c r="B550" s="295">
        <v>65.900000000000006</v>
      </c>
      <c r="C550" s="295">
        <v>65.8</v>
      </c>
      <c r="D550" s="295">
        <v>66.099999999999994</v>
      </c>
      <c r="E550" s="17">
        <v>67.8</v>
      </c>
      <c r="F550" s="12">
        <v>72</v>
      </c>
    </row>
    <row r="551" spans="1:6">
      <c r="A551" s="262" t="s">
        <v>1199</v>
      </c>
      <c r="B551" s="301">
        <v>62</v>
      </c>
      <c r="C551" s="301">
        <v>62.7</v>
      </c>
      <c r="D551" s="301">
        <v>62.5</v>
      </c>
      <c r="E551" s="17">
        <v>61.6</v>
      </c>
      <c r="F551" s="12">
        <v>63</v>
      </c>
    </row>
    <row r="552" spans="1:6">
      <c r="A552" s="262" t="s">
        <v>48</v>
      </c>
      <c r="B552" s="295">
        <v>41.2</v>
      </c>
      <c r="C552" s="295">
        <v>38.5</v>
      </c>
      <c r="D552" s="295">
        <v>38.5</v>
      </c>
      <c r="E552" s="17">
        <v>38.5</v>
      </c>
      <c r="F552" s="12">
        <v>38.799999999999997</v>
      </c>
    </row>
    <row r="553" spans="1:6">
      <c r="A553" s="262" t="s">
        <v>1325</v>
      </c>
      <c r="B553" s="295">
        <v>49.2</v>
      </c>
      <c r="C553" s="295">
        <v>44.5</v>
      </c>
      <c r="D553" s="295">
        <v>74.599999999999994</v>
      </c>
      <c r="E553" s="709">
        <v>72</v>
      </c>
      <c r="F553" s="12">
        <v>75.400000000000006</v>
      </c>
    </row>
    <row r="554" spans="1:6">
      <c r="A554" s="261" t="s">
        <v>1053</v>
      </c>
      <c r="B554" s="295"/>
      <c r="C554" s="295"/>
      <c r="D554" s="295"/>
      <c r="E554" s="17"/>
      <c r="F554" s="12"/>
    </row>
    <row r="555" spans="1:6">
      <c r="A555" s="722" t="s">
        <v>81</v>
      </c>
      <c r="B555" s="302">
        <v>49.9</v>
      </c>
      <c r="C555" s="302">
        <v>50.3</v>
      </c>
      <c r="D555" s="302">
        <v>51.4</v>
      </c>
      <c r="E555" s="719">
        <v>51.9</v>
      </c>
      <c r="F555" s="12">
        <v>11.4</v>
      </c>
    </row>
    <row r="556" spans="1:6">
      <c r="A556" s="262" t="s">
        <v>53</v>
      </c>
      <c r="B556" s="301">
        <v>57.1</v>
      </c>
      <c r="C556" s="301">
        <v>58.2</v>
      </c>
      <c r="D556" s="301">
        <v>60</v>
      </c>
      <c r="E556" s="709">
        <v>60</v>
      </c>
      <c r="F556" s="12">
        <v>16.399999999999999</v>
      </c>
    </row>
    <row r="557" spans="1:6">
      <c r="A557" s="262" t="s">
        <v>46</v>
      </c>
      <c r="B557" s="295">
        <v>48.8</v>
      </c>
      <c r="C557" s="295">
        <v>49</v>
      </c>
      <c r="D557" s="295">
        <v>49.9</v>
      </c>
      <c r="E557" s="17">
        <v>50.6</v>
      </c>
      <c r="F557" s="12">
        <v>10.5</v>
      </c>
    </row>
    <row r="558" spans="1:6">
      <c r="A558" s="1577" t="s">
        <v>1346</v>
      </c>
      <c r="B558" s="1579">
        <v>28.3</v>
      </c>
      <c r="C558" s="1579">
        <v>28.3</v>
      </c>
      <c r="D558" s="1579">
        <v>30</v>
      </c>
      <c r="E558" s="1580">
        <v>32</v>
      </c>
      <c r="F558" s="1395">
        <v>10.7</v>
      </c>
    </row>
    <row r="559" spans="1:6">
      <c r="A559" s="263"/>
      <c r="B559" s="258"/>
      <c r="C559" s="258"/>
      <c r="D559" s="258"/>
      <c r="E559" s="258"/>
      <c r="F559" s="12"/>
    </row>
    <row r="560" spans="1:6" ht="15.75">
      <c r="A560" s="2221" t="s">
        <v>1590</v>
      </c>
      <c r="B560" s="2221"/>
      <c r="C560" s="2221"/>
      <c r="D560" s="2221"/>
      <c r="E560" s="2221"/>
      <c r="F560" s="2221"/>
    </row>
    <row r="561" spans="1:6" ht="15.75" customHeight="1">
      <c r="A561" s="2226" t="s">
        <v>1070</v>
      </c>
      <c r="B561" s="2226"/>
      <c r="C561" s="2226"/>
      <c r="D561" s="2226"/>
      <c r="E561" s="2226"/>
      <c r="F561" s="2226"/>
    </row>
    <row r="562" spans="1:6">
      <c r="A562" s="2216"/>
      <c r="B562" s="2216"/>
      <c r="C562" s="2216"/>
      <c r="D562" s="2216"/>
      <c r="E562" s="1553"/>
      <c r="F562" s="1395"/>
    </row>
    <row r="563" spans="1:6">
      <c r="A563" s="1570"/>
      <c r="B563" s="2147">
        <v>2019</v>
      </c>
      <c r="C563" s="2147">
        <v>2020</v>
      </c>
      <c r="D563" s="2147">
        <v>2021</v>
      </c>
      <c r="E563" s="2147">
        <v>2022</v>
      </c>
      <c r="F563" s="2147">
        <v>2023</v>
      </c>
    </row>
    <row r="564" spans="1:6">
      <c r="A564" s="264"/>
      <c r="B564" s="292"/>
      <c r="C564" s="292"/>
      <c r="D564" s="292"/>
      <c r="E564" s="292"/>
      <c r="F564" s="17"/>
    </row>
    <row r="565" spans="1:6">
      <c r="A565" s="265" t="s">
        <v>1071</v>
      </c>
      <c r="B565" s="299">
        <v>151086</v>
      </c>
      <c r="C565" s="299">
        <v>161218.70000000001</v>
      </c>
      <c r="D565" s="299">
        <v>140498.1</v>
      </c>
      <c r="E565" s="17">
        <v>142943.6</v>
      </c>
      <c r="F565" s="12">
        <v>153920.20000000001</v>
      </c>
    </row>
    <row r="566" spans="1:6">
      <c r="A566" s="265" t="s">
        <v>1031</v>
      </c>
      <c r="B566" s="299">
        <v>34915.5</v>
      </c>
      <c r="C566" s="299">
        <v>30699</v>
      </c>
      <c r="D566" s="299">
        <v>28642.2</v>
      </c>
      <c r="E566" s="17">
        <v>33351.599999999999</v>
      </c>
      <c r="F566" s="12">
        <v>29042.3</v>
      </c>
    </row>
    <row r="567" spans="1:6">
      <c r="A567" s="265" t="s">
        <v>1038</v>
      </c>
      <c r="B567" s="299">
        <v>126.1</v>
      </c>
      <c r="C567" s="299">
        <v>126.3</v>
      </c>
      <c r="D567" s="299">
        <v>822.9</v>
      </c>
      <c r="E567" s="17">
        <v>924.8</v>
      </c>
      <c r="F567" s="12">
        <v>996.1</v>
      </c>
    </row>
    <row r="568" spans="1:6">
      <c r="A568" s="265" t="s">
        <v>80</v>
      </c>
      <c r="B568" s="299">
        <v>109315.8</v>
      </c>
      <c r="C568" s="299">
        <v>104935.2</v>
      </c>
      <c r="D568" s="299">
        <v>94811.8</v>
      </c>
      <c r="E568" s="17">
        <v>95813.8</v>
      </c>
      <c r="F568" s="12">
        <v>137183.79999999999</v>
      </c>
    </row>
    <row r="569" spans="1:6">
      <c r="A569" s="265" t="s">
        <v>1042</v>
      </c>
      <c r="B569" s="299">
        <v>134015.9</v>
      </c>
      <c r="C569" s="299">
        <v>133269.5</v>
      </c>
      <c r="D569" s="299">
        <v>126505.1</v>
      </c>
      <c r="E569" s="17">
        <v>130731.3</v>
      </c>
      <c r="F569" s="12">
        <v>137183.79999999999</v>
      </c>
    </row>
    <row r="570" spans="1:6">
      <c r="A570" s="265" t="s">
        <v>1043</v>
      </c>
      <c r="B570" s="299">
        <v>51998.7</v>
      </c>
      <c r="C570" s="299">
        <v>49538.9</v>
      </c>
      <c r="D570" s="299">
        <v>42859.9</v>
      </c>
      <c r="E570" s="17">
        <v>42320.9</v>
      </c>
      <c r="F570" s="12">
        <v>47157.599999999999</v>
      </c>
    </row>
    <row r="571" spans="1:6">
      <c r="A571" s="265" t="s">
        <v>1052</v>
      </c>
      <c r="B571" s="299">
        <v>41958.9</v>
      </c>
      <c r="C571" s="299">
        <v>41011.4</v>
      </c>
      <c r="D571" s="299">
        <v>41266.1</v>
      </c>
      <c r="E571" s="17">
        <v>42663.3</v>
      </c>
      <c r="F571" s="12">
        <v>43538.9</v>
      </c>
    </row>
    <row r="572" spans="1:6">
      <c r="A572" s="265" t="s">
        <v>1072</v>
      </c>
      <c r="B572" s="299">
        <v>51032.1</v>
      </c>
      <c r="C572" s="299">
        <v>51244.1</v>
      </c>
      <c r="D572" s="299">
        <v>43992.5</v>
      </c>
      <c r="E572" s="17">
        <v>42291.5</v>
      </c>
      <c r="F572" s="12">
        <v>38229.5</v>
      </c>
    </row>
    <row r="573" spans="1:6">
      <c r="A573" s="265" t="s">
        <v>1056</v>
      </c>
      <c r="B573" s="300">
        <v>220514</v>
      </c>
      <c r="C573" s="300">
        <v>224503.8</v>
      </c>
      <c r="D573" s="300">
        <v>226207.9</v>
      </c>
      <c r="E573" s="17">
        <v>234977</v>
      </c>
      <c r="F573" s="12">
        <v>214125.5</v>
      </c>
    </row>
    <row r="574" spans="1:6">
      <c r="A574" s="265" t="s">
        <v>1057</v>
      </c>
      <c r="B574" s="299">
        <v>43715</v>
      </c>
      <c r="C574" s="299">
        <v>46341.1</v>
      </c>
      <c r="D574" s="299">
        <v>43789.1</v>
      </c>
      <c r="E574" s="17">
        <v>42547.3</v>
      </c>
      <c r="F574" s="12">
        <v>41828.400000000001</v>
      </c>
    </row>
    <row r="575" spans="1:6">
      <c r="A575" s="265" t="s">
        <v>1058</v>
      </c>
      <c r="B575" s="299">
        <v>720.7</v>
      </c>
      <c r="C575" s="299">
        <v>722.6</v>
      </c>
      <c r="D575" s="299">
        <v>664</v>
      </c>
      <c r="E575" s="17">
        <v>418.9</v>
      </c>
      <c r="F575" s="12">
        <v>403.2</v>
      </c>
    </row>
    <row r="576" spans="1:6">
      <c r="A576" s="1571"/>
      <c r="B576" s="1517"/>
      <c r="C576" s="1517"/>
      <c r="D576" s="1517"/>
      <c r="E576" s="1517"/>
      <c r="F576" s="1395"/>
    </row>
    <row r="577" spans="1:6" ht="13.5">
      <c r="A577" s="255"/>
      <c r="B577" s="259"/>
      <c r="C577" s="259"/>
      <c r="D577" s="259"/>
      <c r="E577" s="259"/>
      <c r="F577" s="253"/>
    </row>
    <row r="578" spans="1:6" ht="15.75">
      <c r="A578" s="2229" t="s">
        <v>1073</v>
      </c>
      <c r="B578" s="2229"/>
      <c r="C578" s="2229"/>
      <c r="D578" s="2229"/>
      <c r="E578" s="968"/>
      <c r="F578" s="253"/>
    </row>
    <row r="579" spans="1:6" ht="13.5">
      <c r="A579" s="2216" t="s">
        <v>1074</v>
      </c>
      <c r="B579" s="2216"/>
      <c r="C579" s="2216"/>
      <c r="D579" s="2216"/>
      <c r="E579" s="1553"/>
      <c r="F579" s="1566"/>
    </row>
    <row r="580" spans="1:6">
      <c r="A580" s="1581"/>
      <c r="B580" s="2155">
        <v>2019</v>
      </c>
      <c r="C580" s="2156">
        <v>2020</v>
      </c>
      <c r="D580" s="2156">
        <v>2021</v>
      </c>
      <c r="E580" s="2156">
        <v>2022</v>
      </c>
      <c r="F580" s="2156">
        <v>2023</v>
      </c>
    </row>
    <row r="581" spans="1:6" ht="13.5">
      <c r="A581" s="266"/>
      <c r="B581" s="267"/>
      <c r="C581" s="268"/>
      <c r="D581" s="268"/>
      <c r="E581" s="268"/>
      <c r="F581" s="253"/>
    </row>
    <row r="582" spans="1:6" ht="13.5">
      <c r="A582" s="254" t="s">
        <v>1029</v>
      </c>
      <c r="B582" s="267"/>
      <c r="C582" s="268"/>
      <c r="D582" s="268"/>
      <c r="E582" s="268"/>
      <c r="F582" s="253"/>
    </row>
    <row r="583" spans="1:6">
      <c r="A583" s="724" t="s">
        <v>1075</v>
      </c>
      <c r="B583" s="289">
        <v>374659</v>
      </c>
      <c r="C583" s="298">
        <v>383180</v>
      </c>
      <c r="D583" s="298">
        <v>389304</v>
      </c>
      <c r="E583" s="714">
        <v>397288</v>
      </c>
      <c r="F583" s="298">
        <v>404108</v>
      </c>
    </row>
    <row r="584" spans="1:6">
      <c r="A584" s="724" t="s">
        <v>1347</v>
      </c>
      <c r="B584" s="289">
        <v>189232</v>
      </c>
      <c r="C584" s="298">
        <v>193309</v>
      </c>
      <c r="D584" s="298">
        <v>195537</v>
      </c>
      <c r="E584" s="714">
        <v>199253</v>
      </c>
      <c r="F584" s="298">
        <v>202042</v>
      </c>
    </row>
    <row r="585" spans="1:6">
      <c r="A585" s="724" t="s">
        <v>1076</v>
      </c>
      <c r="B585" s="176" t="s">
        <v>86</v>
      </c>
      <c r="C585" s="176" t="s">
        <v>86</v>
      </c>
      <c r="D585" s="176" t="s">
        <v>86</v>
      </c>
      <c r="E585" s="296" t="s">
        <v>60</v>
      </c>
      <c r="F585" s="298"/>
    </row>
    <row r="586" spans="1:6">
      <c r="A586" s="724" t="s">
        <v>1077</v>
      </c>
      <c r="B586" s="289">
        <v>1154534</v>
      </c>
      <c r="C586" s="298">
        <v>1148317</v>
      </c>
      <c r="D586" s="298">
        <v>1153070</v>
      </c>
      <c r="E586" s="714">
        <v>1121452</v>
      </c>
      <c r="F586" s="298">
        <v>1111538</v>
      </c>
    </row>
    <row r="587" spans="1:6">
      <c r="A587" s="724" t="s">
        <v>1078</v>
      </c>
      <c r="B587" s="289">
        <v>98909</v>
      </c>
      <c r="C587" s="298">
        <v>100630</v>
      </c>
      <c r="D587" s="298">
        <v>101466</v>
      </c>
      <c r="E587" s="714">
        <v>98572</v>
      </c>
      <c r="F587" s="298">
        <v>99469</v>
      </c>
    </row>
    <row r="588" spans="1:6">
      <c r="A588" s="724" t="s">
        <v>1079</v>
      </c>
      <c r="B588" s="289">
        <v>966364</v>
      </c>
      <c r="C588" s="298">
        <v>985595</v>
      </c>
      <c r="D588" s="298">
        <v>1000181</v>
      </c>
      <c r="E588" s="714">
        <v>1038038</v>
      </c>
      <c r="F588" s="298">
        <v>1077951</v>
      </c>
    </row>
    <row r="589" spans="1:6">
      <c r="A589" s="254" t="s">
        <v>1006</v>
      </c>
      <c r="B589" s="289"/>
      <c r="C589" s="298"/>
      <c r="D589" s="298"/>
      <c r="E589" s="714"/>
      <c r="F589" s="298"/>
    </row>
    <row r="590" spans="1:6">
      <c r="A590" s="724" t="s">
        <v>1075</v>
      </c>
      <c r="B590" s="289">
        <v>16</v>
      </c>
      <c r="C590" s="298">
        <v>17</v>
      </c>
      <c r="D590" s="298">
        <v>19</v>
      </c>
      <c r="E590" s="714">
        <v>23</v>
      </c>
      <c r="F590" s="298">
        <v>37</v>
      </c>
    </row>
    <row r="591" spans="1:6">
      <c r="A591" s="724" t="s">
        <v>1347</v>
      </c>
      <c r="B591" s="289">
        <v>9</v>
      </c>
      <c r="C591" s="298">
        <v>11</v>
      </c>
      <c r="D591" s="298">
        <v>10</v>
      </c>
      <c r="E591" s="714">
        <v>10</v>
      </c>
      <c r="F591" s="298">
        <v>12</v>
      </c>
    </row>
    <row r="592" spans="1:6">
      <c r="A592" s="724" t="s">
        <v>1077</v>
      </c>
      <c r="B592" s="289">
        <v>3716</v>
      </c>
      <c r="C592" s="298">
        <v>3683</v>
      </c>
      <c r="D592" s="298">
        <v>3778</v>
      </c>
      <c r="E592" s="714">
        <v>3718</v>
      </c>
      <c r="F592" s="298">
        <v>2164</v>
      </c>
    </row>
    <row r="593" spans="1:6">
      <c r="A593" s="724" t="s">
        <v>1078</v>
      </c>
      <c r="B593" s="289">
        <v>145</v>
      </c>
      <c r="C593" s="298">
        <v>147</v>
      </c>
      <c r="D593" s="298">
        <v>176</v>
      </c>
      <c r="E593" s="714">
        <v>161</v>
      </c>
      <c r="F593" s="298">
        <v>154</v>
      </c>
    </row>
    <row r="594" spans="1:6">
      <c r="A594" s="254" t="s">
        <v>1007</v>
      </c>
      <c r="B594" s="289"/>
      <c r="C594" s="298"/>
      <c r="D594" s="298"/>
      <c r="E594" s="714"/>
      <c r="F594" s="298"/>
    </row>
    <row r="595" spans="1:6">
      <c r="A595" s="724" t="s">
        <v>1075</v>
      </c>
      <c r="B595" s="289">
        <v>69</v>
      </c>
      <c r="C595" s="298">
        <v>108</v>
      </c>
      <c r="D595" s="298">
        <v>96</v>
      </c>
      <c r="E595" s="714">
        <v>168</v>
      </c>
      <c r="F595" s="298">
        <v>231</v>
      </c>
    </row>
    <row r="596" spans="1:6">
      <c r="A596" s="724" t="s">
        <v>1347</v>
      </c>
      <c r="B596" s="289">
        <v>18</v>
      </c>
      <c r="C596" s="298">
        <v>20</v>
      </c>
      <c r="D596" s="298">
        <v>11</v>
      </c>
      <c r="E596" s="714">
        <v>11</v>
      </c>
      <c r="F596" s="298">
        <v>25</v>
      </c>
    </row>
    <row r="597" spans="1:6">
      <c r="A597" s="724" t="s">
        <v>1077</v>
      </c>
      <c r="B597" s="289">
        <v>786</v>
      </c>
      <c r="C597" s="298">
        <v>855</v>
      </c>
      <c r="D597" s="298">
        <v>337</v>
      </c>
      <c r="E597" s="714">
        <v>607</v>
      </c>
      <c r="F597" s="298">
        <v>795</v>
      </c>
    </row>
    <row r="598" spans="1:6">
      <c r="A598" s="724" t="s">
        <v>1078</v>
      </c>
      <c r="B598" s="289">
        <v>150</v>
      </c>
      <c r="C598" s="298">
        <v>160</v>
      </c>
      <c r="D598" s="298">
        <v>93</v>
      </c>
      <c r="E598" s="714">
        <v>62</v>
      </c>
      <c r="F598" s="298">
        <v>58</v>
      </c>
    </row>
    <row r="599" spans="1:6">
      <c r="A599" s="724" t="s">
        <v>1079</v>
      </c>
      <c r="B599" s="289">
        <v>21800</v>
      </c>
      <c r="C599" s="298">
        <v>28100</v>
      </c>
      <c r="D599" s="298">
        <v>29200</v>
      </c>
      <c r="E599" s="714">
        <v>62500</v>
      </c>
      <c r="F599" s="12"/>
    </row>
    <row r="600" spans="1:6">
      <c r="A600" s="2213" t="s">
        <v>85</v>
      </c>
      <c r="B600" s="2213"/>
      <c r="C600" s="2213"/>
      <c r="D600" s="2213"/>
      <c r="E600" s="2213"/>
      <c r="F600" s="2213"/>
    </row>
    <row r="601" spans="1:6">
      <c r="A601" s="1570"/>
      <c r="B601" s="2147">
        <v>2019</v>
      </c>
      <c r="C601" s="2147">
        <v>2020</v>
      </c>
      <c r="D601" s="2147">
        <v>2021</v>
      </c>
      <c r="E601" s="2147">
        <v>2022</v>
      </c>
      <c r="F601" s="2148">
        <v>2023</v>
      </c>
    </row>
    <row r="602" spans="1:6">
      <c r="A602" s="254" t="s">
        <v>1008</v>
      </c>
      <c r="B602" s="289"/>
      <c r="C602" s="298"/>
      <c r="D602" s="298"/>
      <c r="E602" s="298"/>
      <c r="F602" s="714"/>
    </row>
    <row r="603" spans="1:6">
      <c r="A603" s="724" t="s">
        <v>1075</v>
      </c>
      <c r="B603" s="289">
        <v>73852</v>
      </c>
      <c r="C603" s="298">
        <v>71584</v>
      </c>
      <c r="D603" s="298">
        <v>73535</v>
      </c>
      <c r="E603" s="714">
        <v>76718</v>
      </c>
      <c r="F603" s="12">
        <v>80498</v>
      </c>
    </row>
    <row r="604" spans="1:6">
      <c r="A604" s="724" t="s">
        <v>1348</v>
      </c>
      <c r="B604" s="292">
        <v>38254</v>
      </c>
      <c r="C604" s="292">
        <v>35903</v>
      </c>
      <c r="D604" s="292">
        <v>37048</v>
      </c>
      <c r="E604" s="12">
        <v>38244</v>
      </c>
      <c r="F604" s="12">
        <v>40283</v>
      </c>
    </row>
    <row r="605" spans="1:6">
      <c r="A605" s="724" t="s">
        <v>1077</v>
      </c>
      <c r="B605" s="292">
        <v>221458</v>
      </c>
      <c r="C605" s="295">
        <v>205063</v>
      </c>
      <c r="D605" s="295">
        <v>208454</v>
      </c>
      <c r="E605" s="714">
        <v>202924</v>
      </c>
      <c r="F605" s="12">
        <v>202601</v>
      </c>
    </row>
    <row r="606" spans="1:6">
      <c r="A606" s="724" t="s">
        <v>1078</v>
      </c>
      <c r="B606" s="292">
        <v>19228</v>
      </c>
      <c r="C606" s="295">
        <v>19031</v>
      </c>
      <c r="D606" s="295">
        <v>18695</v>
      </c>
      <c r="E606" s="714">
        <v>18304</v>
      </c>
      <c r="F606" s="12">
        <v>19182</v>
      </c>
    </row>
    <row r="607" spans="1:6">
      <c r="A607" s="724" t="s">
        <v>1079</v>
      </c>
      <c r="B607" s="292">
        <v>184578</v>
      </c>
      <c r="C607" s="723" t="s">
        <v>60</v>
      </c>
      <c r="D607" s="723" t="s">
        <v>60</v>
      </c>
      <c r="E607" s="723" t="s">
        <v>60</v>
      </c>
      <c r="F607" s="12"/>
    </row>
    <row r="608" spans="1:6">
      <c r="A608" s="254" t="s">
        <v>1044</v>
      </c>
      <c r="B608" s="292"/>
      <c r="C608" s="295"/>
      <c r="D608" s="295"/>
      <c r="E608" s="714"/>
      <c r="F608" s="12"/>
    </row>
    <row r="609" spans="1:6">
      <c r="A609" s="724" t="s">
        <v>1075</v>
      </c>
      <c r="B609" s="292">
        <v>300722</v>
      </c>
      <c r="C609" s="295">
        <v>311471</v>
      </c>
      <c r="D609" s="295">
        <v>315654</v>
      </c>
      <c r="E609" s="714">
        <v>320379</v>
      </c>
      <c r="F609" s="12">
        <v>200398</v>
      </c>
    </row>
    <row r="610" spans="1:6">
      <c r="A610" s="724" t="s">
        <v>1347</v>
      </c>
      <c r="B610" s="292">
        <v>150951</v>
      </c>
      <c r="C610" s="295">
        <v>157375</v>
      </c>
      <c r="D610" s="295">
        <v>158468</v>
      </c>
      <c r="E610" s="714">
        <v>160988</v>
      </c>
      <c r="F610" s="12">
        <v>323342</v>
      </c>
    </row>
    <row r="611" spans="1:6">
      <c r="A611" s="724" t="s">
        <v>1076</v>
      </c>
      <c r="B611" s="297" t="s">
        <v>60</v>
      </c>
      <c r="C611" s="297" t="s">
        <v>60</v>
      </c>
      <c r="D611" s="297" t="s">
        <v>60</v>
      </c>
      <c r="E611" s="723" t="s">
        <v>60</v>
      </c>
      <c r="F611" s="12">
        <v>161722</v>
      </c>
    </row>
    <row r="612" spans="1:6">
      <c r="A612" s="724" t="s">
        <v>1077</v>
      </c>
      <c r="B612" s="292">
        <v>928574</v>
      </c>
      <c r="C612" s="295">
        <v>938716</v>
      </c>
      <c r="D612" s="295">
        <v>940501</v>
      </c>
      <c r="E612" s="714">
        <v>914203</v>
      </c>
      <c r="F612" s="12">
        <v>905978</v>
      </c>
    </row>
    <row r="613" spans="1:6">
      <c r="A613" s="724" t="s">
        <v>1078</v>
      </c>
      <c r="B613" s="292">
        <v>79386</v>
      </c>
      <c r="C613" s="295">
        <v>81292</v>
      </c>
      <c r="D613" s="295">
        <v>82502</v>
      </c>
      <c r="E613" s="714">
        <v>80045</v>
      </c>
      <c r="F613" s="12">
        <v>80075</v>
      </c>
    </row>
    <row r="614" spans="1:6">
      <c r="A614" s="724" t="s">
        <v>1079</v>
      </c>
      <c r="B614" s="292">
        <v>759986</v>
      </c>
      <c r="C614" s="295">
        <v>781853</v>
      </c>
      <c r="D614" s="295">
        <v>790187</v>
      </c>
      <c r="E614" s="714">
        <v>788159</v>
      </c>
      <c r="F614" s="12">
        <v>801703</v>
      </c>
    </row>
    <row r="615" spans="1:6">
      <c r="A615" s="1582"/>
      <c r="B615" s="1517"/>
      <c r="C615" s="1583"/>
      <c r="D615" s="1583"/>
      <c r="E615" s="1583"/>
      <c r="F615" s="1395"/>
    </row>
    <row r="616" spans="1:6" ht="24.75" customHeight="1">
      <c r="A616" s="2229" t="s">
        <v>1080</v>
      </c>
      <c r="B616" s="2229"/>
      <c r="C616" s="2229"/>
      <c r="D616" s="2229"/>
      <c r="E616" s="968"/>
      <c r="F616" s="12"/>
    </row>
    <row r="617" spans="1:6">
      <c r="A617" s="2216" t="s">
        <v>1081</v>
      </c>
      <c r="B617" s="2216"/>
      <c r="C617" s="2216"/>
      <c r="D617" s="2216"/>
      <c r="E617" s="1553"/>
      <c r="F617" s="1395"/>
    </row>
    <row r="618" spans="1:6">
      <c r="A618" s="1581"/>
      <c r="B618" s="2147">
        <v>2019</v>
      </c>
      <c r="C618" s="2147">
        <v>2020</v>
      </c>
      <c r="D618" s="2147">
        <v>2021</v>
      </c>
      <c r="E618" s="2147">
        <v>2022</v>
      </c>
      <c r="F618" s="2148">
        <v>2023</v>
      </c>
    </row>
    <row r="619" spans="1:6" ht="13.5" hidden="1">
      <c r="A619" s="266"/>
      <c r="B619" s="252"/>
      <c r="C619" s="252"/>
      <c r="D619" s="252"/>
      <c r="E619" s="252"/>
      <c r="F619" s="12">
        <v>801703</v>
      </c>
    </row>
    <row r="620" spans="1:6">
      <c r="A620" s="269" t="s">
        <v>1075</v>
      </c>
      <c r="B620" s="270"/>
      <c r="C620" s="270"/>
      <c r="D620" s="270"/>
      <c r="E620" s="270"/>
      <c r="F620" s="271"/>
    </row>
    <row r="621" spans="1:6">
      <c r="A621" s="713" t="s">
        <v>81</v>
      </c>
      <c r="B621" s="290">
        <v>374659</v>
      </c>
      <c r="C621" s="290">
        <v>383180</v>
      </c>
      <c r="D621" s="290">
        <v>389304</v>
      </c>
      <c r="E621" s="716">
        <v>397288</v>
      </c>
      <c r="F621" s="1212">
        <v>404108</v>
      </c>
    </row>
    <row r="622" spans="1:6">
      <c r="A622" s="255" t="s">
        <v>82</v>
      </c>
      <c r="B622" s="289">
        <v>36522</v>
      </c>
      <c r="C622" s="289">
        <v>37626</v>
      </c>
      <c r="D622" s="289">
        <v>38207</v>
      </c>
      <c r="E622" s="714">
        <v>40440</v>
      </c>
      <c r="F622" s="710">
        <v>41419</v>
      </c>
    </row>
    <row r="623" spans="1:6">
      <c r="A623" s="255" t="s">
        <v>53</v>
      </c>
      <c r="B623" s="289">
        <v>38070</v>
      </c>
      <c r="C623" s="289">
        <v>38872</v>
      </c>
      <c r="D623" s="289">
        <v>39651</v>
      </c>
      <c r="E623" s="714">
        <v>40846</v>
      </c>
      <c r="F623" s="710">
        <v>41665</v>
      </c>
    </row>
    <row r="624" spans="1:6">
      <c r="A624" s="255" t="s">
        <v>83</v>
      </c>
      <c r="B624" s="289">
        <v>39315</v>
      </c>
      <c r="C624" s="289">
        <v>40584</v>
      </c>
      <c r="D624" s="289">
        <v>41643</v>
      </c>
      <c r="E624" s="714">
        <v>43780</v>
      </c>
      <c r="F624" s="710">
        <v>44863</v>
      </c>
    </row>
    <row r="625" spans="1:6">
      <c r="A625" s="255" t="s">
        <v>46</v>
      </c>
      <c r="B625" s="289">
        <v>94480</v>
      </c>
      <c r="C625" s="289">
        <v>94549</v>
      </c>
      <c r="D625" s="289">
        <v>94607</v>
      </c>
      <c r="E625" s="714">
        <v>94716</v>
      </c>
      <c r="F625" s="710">
        <v>95923</v>
      </c>
    </row>
    <row r="626" spans="1:6">
      <c r="A626" s="255" t="s">
        <v>1266</v>
      </c>
      <c r="B626" s="289">
        <v>395</v>
      </c>
      <c r="C626" s="289">
        <v>477</v>
      </c>
      <c r="D626" s="289">
        <v>485</v>
      </c>
      <c r="E626" s="714">
        <v>583</v>
      </c>
      <c r="F626" s="710">
        <v>599</v>
      </c>
    </row>
    <row r="627" spans="1:6">
      <c r="A627" s="255" t="s">
        <v>47</v>
      </c>
      <c r="B627" s="289">
        <v>69797</v>
      </c>
      <c r="C627" s="289">
        <v>73147</v>
      </c>
      <c r="D627" s="289">
        <v>74346</v>
      </c>
      <c r="E627" s="714">
        <v>76574</v>
      </c>
      <c r="F627" s="710">
        <v>78340</v>
      </c>
    </row>
    <row r="628" spans="1:6">
      <c r="A628" s="255" t="s">
        <v>1199</v>
      </c>
      <c r="B628" s="289">
        <v>1567</v>
      </c>
      <c r="C628" s="289">
        <v>1542</v>
      </c>
      <c r="D628" s="289">
        <v>1546</v>
      </c>
      <c r="E628" s="714">
        <v>1556</v>
      </c>
      <c r="F628" s="710">
        <v>1603</v>
      </c>
    </row>
    <row r="629" spans="1:6">
      <c r="A629" s="255" t="s">
        <v>48</v>
      </c>
      <c r="B629" s="289">
        <v>77853</v>
      </c>
      <c r="C629" s="289">
        <v>79432</v>
      </c>
      <c r="D629" s="289">
        <v>81363</v>
      </c>
      <c r="E629" s="714">
        <v>80919</v>
      </c>
      <c r="F629" s="710">
        <v>81717</v>
      </c>
    </row>
    <row r="630" spans="1:6">
      <c r="A630" s="255" t="s">
        <v>1325</v>
      </c>
      <c r="B630" s="289">
        <v>4710</v>
      </c>
      <c r="C630" s="289">
        <v>4760</v>
      </c>
      <c r="D630" s="289">
        <v>4830</v>
      </c>
      <c r="E630" s="714">
        <v>4630</v>
      </c>
      <c r="F630" s="710">
        <v>4663</v>
      </c>
    </row>
    <row r="631" spans="1:6">
      <c r="A631" s="255" t="s">
        <v>84</v>
      </c>
      <c r="B631" s="289">
        <v>18622</v>
      </c>
      <c r="C631" s="289">
        <v>18970</v>
      </c>
      <c r="D631" s="289">
        <v>19487</v>
      </c>
      <c r="E631" s="714">
        <v>20013</v>
      </c>
      <c r="F631" s="710">
        <v>20181</v>
      </c>
    </row>
    <row r="632" spans="1:6">
      <c r="A632" s="269" t="s">
        <v>1349</v>
      </c>
      <c r="B632" s="289"/>
      <c r="C632" s="289"/>
      <c r="D632" s="289"/>
      <c r="E632" s="289"/>
      <c r="F632" s="12"/>
    </row>
    <row r="633" spans="1:6">
      <c r="A633" s="713" t="s">
        <v>81</v>
      </c>
      <c r="B633" s="290">
        <v>189232</v>
      </c>
      <c r="C633" s="290">
        <v>193309</v>
      </c>
      <c r="D633" s="290">
        <v>195537</v>
      </c>
      <c r="E633" s="716">
        <v>199253</v>
      </c>
      <c r="F633" s="1212">
        <v>202042</v>
      </c>
    </row>
    <row r="634" spans="1:6">
      <c r="A634" s="255" t="s">
        <v>82</v>
      </c>
      <c r="B634" s="289">
        <v>19495</v>
      </c>
      <c r="C634" s="289">
        <v>19810</v>
      </c>
      <c r="D634" s="289">
        <v>19858</v>
      </c>
      <c r="E634" s="714">
        <v>20560</v>
      </c>
      <c r="F634" s="12">
        <v>20960</v>
      </c>
    </row>
    <row r="635" spans="1:6">
      <c r="A635" s="255" t="s">
        <v>53</v>
      </c>
      <c r="B635" s="289">
        <v>16897</v>
      </c>
      <c r="C635" s="289">
        <v>17192</v>
      </c>
      <c r="D635" s="289">
        <v>17524</v>
      </c>
      <c r="E635" s="714">
        <v>17947</v>
      </c>
      <c r="F635" s="12">
        <v>18217</v>
      </c>
    </row>
    <row r="636" spans="1:6">
      <c r="A636" s="255" t="s">
        <v>83</v>
      </c>
      <c r="B636" s="289">
        <v>22712</v>
      </c>
      <c r="C636" s="289">
        <v>24016</v>
      </c>
      <c r="D636" s="289">
        <v>24199</v>
      </c>
      <c r="E636" s="714">
        <v>24853</v>
      </c>
      <c r="F636" s="12">
        <v>25025</v>
      </c>
    </row>
    <row r="637" spans="1:6">
      <c r="A637" s="255" t="s">
        <v>46</v>
      </c>
      <c r="B637" s="289">
        <v>51043</v>
      </c>
      <c r="C637" s="289">
        <v>51365</v>
      </c>
      <c r="D637" s="289">
        <v>51418</v>
      </c>
      <c r="E637" s="714">
        <v>51597</v>
      </c>
      <c r="F637" s="12">
        <v>52385</v>
      </c>
    </row>
    <row r="638" spans="1:6">
      <c r="A638" s="255" t="s">
        <v>1266</v>
      </c>
      <c r="B638" s="289">
        <v>183</v>
      </c>
      <c r="C638" s="289">
        <v>205</v>
      </c>
      <c r="D638" s="289">
        <v>191</v>
      </c>
      <c r="E638" s="714">
        <v>246</v>
      </c>
      <c r="F638" s="12">
        <v>250</v>
      </c>
    </row>
    <row r="639" spans="1:6">
      <c r="A639" s="255" t="s">
        <v>47</v>
      </c>
      <c r="B639" s="289">
        <v>36448</v>
      </c>
      <c r="C639" s="289">
        <v>37281</v>
      </c>
      <c r="D639" s="289">
        <v>37974</v>
      </c>
      <c r="E639" s="714">
        <v>38756</v>
      </c>
      <c r="F639" s="12">
        <v>39389</v>
      </c>
    </row>
    <row r="640" spans="1:6">
      <c r="A640" s="255" t="s">
        <v>1199</v>
      </c>
      <c r="B640" s="289">
        <v>622</v>
      </c>
      <c r="C640" s="289">
        <v>624</v>
      </c>
      <c r="D640" s="289">
        <v>626</v>
      </c>
      <c r="E640" s="714">
        <v>631</v>
      </c>
      <c r="F640" s="12">
        <v>651</v>
      </c>
    </row>
    <row r="641" spans="1:6">
      <c r="A641" s="256" t="s">
        <v>48</v>
      </c>
      <c r="B641" s="289">
        <v>33569</v>
      </c>
      <c r="C641" s="289">
        <v>34378</v>
      </c>
      <c r="D641" s="289">
        <v>35061</v>
      </c>
      <c r="E641" s="714">
        <v>35881</v>
      </c>
      <c r="F641" s="12">
        <v>36329</v>
      </c>
    </row>
    <row r="642" spans="1:6">
      <c r="A642" s="255" t="s">
        <v>1325</v>
      </c>
      <c r="B642" s="289">
        <v>2002</v>
      </c>
      <c r="C642" s="289">
        <v>2022</v>
      </c>
      <c r="D642" s="289">
        <v>2106</v>
      </c>
      <c r="E642" s="714">
        <v>2113</v>
      </c>
      <c r="F642" s="12">
        <v>2095</v>
      </c>
    </row>
    <row r="643" spans="1:6">
      <c r="A643" s="256" t="s">
        <v>84</v>
      </c>
      <c r="B643" s="289">
        <v>9068</v>
      </c>
      <c r="C643" s="289">
        <v>9267</v>
      </c>
      <c r="D643" s="289">
        <v>9503</v>
      </c>
      <c r="E643" s="714">
        <v>9659</v>
      </c>
      <c r="F643" s="12">
        <v>9737</v>
      </c>
    </row>
    <row r="644" spans="1:6">
      <c r="A644" s="269" t="s">
        <v>1076</v>
      </c>
      <c r="B644" s="289"/>
      <c r="C644" s="289"/>
      <c r="D644" s="289"/>
      <c r="E644" s="289"/>
      <c r="F644" s="12"/>
    </row>
    <row r="645" spans="1:6">
      <c r="A645" s="713" t="s">
        <v>81</v>
      </c>
      <c r="B645" s="176" t="s">
        <v>60</v>
      </c>
      <c r="C645" s="176" t="s">
        <v>60</v>
      </c>
      <c r="D645" s="176" t="s">
        <v>60</v>
      </c>
      <c r="E645" s="176"/>
      <c r="F645" s="176" t="s">
        <v>60</v>
      </c>
    </row>
    <row r="646" spans="1:6">
      <c r="A646" s="255" t="s">
        <v>46</v>
      </c>
      <c r="B646" s="176" t="s">
        <v>60</v>
      </c>
      <c r="C646" s="176" t="s">
        <v>60</v>
      </c>
      <c r="D646" s="176" t="s">
        <v>60</v>
      </c>
      <c r="E646" s="176"/>
      <c r="F646" s="176" t="s">
        <v>60</v>
      </c>
    </row>
    <row r="647" spans="1:6">
      <c r="A647" s="255" t="s">
        <v>1266</v>
      </c>
      <c r="B647" s="176" t="s">
        <v>60</v>
      </c>
      <c r="C647" s="176" t="s">
        <v>60</v>
      </c>
      <c r="D647" s="176" t="s">
        <v>60</v>
      </c>
      <c r="E647" s="176"/>
      <c r="F647" s="176" t="s">
        <v>60</v>
      </c>
    </row>
    <row r="648" spans="1:6">
      <c r="A648" s="255" t="s">
        <v>47</v>
      </c>
      <c r="B648" s="294" t="s">
        <v>60</v>
      </c>
      <c r="C648" s="294" t="s">
        <v>60</v>
      </c>
      <c r="D648" s="294" t="s">
        <v>60</v>
      </c>
      <c r="E648" s="294"/>
      <c r="F648" s="294" t="s">
        <v>60</v>
      </c>
    </row>
    <row r="649" spans="1:6">
      <c r="A649" s="255" t="s">
        <v>48</v>
      </c>
      <c r="B649" s="294" t="s">
        <v>60</v>
      </c>
      <c r="C649" s="294" t="s">
        <v>60</v>
      </c>
      <c r="D649" s="294" t="s">
        <v>60</v>
      </c>
      <c r="E649" s="294"/>
      <c r="F649" s="294" t="s">
        <v>60</v>
      </c>
    </row>
    <row r="650" spans="1:6">
      <c r="A650" s="255" t="s">
        <v>1325</v>
      </c>
      <c r="B650" s="294" t="s">
        <v>60</v>
      </c>
      <c r="C650" s="294" t="s">
        <v>60</v>
      </c>
      <c r="D650" s="294" t="s">
        <v>60</v>
      </c>
      <c r="E650" s="294"/>
      <c r="F650" s="294" t="s">
        <v>60</v>
      </c>
    </row>
    <row r="651" spans="1:6">
      <c r="A651" s="269" t="s">
        <v>1077</v>
      </c>
      <c r="B651" s="289"/>
      <c r="C651" s="289"/>
      <c r="D651" s="289"/>
      <c r="E651" s="289"/>
      <c r="F651" s="12"/>
    </row>
    <row r="652" spans="1:6">
      <c r="A652" s="713" t="s">
        <v>81</v>
      </c>
      <c r="B652" s="290">
        <v>1154534</v>
      </c>
      <c r="C652" s="290">
        <v>1148317</v>
      </c>
      <c r="D652" s="290">
        <v>1153070</v>
      </c>
      <c r="E652" s="716">
        <v>1121452</v>
      </c>
      <c r="F652" s="271">
        <v>1111538</v>
      </c>
    </row>
    <row r="653" spans="1:6">
      <c r="A653" s="255" t="s">
        <v>82</v>
      </c>
      <c r="B653" s="289">
        <v>171349</v>
      </c>
      <c r="C653" s="289">
        <v>172417</v>
      </c>
      <c r="D653" s="289">
        <v>173203</v>
      </c>
      <c r="E653" s="714">
        <v>156003</v>
      </c>
      <c r="F653" s="12">
        <v>156771</v>
      </c>
    </row>
    <row r="654" spans="1:6">
      <c r="A654" s="255" t="s">
        <v>53</v>
      </c>
      <c r="B654" s="289">
        <v>70151</v>
      </c>
      <c r="C654" s="289">
        <v>62570</v>
      </c>
      <c r="D654" s="289">
        <v>63009</v>
      </c>
      <c r="E654" s="714">
        <v>59414</v>
      </c>
      <c r="F654" s="12">
        <v>60040</v>
      </c>
    </row>
    <row r="655" spans="1:6">
      <c r="A655" s="255" t="s">
        <v>83</v>
      </c>
      <c r="B655" s="289">
        <v>162952</v>
      </c>
      <c r="C655" s="289">
        <v>166071</v>
      </c>
      <c r="D655" s="289">
        <v>167960</v>
      </c>
      <c r="E655" s="714">
        <v>156956</v>
      </c>
      <c r="F655" s="12">
        <v>151697</v>
      </c>
    </row>
    <row r="656" spans="1:6">
      <c r="A656" s="255" t="s">
        <v>46</v>
      </c>
      <c r="B656" s="292">
        <v>250137</v>
      </c>
      <c r="C656" s="292">
        <v>242650</v>
      </c>
      <c r="D656" s="292">
        <v>238254</v>
      </c>
      <c r="E656" s="17">
        <v>238395</v>
      </c>
      <c r="F656" s="12">
        <v>228810</v>
      </c>
    </row>
    <row r="657" spans="1:6">
      <c r="A657" s="255" t="s">
        <v>1266</v>
      </c>
      <c r="B657" s="292">
        <v>1412</v>
      </c>
      <c r="C657" s="292">
        <v>1158</v>
      </c>
      <c r="D657" s="292">
        <v>1152</v>
      </c>
      <c r="E657" s="17">
        <v>1265</v>
      </c>
      <c r="F657" s="12">
        <v>1280</v>
      </c>
    </row>
    <row r="658" spans="1:6">
      <c r="A658" s="255" t="s">
        <v>47</v>
      </c>
      <c r="B658" s="292">
        <v>167735</v>
      </c>
      <c r="C658" s="292">
        <v>167776</v>
      </c>
      <c r="D658" s="292">
        <v>168458</v>
      </c>
      <c r="E658" s="17">
        <v>172210</v>
      </c>
      <c r="F658" s="12">
        <v>172627</v>
      </c>
    </row>
    <row r="659" spans="1:6">
      <c r="A659" s="255" t="s">
        <v>1199</v>
      </c>
      <c r="B659" s="292">
        <v>2073</v>
      </c>
      <c r="C659" s="292">
        <v>2053</v>
      </c>
      <c r="D659" s="292">
        <v>2055</v>
      </c>
      <c r="E659" s="17">
        <v>2049</v>
      </c>
      <c r="F659" s="12">
        <v>2172</v>
      </c>
    </row>
    <row r="660" spans="1:6">
      <c r="A660" s="255" t="s">
        <v>48</v>
      </c>
      <c r="B660" s="292">
        <v>233524</v>
      </c>
      <c r="C660" s="292">
        <v>235674</v>
      </c>
      <c r="D660" s="292">
        <v>238618</v>
      </c>
      <c r="E660" s="17">
        <v>233456</v>
      </c>
      <c r="F660" s="12">
        <v>236015</v>
      </c>
    </row>
    <row r="661" spans="1:6">
      <c r="A661" s="255" t="s">
        <v>1350</v>
      </c>
      <c r="B661" s="292">
        <v>10325</v>
      </c>
      <c r="C661" s="292">
        <v>10450</v>
      </c>
      <c r="D661" s="292">
        <v>10831</v>
      </c>
      <c r="E661" s="17">
        <v>8518</v>
      </c>
      <c r="F661" s="12">
        <v>9250</v>
      </c>
    </row>
    <row r="662" spans="1:6">
      <c r="A662" s="255" t="s">
        <v>84</v>
      </c>
      <c r="B662" s="292">
        <v>98686</v>
      </c>
      <c r="C662" s="292">
        <v>101159</v>
      </c>
      <c r="D662" s="292">
        <v>103568</v>
      </c>
      <c r="E662" s="17">
        <v>105018</v>
      </c>
      <c r="F662" s="12">
        <v>105578</v>
      </c>
    </row>
    <row r="663" spans="1:6">
      <c r="A663" s="255"/>
      <c r="B663" s="292"/>
      <c r="C663" s="292"/>
      <c r="D663" s="292"/>
      <c r="E663" s="292"/>
      <c r="F663" s="17"/>
    </row>
    <row r="664" spans="1:6">
      <c r="A664" s="255"/>
      <c r="B664" s="292"/>
      <c r="C664" s="292"/>
      <c r="D664" s="292"/>
      <c r="E664" s="292"/>
      <c r="F664" s="17"/>
    </row>
    <row r="665" spans="1:6">
      <c r="A665" s="255"/>
      <c r="B665" s="292"/>
      <c r="C665" s="292"/>
      <c r="D665" s="292"/>
      <c r="E665" s="292"/>
      <c r="F665" s="17"/>
    </row>
    <row r="666" spans="1:6">
      <c r="A666" s="1571"/>
      <c r="B666" s="1582"/>
      <c r="C666" s="1582"/>
      <c r="D666" s="1582"/>
      <c r="E666" s="1582"/>
      <c r="F666" s="1584"/>
    </row>
    <row r="667" spans="1:6">
      <c r="A667" s="2220" t="s">
        <v>85</v>
      </c>
      <c r="B667" s="2220"/>
      <c r="C667" s="2220"/>
      <c r="D667" s="2220"/>
      <c r="E667" s="2220"/>
      <c r="F667" s="2220"/>
    </row>
    <row r="668" spans="1:6">
      <c r="A668" s="1570"/>
      <c r="B668" s="2147">
        <v>2019</v>
      </c>
      <c r="C668" s="2147">
        <v>2020</v>
      </c>
      <c r="D668" s="2147">
        <v>2021</v>
      </c>
      <c r="E668" s="2147">
        <v>2022</v>
      </c>
      <c r="F668" s="2147">
        <v>2023</v>
      </c>
    </row>
    <row r="669" spans="1:6">
      <c r="A669" s="269" t="s">
        <v>1078</v>
      </c>
      <c r="B669" s="292"/>
      <c r="C669" s="292"/>
      <c r="D669" s="292"/>
      <c r="E669" s="292"/>
      <c r="F669" s="17"/>
    </row>
    <row r="670" spans="1:6">
      <c r="A670" s="713" t="s">
        <v>81</v>
      </c>
      <c r="B670" s="293">
        <v>98909</v>
      </c>
      <c r="C670" s="293">
        <v>100630</v>
      </c>
      <c r="D670" s="293">
        <v>101466</v>
      </c>
      <c r="E670" s="719">
        <v>98572</v>
      </c>
      <c r="F670" s="1212">
        <v>99469</v>
      </c>
    </row>
    <row r="671" spans="1:6">
      <c r="A671" s="255" t="s">
        <v>82</v>
      </c>
      <c r="B671" s="292">
        <v>17390</v>
      </c>
      <c r="C671" s="292">
        <v>17969</v>
      </c>
      <c r="D671" s="292">
        <v>18259</v>
      </c>
      <c r="E671" s="17">
        <v>17844</v>
      </c>
      <c r="F671" s="12">
        <v>18134</v>
      </c>
    </row>
    <row r="672" spans="1:6">
      <c r="A672" s="255" t="s">
        <v>1082</v>
      </c>
      <c r="B672" s="292">
        <v>1585</v>
      </c>
      <c r="C672" s="292">
        <v>1558</v>
      </c>
      <c r="D672" s="292">
        <v>1143</v>
      </c>
      <c r="E672" s="17">
        <v>1196</v>
      </c>
      <c r="F672" s="12">
        <v>1212</v>
      </c>
    </row>
    <row r="673" spans="1:6">
      <c r="A673" s="255" t="s">
        <v>83</v>
      </c>
      <c r="B673" s="292">
        <v>26142</v>
      </c>
      <c r="C673" s="292">
        <v>26925</v>
      </c>
      <c r="D673" s="292">
        <v>27565</v>
      </c>
      <c r="E673" s="17">
        <v>27744</v>
      </c>
      <c r="F673" s="12">
        <v>28168</v>
      </c>
    </row>
    <row r="674" spans="1:6">
      <c r="A674" s="255" t="s">
        <v>46</v>
      </c>
      <c r="B674" s="292">
        <v>13315</v>
      </c>
      <c r="C674" s="292">
        <v>13490</v>
      </c>
      <c r="D674" s="292">
        <v>13586</v>
      </c>
      <c r="E674" s="17">
        <v>12882</v>
      </c>
      <c r="F674" s="12">
        <v>12638</v>
      </c>
    </row>
    <row r="675" spans="1:6">
      <c r="A675" s="255" t="s">
        <v>1266</v>
      </c>
      <c r="B675" s="292">
        <v>9</v>
      </c>
      <c r="C675" s="292">
        <v>10</v>
      </c>
      <c r="D675" s="292">
        <v>3</v>
      </c>
      <c r="E675" s="17">
        <v>4</v>
      </c>
      <c r="F675" s="12">
        <v>7</v>
      </c>
    </row>
    <row r="676" spans="1:6">
      <c r="A676" s="255" t="s">
        <v>47</v>
      </c>
      <c r="B676" s="292">
        <v>10362</v>
      </c>
      <c r="C676" s="292">
        <v>10173</v>
      </c>
      <c r="D676" s="292">
        <v>10278</v>
      </c>
      <c r="E676" s="17">
        <v>10032</v>
      </c>
      <c r="F676" s="12">
        <v>10128</v>
      </c>
    </row>
    <row r="677" spans="1:6">
      <c r="A677" s="255" t="s">
        <v>1199</v>
      </c>
      <c r="B677" s="292">
        <v>33</v>
      </c>
      <c r="C677" s="292">
        <v>25</v>
      </c>
      <c r="D677" s="292">
        <v>25</v>
      </c>
      <c r="E677" s="17">
        <v>26</v>
      </c>
      <c r="F677" s="12">
        <v>28</v>
      </c>
    </row>
    <row r="678" spans="1:6">
      <c r="A678" s="255" t="s">
        <v>48</v>
      </c>
      <c r="B678" s="292">
        <v>25667</v>
      </c>
      <c r="C678" s="292">
        <v>26031</v>
      </c>
      <c r="D678" s="292">
        <v>26078</v>
      </c>
      <c r="E678" s="17">
        <v>24228</v>
      </c>
      <c r="F678" s="12">
        <v>24484</v>
      </c>
    </row>
    <row r="679" spans="1:6">
      <c r="A679" s="255" t="s">
        <v>1325</v>
      </c>
      <c r="B679" s="292">
        <v>641</v>
      </c>
      <c r="C679" s="292">
        <v>650</v>
      </c>
      <c r="D679" s="292">
        <v>704</v>
      </c>
      <c r="E679" s="17">
        <v>704</v>
      </c>
      <c r="F679" s="12">
        <v>715</v>
      </c>
    </row>
    <row r="680" spans="1:6">
      <c r="A680" s="255" t="s">
        <v>84</v>
      </c>
      <c r="B680" s="292">
        <v>4448</v>
      </c>
      <c r="C680" s="292">
        <v>4484</v>
      </c>
      <c r="D680" s="292">
        <v>4557</v>
      </c>
      <c r="E680" s="17">
        <v>4646</v>
      </c>
      <c r="F680" s="12">
        <v>4705</v>
      </c>
    </row>
    <row r="681" spans="1:6">
      <c r="A681" s="269" t="s">
        <v>1079</v>
      </c>
      <c r="B681" s="292"/>
      <c r="C681" s="292"/>
      <c r="D681" s="292"/>
      <c r="E681" s="17"/>
      <c r="F681" s="12"/>
    </row>
    <row r="682" spans="1:6">
      <c r="A682" s="713" t="s">
        <v>81</v>
      </c>
      <c r="B682" s="293">
        <v>966364</v>
      </c>
      <c r="C682" s="293">
        <v>985595</v>
      </c>
      <c r="D682" s="293">
        <v>1000181</v>
      </c>
      <c r="E682" s="719">
        <v>1038038</v>
      </c>
      <c r="F682" s="1212">
        <v>1077951</v>
      </c>
    </row>
    <row r="683" spans="1:6">
      <c r="A683" s="255" t="s">
        <v>82</v>
      </c>
      <c r="B683" s="292">
        <v>49380</v>
      </c>
      <c r="C683" s="292">
        <v>50414</v>
      </c>
      <c r="D683" s="292">
        <v>51010</v>
      </c>
      <c r="E683" s="17">
        <v>52076</v>
      </c>
      <c r="F683" s="12">
        <v>52641</v>
      </c>
    </row>
    <row r="684" spans="1:6">
      <c r="A684" s="255" t="s">
        <v>53</v>
      </c>
      <c r="B684" s="292">
        <v>123530</v>
      </c>
      <c r="C684" s="292">
        <v>125599</v>
      </c>
      <c r="D684" s="292">
        <v>126536</v>
      </c>
      <c r="E684" s="17">
        <v>127906</v>
      </c>
      <c r="F684" s="12">
        <v>129260</v>
      </c>
    </row>
    <row r="685" spans="1:6">
      <c r="A685" s="255" t="s">
        <v>83</v>
      </c>
      <c r="B685" s="292">
        <v>76500</v>
      </c>
      <c r="C685" s="292">
        <v>79252</v>
      </c>
      <c r="D685" s="292">
        <v>80458</v>
      </c>
      <c r="E685" s="17">
        <v>80029</v>
      </c>
      <c r="F685" s="12">
        <v>80158</v>
      </c>
    </row>
    <row r="686" spans="1:6">
      <c r="A686" s="255" t="s">
        <v>46</v>
      </c>
      <c r="B686" s="292">
        <v>273218</v>
      </c>
      <c r="C686" s="292">
        <v>273618</v>
      </c>
      <c r="D686" s="292">
        <v>273804</v>
      </c>
      <c r="E686" s="17">
        <v>306117</v>
      </c>
      <c r="F686" s="12">
        <v>335963</v>
      </c>
    </row>
    <row r="687" spans="1:6">
      <c r="A687" s="255" t="s">
        <v>1266</v>
      </c>
      <c r="B687" s="292">
        <v>3349</v>
      </c>
      <c r="C687" s="292">
        <v>3359</v>
      </c>
      <c r="D687" s="292">
        <v>3664</v>
      </c>
      <c r="E687" s="17">
        <v>3786</v>
      </c>
      <c r="F687" s="12">
        <v>4065</v>
      </c>
    </row>
    <row r="688" spans="1:6">
      <c r="A688" s="255" t="s">
        <v>47</v>
      </c>
      <c r="B688" s="292">
        <v>199159</v>
      </c>
      <c r="C688" s="292">
        <v>205387</v>
      </c>
      <c r="D688" s="292">
        <v>208010</v>
      </c>
      <c r="E688" s="17">
        <v>215865</v>
      </c>
      <c r="F688" s="12">
        <v>215401</v>
      </c>
    </row>
    <row r="689" spans="1:6">
      <c r="A689" s="255" t="s">
        <v>1199</v>
      </c>
      <c r="B689" s="292">
        <v>3513</v>
      </c>
      <c r="C689" s="292">
        <v>3372</v>
      </c>
      <c r="D689" s="292">
        <v>3378</v>
      </c>
      <c r="E689" s="17">
        <v>3482</v>
      </c>
      <c r="F689" s="12">
        <v>3529</v>
      </c>
    </row>
    <row r="690" spans="1:6">
      <c r="A690" s="255" t="s">
        <v>48</v>
      </c>
      <c r="B690" s="292">
        <v>239159</v>
      </c>
      <c r="C690" s="292">
        <v>245850</v>
      </c>
      <c r="D690" s="292">
        <v>254754</v>
      </c>
      <c r="E690" s="17">
        <v>250253</v>
      </c>
      <c r="F690" s="12">
        <v>258603</v>
      </c>
    </row>
    <row r="691" spans="1:6">
      <c r="A691" s="255" t="s">
        <v>1325</v>
      </c>
      <c r="B691" s="292">
        <v>16390</v>
      </c>
      <c r="C691" s="292">
        <v>17540</v>
      </c>
      <c r="D691" s="292">
        <v>18600</v>
      </c>
      <c r="E691" s="17">
        <v>13709</v>
      </c>
      <c r="F691" s="12">
        <v>13760</v>
      </c>
    </row>
    <row r="692" spans="1:6">
      <c r="A692" s="1571" t="s">
        <v>84</v>
      </c>
      <c r="B692" s="1582">
        <v>5418</v>
      </c>
      <c r="C692" s="1582">
        <v>5475</v>
      </c>
      <c r="D692" s="1582">
        <v>5609</v>
      </c>
      <c r="E692" s="1584">
        <v>5792</v>
      </c>
      <c r="F692" s="1395">
        <v>5925</v>
      </c>
    </row>
    <row r="693" spans="1:6">
      <c r="A693" s="257"/>
      <c r="B693" s="258"/>
      <c r="C693" s="258"/>
      <c r="D693" s="258"/>
      <c r="E693" s="258"/>
      <c r="F693" s="12"/>
    </row>
    <row r="694" spans="1:6" ht="15.75">
      <c r="A694" s="2229" t="s">
        <v>1083</v>
      </c>
      <c r="B694" s="2229"/>
      <c r="C694" s="2229"/>
      <c r="D694" s="2229"/>
      <c r="E694" s="968"/>
      <c r="F694" s="12"/>
    </row>
    <row r="695" spans="1:6" ht="15.75">
      <c r="A695" s="1585"/>
      <c r="B695" s="1517"/>
      <c r="C695" s="1517"/>
      <c r="D695" s="1517"/>
      <c r="E695" s="1517"/>
      <c r="F695" s="1395"/>
    </row>
    <row r="696" spans="1:6">
      <c r="A696" s="1581"/>
      <c r="B696" s="2147">
        <v>2019</v>
      </c>
      <c r="C696" s="2147">
        <v>2020</v>
      </c>
      <c r="D696" s="2147">
        <v>2021</v>
      </c>
      <c r="E696" s="2147">
        <v>2022</v>
      </c>
      <c r="F696" s="2147">
        <v>2023</v>
      </c>
    </row>
    <row r="697" spans="1:6">
      <c r="A697" s="266"/>
      <c r="B697" s="244"/>
      <c r="C697" s="244"/>
      <c r="D697" s="244"/>
      <c r="E697" s="244"/>
      <c r="F697" s="12"/>
    </row>
    <row r="698" spans="1:6">
      <c r="A698" s="251" t="s">
        <v>1029</v>
      </c>
      <c r="B698" s="244"/>
      <c r="C698" s="244"/>
      <c r="D698" s="244"/>
      <c r="E698" s="244"/>
      <c r="F698" s="12"/>
    </row>
    <row r="699" spans="1:6">
      <c r="A699" s="272" t="s">
        <v>1084</v>
      </c>
      <c r="B699" s="292">
        <v>1699.8</v>
      </c>
      <c r="C699" s="292">
        <v>1711.5</v>
      </c>
      <c r="D699" s="292">
        <v>1717.8</v>
      </c>
      <c r="E699" s="17">
        <v>1725.3</v>
      </c>
      <c r="F699" s="1398" t="s">
        <v>1543</v>
      </c>
    </row>
    <row r="700" spans="1:6">
      <c r="A700" s="272" t="s">
        <v>1085</v>
      </c>
      <c r="B700" s="292">
        <v>91</v>
      </c>
      <c r="C700" s="292">
        <v>94</v>
      </c>
      <c r="D700" s="292">
        <v>95</v>
      </c>
      <c r="E700" s="17">
        <v>95</v>
      </c>
      <c r="F700" s="1398">
        <v>80</v>
      </c>
    </row>
    <row r="701" spans="1:6">
      <c r="A701" s="272" t="s">
        <v>1086</v>
      </c>
      <c r="B701" s="292">
        <v>2.2000000000000002</v>
      </c>
      <c r="C701" s="292">
        <v>2.2000000000000002</v>
      </c>
      <c r="D701" s="292">
        <v>2.2000000000000002</v>
      </c>
      <c r="E701" s="17">
        <v>2.1</v>
      </c>
      <c r="F701" s="1398" t="s">
        <v>1544</v>
      </c>
    </row>
    <row r="702" spans="1:6">
      <c r="A702" s="251" t="s">
        <v>1006</v>
      </c>
      <c r="B702" s="292"/>
      <c r="C702" s="292"/>
      <c r="D702" s="292"/>
      <c r="E702" s="17"/>
      <c r="F702" s="12"/>
    </row>
    <row r="703" spans="1:6">
      <c r="A703" s="272" t="s">
        <v>1086</v>
      </c>
      <c r="B703" s="292">
        <v>3.7</v>
      </c>
      <c r="C703" s="292">
        <v>3.3</v>
      </c>
      <c r="D703" s="292">
        <v>3</v>
      </c>
      <c r="E703" s="17">
        <v>0.4</v>
      </c>
      <c r="F703" s="12">
        <v>0.4</v>
      </c>
    </row>
    <row r="704" spans="1:6">
      <c r="A704" s="251" t="s">
        <v>1007</v>
      </c>
      <c r="B704" s="292"/>
      <c r="C704" s="292"/>
      <c r="D704" s="292"/>
      <c r="E704" s="17"/>
      <c r="F704" s="12"/>
    </row>
    <row r="705" spans="1:6">
      <c r="A705" s="272" t="s">
        <v>1087</v>
      </c>
      <c r="B705" s="292">
        <v>192</v>
      </c>
      <c r="C705" s="292">
        <v>242</v>
      </c>
      <c r="D705" s="292">
        <v>279</v>
      </c>
      <c r="E705" s="17">
        <v>251</v>
      </c>
      <c r="F705" s="1398">
        <v>238</v>
      </c>
    </row>
    <row r="706" spans="1:6">
      <c r="A706" s="251" t="s">
        <v>1008</v>
      </c>
      <c r="B706" s="292"/>
      <c r="C706" s="292"/>
      <c r="D706" s="292"/>
      <c r="E706" s="17"/>
      <c r="F706" s="12"/>
    </row>
    <row r="707" spans="1:6">
      <c r="A707" s="272" t="s">
        <v>1084</v>
      </c>
      <c r="B707" s="292">
        <v>1494.3</v>
      </c>
      <c r="C707" s="292">
        <v>1456.4</v>
      </c>
      <c r="D707" s="292">
        <v>1557.1</v>
      </c>
      <c r="E707" s="17">
        <v>1542.8</v>
      </c>
      <c r="F707" s="1398" t="s">
        <v>1545</v>
      </c>
    </row>
    <row r="708" spans="1:6">
      <c r="A708" s="272" t="s">
        <v>1088</v>
      </c>
      <c r="B708" s="292">
        <v>84</v>
      </c>
      <c r="C708" s="292">
        <v>79</v>
      </c>
      <c r="D708" s="292">
        <v>81</v>
      </c>
      <c r="E708" s="17">
        <v>82</v>
      </c>
      <c r="F708" s="1398">
        <v>80</v>
      </c>
    </row>
    <row r="709" spans="1:6">
      <c r="A709" s="272" t="s">
        <v>1086</v>
      </c>
      <c r="B709" s="292">
        <v>2.2999999999999998</v>
      </c>
      <c r="C709" s="292">
        <v>2.2999999999999998</v>
      </c>
      <c r="D709" s="292">
        <v>2.2999999999999998</v>
      </c>
      <c r="E709" s="17">
        <v>2.2999999999999998</v>
      </c>
      <c r="F709" s="12">
        <v>2.2000000000000002</v>
      </c>
    </row>
    <row r="710" spans="1:6">
      <c r="A710" s="251" t="s">
        <v>1044</v>
      </c>
      <c r="B710" s="292"/>
      <c r="C710" s="292"/>
      <c r="D710" s="292"/>
      <c r="E710" s="17"/>
      <c r="F710" s="12"/>
    </row>
    <row r="711" spans="1:6">
      <c r="A711" s="272" t="s">
        <v>1084</v>
      </c>
      <c r="B711" s="292">
        <v>1752.3</v>
      </c>
      <c r="C711" s="292">
        <v>1776.4</v>
      </c>
      <c r="D711" s="292">
        <v>1754.8</v>
      </c>
      <c r="E711" s="17">
        <v>1768.3</v>
      </c>
      <c r="F711" s="1398" t="s">
        <v>1546</v>
      </c>
    </row>
    <row r="712" spans="1:6">
      <c r="A712" s="272" t="s">
        <v>1089</v>
      </c>
      <c r="B712" s="292">
        <v>89</v>
      </c>
      <c r="C712" s="292">
        <v>92</v>
      </c>
      <c r="D712" s="292">
        <v>91</v>
      </c>
      <c r="E712" s="17">
        <v>92</v>
      </c>
      <c r="F712" s="1398">
        <v>89</v>
      </c>
    </row>
    <row r="713" spans="1:6">
      <c r="A713" s="1586" t="s">
        <v>1086</v>
      </c>
      <c r="B713" s="1582">
        <v>2.2000000000000002</v>
      </c>
      <c r="C713" s="1582">
        <v>2.2000000000000002</v>
      </c>
      <c r="D713" s="1582">
        <v>2.2000000000000002</v>
      </c>
      <c r="E713" s="1584">
        <v>2.1</v>
      </c>
      <c r="F713" s="1395">
        <v>2.1</v>
      </c>
    </row>
    <row r="714" spans="1:6" ht="12.75" customHeight="1">
      <c r="A714" s="974"/>
      <c r="B714" s="974"/>
      <c r="C714" s="974"/>
      <c r="D714" s="974"/>
      <c r="E714" s="974"/>
      <c r="F714" s="12"/>
    </row>
    <row r="715" spans="1:6" ht="12.75" customHeight="1">
      <c r="A715" s="2228" t="s">
        <v>1090</v>
      </c>
      <c r="B715" s="2228"/>
      <c r="C715" s="2228"/>
      <c r="D715" s="2228"/>
      <c r="E715" s="969"/>
      <c r="F715" s="12"/>
    </row>
    <row r="716" spans="1:6" ht="15.75">
      <c r="A716" s="1585"/>
      <c r="B716" s="1517"/>
      <c r="C716" s="1517"/>
      <c r="D716" s="1517"/>
      <c r="E716" s="1517"/>
      <c r="F716" s="1395"/>
    </row>
    <row r="717" spans="1:6">
      <c r="A717" s="1581"/>
      <c r="B717" s="2147">
        <v>2019</v>
      </c>
      <c r="C717" s="2147">
        <v>2020</v>
      </c>
      <c r="D717" s="2147">
        <v>2021</v>
      </c>
      <c r="E717" s="2147">
        <v>2022</v>
      </c>
      <c r="F717" s="2147">
        <v>2023</v>
      </c>
    </row>
    <row r="718" spans="1:6">
      <c r="A718" s="254" t="s">
        <v>1436</v>
      </c>
      <c r="B718" s="244"/>
      <c r="C718" s="244"/>
      <c r="D718" s="244"/>
      <c r="E718" s="244"/>
      <c r="F718" s="12"/>
    </row>
    <row r="719" spans="1:6">
      <c r="A719" s="713" t="s">
        <v>81</v>
      </c>
      <c r="B719" s="290">
        <v>1699.8</v>
      </c>
      <c r="C719" s="290">
        <v>1711.5</v>
      </c>
      <c r="D719" s="290">
        <v>1717.8</v>
      </c>
      <c r="E719" s="716">
        <v>1725.3</v>
      </c>
      <c r="F719" s="1399" t="s">
        <v>1543</v>
      </c>
    </row>
    <row r="720" spans="1:6">
      <c r="A720" s="255" t="s">
        <v>82</v>
      </c>
      <c r="B720" s="289">
        <v>1451.8</v>
      </c>
      <c r="C720" s="289">
        <v>1452.1</v>
      </c>
      <c r="D720" s="289">
        <v>1451.3</v>
      </c>
      <c r="E720" s="714">
        <v>1495.2</v>
      </c>
      <c r="F720" s="1398" t="s">
        <v>1547</v>
      </c>
    </row>
    <row r="721" spans="1:6">
      <c r="A721" s="255" t="s">
        <v>53</v>
      </c>
      <c r="B721" s="291">
        <v>2039.1</v>
      </c>
      <c r="C721" s="291">
        <v>2039.4</v>
      </c>
      <c r="D721" s="291">
        <v>2039.8</v>
      </c>
      <c r="E721" s="714">
        <v>2039.9</v>
      </c>
      <c r="F721" s="1398" t="s">
        <v>1548</v>
      </c>
    </row>
    <row r="722" spans="1:6">
      <c r="A722" s="255" t="s">
        <v>83</v>
      </c>
      <c r="B722" s="289">
        <v>1579.3</v>
      </c>
      <c r="C722" s="289">
        <v>1581.6</v>
      </c>
      <c r="D722" s="289">
        <v>1630.1</v>
      </c>
      <c r="E722" s="714">
        <v>1618.6</v>
      </c>
      <c r="F722" s="1398" t="s">
        <v>1549</v>
      </c>
    </row>
    <row r="723" spans="1:6">
      <c r="A723" s="255" t="s">
        <v>46</v>
      </c>
      <c r="B723" s="291">
        <v>1912</v>
      </c>
      <c r="C723" s="291">
        <v>1930.1</v>
      </c>
      <c r="D723" s="291">
        <v>1931.6</v>
      </c>
      <c r="E723" s="714">
        <v>1937.2</v>
      </c>
      <c r="F723" s="1398" t="s">
        <v>1550</v>
      </c>
    </row>
    <row r="724" spans="1:6">
      <c r="A724" s="255" t="s">
        <v>1266</v>
      </c>
      <c r="B724" s="289">
        <v>954.3</v>
      </c>
      <c r="C724" s="289">
        <v>950.8</v>
      </c>
      <c r="D724" s="289">
        <v>858.5</v>
      </c>
      <c r="E724" s="714">
        <v>858.6</v>
      </c>
      <c r="F724" s="1398" t="s">
        <v>1551</v>
      </c>
    </row>
    <row r="725" spans="1:6">
      <c r="A725" s="255" t="s">
        <v>47</v>
      </c>
      <c r="B725" s="289">
        <v>1286.5999999999999</v>
      </c>
      <c r="C725" s="289">
        <v>1303.9000000000001</v>
      </c>
      <c r="D725" s="289">
        <v>1304.5999999999999</v>
      </c>
      <c r="E725" s="714">
        <v>1306.5</v>
      </c>
      <c r="F725" s="1398" t="s">
        <v>1552</v>
      </c>
    </row>
    <row r="726" spans="1:6">
      <c r="A726" s="255" t="s">
        <v>1199</v>
      </c>
      <c r="B726" s="289">
        <v>1223.9000000000001</v>
      </c>
      <c r="C726" s="289">
        <v>1209.8</v>
      </c>
      <c r="D726" s="289">
        <v>1208.5</v>
      </c>
      <c r="E726" s="714">
        <v>1207.7</v>
      </c>
      <c r="F726" s="1398" t="s">
        <v>1553</v>
      </c>
    </row>
    <row r="727" spans="1:6">
      <c r="A727" s="255" t="s">
        <v>48</v>
      </c>
      <c r="B727" s="289">
        <v>1993.7</v>
      </c>
      <c r="C727" s="289">
        <v>2011.4</v>
      </c>
      <c r="D727" s="289">
        <v>2018.5</v>
      </c>
      <c r="E727" s="714">
        <v>2035.6</v>
      </c>
      <c r="F727" s="1398" t="s">
        <v>1554</v>
      </c>
    </row>
    <row r="728" spans="1:6">
      <c r="A728" s="255" t="s">
        <v>1325</v>
      </c>
      <c r="B728" s="291">
        <v>1360</v>
      </c>
      <c r="C728" s="291">
        <v>1431.1</v>
      </c>
      <c r="D728" s="291">
        <v>1445.1</v>
      </c>
      <c r="E728" s="714">
        <v>1412.6</v>
      </c>
      <c r="F728" s="1398" t="s">
        <v>1555</v>
      </c>
    </row>
    <row r="729" spans="1:6">
      <c r="A729" s="255" t="s">
        <v>84</v>
      </c>
      <c r="B729" s="289">
        <v>1271.9000000000001</v>
      </c>
      <c r="C729" s="289">
        <v>1280.3</v>
      </c>
      <c r="D729" s="289">
        <v>1279.3</v>
      </c>
      <c r="E729" s="714">
        <v>1280.2</v>
      </c>
      <c r="F729" s="1398" t="s">
        <v>1556</v>
      </c>
    </row>
    <row r="730" spans="1:6">
      <c r="A730" s="255"/>
      <c r="B730" s="289"/>
      <c r="C730" s="289"/>
      <c r="D730" s="289"/>
      <c r="E730" s="289"/>
      <c r="F730" s="714"/>
    </row>
    <row r="731" spans="1:6">
      <c r="A731" s="255"/>
      <c r="B731" s="289"/>
      <c r="C731" s="289"/>
      <c r="D731" s="289"/>
      <c r="E731" s="289"/>
      <c r="F731" s="714"/>
    </row>
    <row r="732" spans="1:6">
      <c r="A732" s="255"/>
      <c r="B732" s="289"/>
      <c r="C732" s="289"/>
      <c r="D732" s="289"/>
      <c r="E732" s="289"/>
      <c r="F732" s="714"/>
    </row>
    <row r="733" spans="1:6">
      <c r="A733" s="2213" t="s">
        <v>85</v>
      </c>
      <c r="B733" s="2213"/>
      <c r="C733" s="2213"/>
      <c r="D733" s="2213"/>
      <c r="E733" s="2213"/>
      <c r="F733" s="2213"/>
    </row>
    <row r="734" spans="1:6">
      <c r="A734" s="1570"/>
      <c r="B734" s="2147">
        <v>2019</v>
      </c>
      <c r="C734" s="2147">
        <v>2020</v>
      </c>
      <c r="D734" s="2147">
        <v>2021</v>
      </c>
      <c r="E734" s="2147">
        <v>2022</v>
      </c>
      <c r="F734" s="2147">
        <v>2023</v>
      </c>
    </row>
    <row r="735" spans="1:6">
      <c r="A735" s="254" t="s">
        <v>1437</v>
      </c>
      <c r="B735" s="289"/>
      <c r="C735" s="289"/>
      <c r="D735" s="289"/>
      <c r="E735" s="289"/>
      <c r="F735" s="714"/>
    </row>
    <row r="736" spans="1:6">
      <c r="A736" s="713" t="s">
        <v>81</v>
      </c>
      <c r="B736" s="288">
        <v>91</v>
      </c>
      <c r="C736" s="288">
        <v>94</v>
      </c>
      <c r="D736" s="288">
        <v>95</v>
      </c>
      <c r="E736" s="716">
        <v>95</v>
      </c>
      <c r="F736" s="1399">
        <v>94</v>
      </c>
    </row>
    <row r="737" spans="1:6">
      <c r="A737" s="255" t="s">
        <v>82</v>
      </c>
      <c r="B737" s="289">
        <v>72</v>
      </c>
      <c r="C737" s="289">
        <v>73</v>
      </c>
      <c r="D737" s="289">
        <v>72</v>
      </c>
      <c r="E737" s="714">
        <v>72</v>
      </c>
      <c r="F737" s="1398">
        <v>71</v>
      </c>
    </row>
    <row r="738" spans="1:6">
      <c r="A738" s="255" t="s">
        <v>53</v>
      </c>
      <c r="B738" s="289">
        <v>131</v>
      </c>
      <c r="C738" s="289">
        <v>135</v>
      </c>
      <c r="D738" s="289">
        <v>148</v>
      </c>
      <c r="E738" s="714">
        <v>149</v>
      </c>
      <c r="F738" s="1398">
        <v>150</v>
      </c>
    </row>
    <row r="739" spans="1:6">
      <c r="A739" s="255" t="s">
        <v>83</v>
      </c>
      <c r="B739" s="176">
        <v>93</v>
      </c>
      <c r="C739" s="176">
        <v>84</v>
      </c>
      <c r="D739" s="176">
        <v>83</v>
      </c>
      <c r="E739" s="714">
        <v>79</v>
      </c>
      <c r="F739" s="1398">
        <v>76</v>
      </c>
    </row>
    <row r="740" spans="1:6">
      <c r="A740" s="255" t="s">
        <v>46</v>
      </c>
      <c r="B740" s="289">
        <v>110</v>
      </c>
      <c r="C740" s="289">
        <v>112</v>
      </c>
      <c r="D740" s="289">
        <v>112</v>
      </c>
      <c r="E740" s="714">
        <v>112</v>
      </c>
      <c r="F740" s="1398">
        <v>111</v>
      </c>
    </row>
    <row r="741" spans="1:6">
      <c r="A741" s="255" t="s">
        <v>1266</v>
      </c>
      <c r="B741" s="176">
        <v>57</v>
      </c>
      <c r="C741" s="176">
        <v>55</v>
      </c>
      <c r="D741" s="176"/>
      <c r="E741" s="714">
        <v>55</v>
      </c>
      <c r="F741" s="1398" t="s">
        <v>1557</v>
      </c>
    </row>
    <row r="742" spans="1:6">
      <c r="A742" s="255" t="s">
        <v>47</v>
      </c>
      <c r="B742" s="289">
        <v>72</v>
      </c>
      <c r="C742" s="289">
        <v>73</v>
      </c>
      <c r="D742" s="289">
        <v>72</v>
      </c>
      <c r="E742" s="714">
        <v>73</v>
      </c>
      <c r="F742" s="1398">
        <v>72</v>
      </c>
    </row>
    <row r="743" spans="1:6">
      <c r="A743" s="255" t="s">
        <v>1199</v>
      </c>
      <c r="B743" s="176">
        <v>85</v>
      </c>
      <c r="C743" s="176">
        <v>72</v>
      </c>
      <c r="D743" s="176"/>
      <c r="E743" s="714">
        <v>69</v>
      </c>
      <c r="F743" s="1398" t="s">
        <v>1557</v>
      </c>
    </row>
    <row r="744" spans="1:6">
      <c r="A744" s="255" t="s">
        <v>48</v>
      </c>
      <c r="B744" s="289">
        <v>64</v>
      </c>
      <c r="C744" s="289">
        <v>76</v>
      </c>
      <c r="D744" s="289">
        <v>75</v>
      </c>
      <c r="E744" s="714">
        <v>76</v>
      </c>
      <c r="F744" s="1398">
        <v>76</v>
      </c>
    </row>
    <row r="745" spans="1:6">
      <c r="A745" s="255" t="s">
        <v>1325</v>
      </c>
      <c r="B745" s="176">
        <v>58</v>
      </c>
      <c r="C745" s="176">
        <v>64</v>
      </c>
      <c r="D745" s="176"/>
      <c r="E745" s="714">
        <v>65</v>
      </c>
      <c r="F745" s="1398" t="s">
        <v>1557</v>
      </c>
    </row>
    <row r="746" spans="1:6">
      <c r="A746" s="255" t="s">
        <v>84</v>
      </c>
      <c r="B746" s="289">
        <v>23</v>
      </c>
      <c r="C746" s="289">
        <v>23</v>
      </c>
      <c r="D746" s="289">
        <v>23</v>
      </c>
      <c r="E746" s="714">
        <v>22</v>
      </c>
      <c r="F746" s="1398" t="s">
        <v>1557</v>
      </c>
    </row>
    <row r="747" spans="1:6">
      <c r="A747" s="255"/>
      <c r="B747" s="289"/>
      <c r="C747" s="289"/>
      <c r="D747" s="289"/>
      <c r="E747" s="714"/>
      <c r="F747" s="714"/>
    </row>
    <row r="748" spans="1:6">
      <c r="A748" s="254" t="s">
        <v>1438</v>
      </c>
      <c r="B748" s="289"/>
      <c r="C748" s="289"/>
      <c r="D748" s="289"/>
      <c r="E748" s="714"/>
      <c r="F748" s="714"/>
    </row>
    <row r="749" spans="1:6">
      <c r="A749" s="713" t="s">
        <v>81</v>
      </c>
      <c r="B749" s="290">
        <v>2.2000000000000002</v>
      </c>
      <c r="C749" s="290">
        <v>2.2000000000000002</v>
      </c>
      <c r="D749" s="290">
        <v>2.2000000000000002</v>
      </c>
      <c r="E749" s="716">
        <v>2.1</v>
      </c>
      <c r="F749" s="1399" t="s">
        <v>1544</v>
      </c>
    </row>
    <row r="750" spans="1:6">
      <c r="A750" s="255" t="s">
        <v>82</v>
      </c>
      <c r="B750" s="289">
        <v>2.2999999999999998</v>
      </c>
      <c r="C750" s="289">
        <v>2.2999999999999998</v>
      </c>
      <c r="D750" s="289">
        <v>2.2999999999999998</v>
      </c>
      <c r="E750" s="714">
        <v>2.2999999999999998</v>
      </c>
      <c r="F750" s="1398" t="s">
        <v>1558</v>
      </c>
    </row>
    <row r="751" spans="1:6">
      <c r="A751" s="255" t="s">
        <v>53</v>
      </c>
      <c r="B751" s="289">
        <v>2.2999999999999998</v>
      </c>
      <c r="C751" s="289">
        <v>2.2000000000000002</v>
      </c>
      <c r="D751" s="289">
        <v>2.2000000000000002</v>
      </c>
      <c r="E751" s="714">
        <v>2.1</v>
      </c>
      <c r="F751" s="1398" t="s">
        <v>1559</v>
      </c>
    </row>
    <row r="752" spans="1:6">
      <c r="A752" s="255" t="s">
        <v>83</v>
      </c>
      <c r="B752" s="289">
        <v>2.1</v>
      </c>
      <c r="C752" s="291">
        <v>2</v>
      </c>
      <c r="D752" s="291">
        <v>2.2000000000000002</v>
      </c>
      <c r="E752" s="714">
        <v>2.2000000000000002</v>
      </c>
      <c r="F752" s="1398" t="s">
        <v>1559</v>
      </c>
    </row>
    <row r="753" spans="1:6">
      <c r="A753" s="255" t="s">
        <v>46</v>
      </c>
      <c r="B753" s="289">
        <v>2.6</v>
      </c>
      <c r="C753" s="289">
        <v>2.6</v>
      </c>
      <c r="D753" s="289">
        <v>2.6</v>
      </c>
      <c r="E753" s="714">
        <v>2.5</v>
      </c>
      <c r="F753" s="1398" t="s">
        <v>1558</v>
      </c>
    </row>
    <row r="754" spans="1:6">
      <c r="A754" s="255" t="s">
        <v>1266</v>
      </c>
      <c r="B754" s="289">
        <v>1.5</v>
      </c>
      <c r="C754" s="289">
        <v>1.4</v>
      </c>
      <c r="D754" s="289">
        <v>1.4</v>
      </c>
      <c r="E754" s="714">
        <v>1.4</v>
      </c>
      <c r="F754" s="1398" t="s">
        <v>1560</v>
      </c>
    </row>
    <row r="755" spans="1:6">
      <c r="A755" s="255" t="s">
        <v>47</v>
      </c>
      <c r="B755" s="289">
        <v>2.2000000000000002</v>
      </c>
      <c r="C755" s="289">
        <v>2.2000000000000002</v>
      </c>
      <c r="D755" s="289">
        <v>2.2000000000000002</v>
      </c>
      <c r="E755" s="714">
        <v>2.1</v>
      </c>
      <c r="F755" s="1398" t="s">
        <v>1544</v>
      </c>
    </row>
    <row r="756" spans="1:6">
      <c r="A756" s="255" t="s">
        <v>1199</v>
      </c>
      <c r="B756" s="289">
        <v>0.7</v>
      </c>
      <c r="C756" s="289">
        <v>0.6</v>
      </c>
      <c r="D756" s="289">
        <v>0.6</v>
      </c>
      <c r="E756" s="714">
        <v>0.6</v>
      </c>
      <c r="F756" s="1398" t="s">
        <v>1561</v>
      </c>
    </row>
    <row r="757" spans="1:6">
      <c r="A757" s="255" t="s">
        <v>48</v>
      </c>
      <c r="B757" s="289">
        <v>1.6</v>
      </c>
      <c r="C757" s="289">
        <v>1.6</v>
      </c>
      <c r="D757" s="289">
        <v>1.6</v>
      </c>
      <c r="E757" s="714">
        <v>1.6</v>
      </c>
      <c r="F757" s="1398" t="s">
        <v>1562</v>
      </c>
    </row>
    <row r="758" spans="1:6">
      <c r="A758" s="255" t="s">
        <v>1325</v>
      </c>
      <c r="B758" s="291">
        <v>1.9</v>
      </c>
      <c r="C758" s="291">
        <v>1.9</v>
      </c>
      <c r="D758" s="291">
        <v>1.9</v>
      </c>
      <c r="E758" s="714">
        <v>1.8</v>
      </c>
      <c r="F758" s="1398" t="s">
        <v>1563</v>
      </c>
    </row>
    <row r="759" spans="1:6">
      <c r="A759" s="1571" t="s">
        <v>84</v>
      </c>
      <c r="B759" s="1587">
        <v>2.5</v>
      </c>
      <c r="C759" s="1587">
        <v>2.5</v>
      </c>
      <c r="D759" s="1587">
        <v>2.5</v>
      </c>
      <c r="E759" s="1587">
        <v>2.5</v>
      </c>
      <c r="F759" s="1588" t="s">
        <v>1564</v>
      </c>
    </row>
    <row r="760" spans="1:6" ht="13.5" thickBot="1">
      <c r="A760" s="221"/>
      <c r="B760" s="243"/>
      <c r="C760" s="243"/>
      <c r="D760" s="243"/>
      <c r="E760" s="243"/>
      <c r="F760" s="243"/>
    </row>
  </sheetData>
  <mergeCells count="43">
    <mergeCell ref="A715:D715"/>
    <mergeCell ref="A478:F479"/>
    <mergeCell ref="A562:D562"/>
    <mergeCell ref="A578:D578"/>
    <mergeCell ref="A579:D579"/>
    <mergeCell ref="A480:D480"/>
    <mergeCell ref="A616:D616"/>
    <mergeCell ref="A694:D694"/>
    <mergeCell ref="A667:F667"/>
    <mergeCell ref="A51:D51"/>
    <mergeCell ref="A98:D98"/>
    <mergeCell ref="A179:D179"/>
    <mergeCell ref="A267:D267"/>
    <mergeCell ref="A63:F63"/>
    <mergeCell ref="A417:D417"/>
    <mergeCell ref="A467:F467"/>
    <mergeCell ref="A534:F534"/>
    <mergeCell ref="A560:F560"/>
    <mergeCell ref="A561:F561"/>
    <mergeCell ref="A600:F600"/>
    <mergeCell ref="A400:F400"/>
    <mergeCell ref="A97:F97"/>
    <mergeCell ref="A178:F178"/>
    <mergeCell ref="A265:F265"/>
    <mergeCell ref="A266:F266"/>
    <mergeCell ref="A130:F130"/>
    <mergeCell ref="A197:F197"/>
    <mergeCell ref="A733:F733"/>
    <mergeCell ref="A1:F1"/>
    <mergeCell ref="A2:F2"/>
    <mergeCell ref="A23:F23"/>
    <mergeCell ref="A41:F41"/>
    <mergeCell ref="A617:D617"/>
    <mergeCell ref="A29:F29"/>
    <mergeCell ref="A42:D42"/>
    <mergeCell ref="A50:F50"/>
    <mergeCell ref="A416:F416"/>
    <mergeCell ref="A24:D24"/>
    <mergeCell ref="A30:D30"/>
    <mergeCell ref="A3:D3"/>
    <mergeCell ref="A12:D12"/>
    <mergeCell ref="A11:F11"/>
    <mergeCell ref="A333:F333"/>
  </mergeCells>
  <pageMargins left="0.70866141732283472" right="0.70866141732283472" top="0.74803149606299213" bottom="0.74803149606299213" header="0.31496062992125984" footer="0.31496062992125984"/>
  <pageSetup paperSize="9" scale="80" firstPageNumber="19" orientation="portrait" useFirstPageNumber="1" r:id="rId1"/>
  <headerFooter alignWithMargins="0">
    <oddFooter>&amp;C&amp;P</oddFooter>
  </headerFooter>
  <rowBreaks count="11" manualBreakCount="11">
    <brk id="61" max="5" man="1"/>
    <brk id="127" max="5" man="1"/>
    <brk id="196" max="5" man="1"/>
    <brk id="261" max="5" man="1"/>
    <brk id="331" max="5" man="1"/>
    <brk id="399" max="5" man="1"/>
    <brk id="462" max="5" man="1"/>
    <brk id="533" max="5" man="1"/>
    <brk id="599" max="5" man="1"/>
    <brk id="666" max="5" man="1"/>
    <brk id="732" max="5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CU166"/>
  <sheetViews>
    <sheetView view="pageBreakPreview" topLeftCell="A16" zoomScale="115" zoomScaleNormal="100" zoomScaleSheetLayoutView="115" workbookViewId="0">
      <selection activeCell="I117" sqref="I117"/>
    </sheetView>
  </sheetViews>
  <sheetFormatPr defaultRowHeight="12.75"/>
  <cols>
    <col min="1" max="1" width="43.6640625" customWidth="1"/>
    <col min="2" max="2" width="12.83203125" customWidth="1"/>
    <col min="3" max="6" width="12.6640625" customWidth="1"/>
  </cols>
  <sheetData>
    <row r="1" spans="1:99" s="4" customFormat="1" ht="18" customHeight="1">
      <c r="A1" s="2235" t="s">
        <v>822</v>
      </c>
      <c r="B1" s="2235"/>
      <c r="C1" s="2235"/>
      <c r="D1" s="2235"/>
      <c r="E1" s="2235"/>
      <c r="F1" s="1080"/>
    </row>
    <row r="2" spans="1:99" s="156" customFormat="1" ht="18" customHeight="1">
      <c r="A2" s="2238" t="s">
        <v>823</v>
      </c>
      <c r="B2" s="2238"/>
      <c r="C2" s="2238"/>
      <c r="D2" s="2238"/>
      <c r="E2" s="2238"/>
      <c r="F2" s="2238"/>
    </row>
    <row r="3" spans="1:99" s="156" customFormat="1" ht="18" customHeight="1">
      <c r="A3" s="2238" t="s">
        <v>1097</v>
      </c>
      <c r="B3" s="2238"/>
      <c r="C3" s="2238"/>
      <c r="D3" s="2238"/>
      <c r="E3" s="2238"/>
      <c r="F3" s="2238"/>
    </row>
    <row r="4" spans="1:99" s="156" customFormat="1" ht="18" customHeight="1">
      <c r="A4" s="2236" t="s">
        <v>37</v>
      </c>
      <c r="B4" s="2236"/>
      <c r="C4" s="2236"/>
      <c r="D4" s="2236"/>
      <c r="E4" s="2236"/>
      <c r="F4" s="1590"/>
    </row>
    <row r="5" spans="1:99" s="156" customFormat="1" ht="17.25" customHeight="1">
      <c r="A5" s="1589"/>
      <c r="B5" s="2157">
        <v>2019</v>
      </c>
      <c r="C5" s="2157">
        <v>2020</v>
      </c>
      <c r="D5" s="2157">
        <v>2021</v>
      </c>
      <c r="E5" s="2157">
        <v>2022</v>
      </c>
      <c r="F5" s="2158">
        <v>2023</v>
      </c>
    </row>
    <row r="6" spans="1:99" s="156" customFormat="1" ht="7.5" customHeight="1">
      <c r="A6" s="1040"/>
      <c r="B6" s="1041"/>
      <c r="C6" s="1041"/>
      <c r="D6" s="1041"/>
      <c r="E6" s="1041"/>
      <c r="F6" s="1042"/>
    </row>
    <row r="7" spans="1:99" s="156" customFormat="1">
      <c r="A7" s="1043" t="s">
        <v>38</v>
      </c>
      <c r="B7" s="1044">
        <v>4531.8999999999996</v>
      </c>
      <c r="C7" s="1044">
        <v>4251.6000000000004</v>
      </c>
      <c r="D7" s="1044">
        <v>4961.2</v>
      </c>
      <c r="E7" s="1045">
        <v>5297.1</v>
      </c>
      <c r="F7" s="1046">
        <v>7733</v>
      </c>
    </row>
    <row r="8" spans="1:99" s="156" customFormat="1">
      <c r="A8" s="1040" t="s">
        <v>43</v>
      </c>
      <c r="B8" s="1041"/>
      <c r="C8" s="1041"/>
      <c r="D8" s="1041"/>
      <c r="E8" s="1041"/>
      <c r="F8" s="1047"/>
    </row>
    <row r="9" spans="1:99" s="156" customFormat="1">
      <c r="A9" s="1048" t="s">
        <v>44</v>
      </c>
      <c r="B9" s="1049">
        <v>252.9</v>
      </c>
      <c r="C9" s="1049">
        <v>212.4</v>
      </c>
      <c r="D9" s="1049">
        <v>249.5</v>
      </c>
      <c r="E9" s="1041">
        <v>364.3</v>
      </c>
      <c r="F9" s="1047">
        <v>433.8</v>
      </c>
    </row>
    <row r="10" spans="1:99" s="156" customFormat="1">
      <c r="A10" s="1048" t="s">
        <v>88</v>
      </c>
      <c r="B10" s="1041">
        <v>616.29999999999995</v>
      </c>
      <c r="C10" s="1041">
        <v>541.9</v>
      </c>
      <c r="D10" s="1041">
        <v>664.8</v>
      </c>
      <c r="E10" s="1041">
        <v>693.3</v>
      </c>
      <c r="F10" s="1047">
        <v>1021.2</v>
      </c>
    </row>
    <row r="11" spans="1:99" s="156" customFormat="1">
      <c r="A11" s="1048" t="s">
        <v>45</v>
      </c>
      <c r="B11" s="1041">
        <v>104.4</v>
      </c>
      <c r="C11" s="1041">
        <v>100.4</v>
      </c>
      <c r="D11" s="1041">
        <v>55.3</v>
      </c>
      <c r="E11" s="1041">
        <v>84.6</v>
      </c>
      <c r="F11" s="1047">
        <v>116.8</v>
      </c>
    </row>
    <row r="12" spans="1:99" s="156" customFormat="1">
      <c r="A12" s="1048" t="s">
        <v>993</v>
      </c>
      <c r="B12" s="1049">
        <v>2020.8</v>
      </c>
      <c r="C12" s="1049">
        <v>1813.4</v>
      </c>
      <c r="D12" s="1049">
        <v>2146.9</v>
      </c>
      <c r="E12" s="1041">
        <v>2184.4</v>
      </c>
      <c r="F12" s="1047">
        <v>3310</v>
      </c>
    </row>
    <row r="13" spans="1:99" s="156" customFormat="1" ht="12.6" customHeight="1">
      <c r="A13" s="1048" t="s">
        <v>89</v>
      </c>
      <c r="B13" s="1049">
        <v>741.1</v>
      </c>
      <c r="C13" s="1049">
        <v>760.7</v>
      </c>
      <c r="D13" s="1049">
        <v>898.7</v>
      </c>
      <c r="E13" s="1041">
        <v>917.5</v>
      </c>
      <c r="F13" s="1047">
        <v>1413.7</v>
      </c>
    </row>
    <row r="14" spans="1:99" s="156" customFormat="1" ht="12.6" customHeight="1">
      <c r="A14" s="1048" t="s">
        <v>90</v>
      </c>
      <c r="B14" s="1049">
        <v>765.3</v>
      </c>
      <c r="C14" s="1049">
        <v>816.2</v>
      </c>
      <c r="D14" s="1049">
        <v>936.7</v>
      </c>
      <c r="E14" s="1041">
        <v>1039.5</v>
      </c>
      <c r="F14" s="1047">
        <v>1418.2</v>
      </c>
    </row>
    <row r="15" spans="1:99" s="156" customFormat="1" ht="12.6" customHeight="1">
      <c r="A15" s="1048" t="s">
        <v>91</v>
      </c>
      <c r="B15" s="1049">
        <v>31.1</v>
      </c>
      <c r="C15" s="1049">
        <v>6.6</v>
      </c>
      <c r="D15" s="1049">
        <v>9.3000000000000007</v>
      </c>
      <c r="E15" s="1041">
        <v>13.5</v>
      </c>
      <c r="F15" s="1047">
        <v>19.3</v>
      </c>
    </row>
    <row r="16" spans="1:99" s="156" customFormat="1" ht="6" customHeight="1">
      <c r="A16" s="1040"/>
      <c r="B16" s="1041"/>
      <c r="C16" s="1041"/>
      <c r="D16" s="1041"/>
      <c r="E16" s="1041"/>
      <c r="F16" s="1047"/>
      <c r="CU16" s="156" t="s">
        <v>20</v>
      </c>
    </row>
    <row r="17" spans="1:97" s="156" customFormat="1" ht="12.6" customHeight="1">
      <c r="A17" s="1050" t="s">
        <v>92</v>
      </c>
      <c r="B17" s="1045">
        <v>360.1</v>
      </c>
      <c r="C17" s="1045">
        <v>234.9</v>
      </c>
      <c r="D17" s="1044">
        <v>147</v>
      </c>
      <c r="E17" s="1045">
        <v>575.79999999999995</v>
      </c>
      <c r="F17" s="1051">
        <v>454.7</v>
      </c>
      <c r="CN17" s="158"/>
      <c r="CO17" s="159"/>
      <c r="CP17" s="159"/>
      <c r="CQ17" s="159"/>
      <c r="CR17" s="159"/>
      <c r="CS17" s="159"/>
    </row>
    <row r="18" spans="1:97" s="156" customFormat="1" ht="12.6" customHeight="1">
      <c r="A18" s="1052" t="s">
        <v>43</v>
      </c>
      <c r="B18" s="1041"/>
      <c r="C18" s="1041"/>
      <c r="D18" s="1041"/>
      <c r="E18" s="1041"/>
      <c r="F18" s="1047"/>
      <c r="CN18" s="158"/>
      <c r="CO18" s="159"/>
      <c r="CP18" s="159"/>
      <c r="CQ18" s="159"/>
      <c r="CR18" s="159"/>
      <c r="CS18" s="159"/>
    </row>
    <row r="19" spans="1:97" s="156" customFormat="1" ht="12.6" customHeight="1">
      <c r="A19" s="1048" t="s">
        <v>93</v>
      </c>
      <c r="B19" s="1049">
        <v>63.9</v>
      </c>
      <c r="C19" s="1049">
        <v>35.5</v>
      </c>
      <c r="D19" s="1049">
        <v>37.6</v>
      </c>
      <c r="E19" s="1049">
        <v>156.6</v>
      </c>
      <c r="F19" s="1047">
        <v>113.5</v>
      </c>
      <c r="CN19" s="160"/>
      <c r="CP19" s="157"/>
      <c r="CR19" s="157"/>
      <c r="CS19" s="157"/>
    </row>
    <row r="20" spans="1:97" s="156" customFormat="1" ht="12.6" customHeight="1">
      <c r="A20" s="1048" t="s">
        <v>94</v>
      </c>
      <c r="B20" s="1041">
        <v>30.7</v>
      </c>
      <c r="C20" s="1041">
        <v>3.7</v>
      </c>
      <c r="D20" s="1041">
        <v>19.7</v>
      </c>
      <c r="E20" s="1049">
        <v>60.6</v>
      </c>
      <c r="F20" s="1047">
        <v>45.9</v>
      </c>
      <c r="CN20" s="161"/>
    </row>
    <row r="21" spans="1:97" s="156" customFormat="1" ht="12.6" customHeight="1">
      <c r="A21" s="1048" t="s">
        <v>45</v>
      </c>
      <c r="B21" s="1049">
        <v>69.5</v>
      </c>
      <c r="C21" s="1049">
        <v>68.3</v>
      </c>
      <c r="D21" s="1049">
        <v>16.7</v>
      </c>
      <c r="E21" s="1049">
        <v>46.8</v>
      </c>
      <c r="F21" s="1047">
        <v>58.6</v>
      </c>
      <c r="CN21" s="160"/>
      <c r="CO21" s="157"/>
      <c r="CP21" s="157"/>
      <c r="CR21" s="157"/>
      <c r="CS21" s="157"/>
    </row>
    <row r="22" spans="1:97" s="156" customFormat="1" ht="12.6" customHeight="1">
      <c r="A22" s="1048" t="s">
        <v>994</v>
      </c>
      <c r="B22" s="1041">
        <v>44.4</v>
      </c>
      <c r="C22" s="1041">
        <v>26</v>
      </c>
      <c r="D22" s="1041">
        <v>4.7</v>
      </c>
      <c r="E22" s="1049">
        <v>83.4</v>
      </c>
      <c r="F22" s="1047">
        <v>71.2</v>
      </c>
      <c r="CN22" s="160"/>
    </row>
    <row r="23" spans="1:97" s="156" customFormat="1" ht="12.6" customHeight="1">
      <c r="A23" s="1048" t="s">
        <v>89</v>
      </c>
      <c r="B23" s="1041">
        <v>40.299999999999997</v>
      </c>
      <c r="C23" s="1041">
        <v>21.7</v>
      </c>
      <c r="D23" s="1041">
        <v>12.9</v>
      </c>
      <c r="E23" s="1049">
        <v>48.8</v>
      </c>
      <c r="F23" s="1047">
        <v>74.5</v>
      </c>
      <c r="CN23" s="161"/>
    </row>
    <row r="24" spans="1:97" s="156" customFormat="1" ht="12.6" customHeight="1">
      <c r="A24" s="1048" t="s">
        <v>95</v>
      </c>
      <c r="B24" s="1041">
        <v>80.2</v>
      </c>
      <c r="C24" s="1041">
        <v>73.099999999999994</v>
      </c>
      <c r="D24" s="1041">
        <v>46.1</v>
      </c>
      <c r="E24" s="1049">
        <v>166.1</v>
      </c>
      <c r="F24" s="1047">
        <v>71.7</v>
      </c>
      <c r="CN24" s="160"/>
      <c r="CO24" s="157"/>
    </row>
    <row r="25" spans="1:97" s="156" customFormat="1" ht="12.6" customHeight="1">
      <c r="A25" s="1048" t="s">
        <v>49</v>
      </c>
      <c r="B25" s="1049">
        <v>31.1</v>
      </c>
      <c r="C25" s="1049">
        <v>6.6</v>
      </c>
      <c r="D25" s="1049">
        <v>9.3000000000000007</v>
      </c>
      <c r="E25" s="1049">
        <v>13.5</v>
      </c>
      <c r="F25" s="1047">
        <v>19.3</v>
      </c>
      <c r="CN25" s="160"/>
    </row>
    <row r="26" spans="1:97" s="156" customFormat="1" ht="6.75" customHeight="1">
      <c r="A26" s="1040"/>
      <c r="B26" s="1041"/>
      <c r="C26" s="1041"/>
      <c r="D26" s="1041"/>
      <c r="E26" s="1041"/>
      <c r="F26" s="1047"/>
      <c r="CN26" s="160"/>
      <c r="CP26" s="157"/>
      <c r="CR26" s="157"/>
      <c r="CS26" s="157"/>
    </row>
    <row r="27" spans="1:97" s="156" customFormat="1" ht="12.6" customHeight="1">
      <c r="A27" s="1050" t="s">
        <v>96</v>
      </c>
      <c r="B27" s="1045">
        <v>4171.8</v>
      </c>
      <c r="C27" s="1045">
        <v>4016.7</v>
      </c>
      <c r="D27" s="1045">
        <v>4814.2</v>
      </c>
      <c r="E27" s="1045">
        <v>4721.3</v>
      </c>
      <c r="F27" s="1051">
        <v>7278.3</v>
      </c>
    </row>
    <row r="28" spans="1:97" s="156" customFormat="1" ht="12.6" customHeight="1">
      <c r="A28" s="1052" t="s">
        <v>43</v>
      </c>
      <c r="B28" s="1041"/>
      <c r="C28" s="1041"/>
      <c r="D28" s="1041"/>
      <c r="E28" s="1041"/>
      <c r="F28" s="1047"/>
    </row>
    <row r="29" spans="1:97" s="156" customFormat="1" ht="12.6" customHeight="1">
      <c r="A29" s="1048" t="s">
        <v>44</v>
      </c>
      <c r="B29" s="1049">
        <v>189</v>
      </c>
      <c r="C29" s="1049">
        <v>176.9</v>
      </c>
      <c r="D29" s="1049">
        <v>211.9</v>
      </c>
      <c r="E29" s="1041">
        <v>207.7</v>
      </c>
      <c r="F29" s="1047">
        <v>320.3</v>
      </c>
    </row>
    <row r="30" spans="1:97" s="156" customFormat="1" ht="12.6" customHeight="1">
      <c r="A30" s="1048" t="s">
        <v>53</v>
      </c>
      <c r="B30" s="1041">
        <v>585.6</v>
      </c>
      <c r="C30" s="1041">
        <v>538.20000000000005</v>
      </c>
      <c r="D30" s="1041">
        <v>645.1</v>
      </c>
      <c r="E30" s="1041">
        <v>632.70000000000005</v>
      </c>
      <c r="F30" s="1053">
        <v>975.3</v>
      </c>
    </row>
    <row r="31" spans="1:97" s="156" customFormat="1" ht="12.6" customHeight="1">
      <c r="A31" s="1048" t="s">
        <v>97</v>
      </c>
      <c r="B31" s="1041">
        <v>34.9</v>
      </c>
      <c r="C31" s="1041">
        <v>32.1</v>
      </c>
      <c r="D31" s="1041">
        <v>38.6</v>
      </c>
      <c r="E31" s="1041">
        <v>37.799999999999997</v>
      </c>
      <c r="F31" s="1047">
        <v>58.2</v>
      </c>
    </row>
    <row r="32" spans="1:97" s="156" customFormat="1" ht="12.6" customHeight="1">
      <c r="A32" s="1048" t="s">
        <v>993</v>
      </c>
      <c r="B32" s="1041">
        <v>1976.4</v>
      </c>
      <c r="C32" s="1041">
        <v>1787.4</v>
      </c>
      <c r="D32" s="1041">
        <v>2142.1999999999998</v>
      </c>
      <c r="E32" s="1041">
        <v>2101</v>
      </c>
      <c r="F32" s="1047">
        <v>3238.8</v>
      </c>
    </row>
    <row r="33" spans="1:6" s="156" customFormat="1" ht="12.6" customHeight="1">
      <c r="A33" s="1048" t="s">
        <v>89</v>
      </c>
      <c r="B33" s="1049">
        <v>700.8</v>
      </c>
      <c r="C33" s="1049">
        <v>739</v>
      </c>
      <c r="D33" s="1049">
        <v>885.8</v>
      </c>
      <c r="E33" s="1041">
        <v>868.7</v>
      </c>
      <c r="F33" s="1047">
        <v>1339.2</v>
      </c>
    </row>
    <row r="34" spans="1:6" s="156" customFormat="1" ht="12.6" customHeight="1">
      <c r="A34" s="1054" t="s">
        <v>90</v>
      </c>
      <c r="B34" s="1041">
        <v>685.1</v>
      </c>
      <c r="C34" s="1041">
        <v>743.1</v>
      </c>
      <c r="D34" s="1041">
        <v>890.6</v>
      </c>
      <c r="E34" s="1041">
        <v>873.4</v>
      </c>
      <c r="F34" s="1047">
        <v>1346.5</v>
      </c>
    </row>
    <row r="35" spans="1:6" s="156" customFormat="1" ht="3.75" customHeight="1">
      <c r="A35" s="1591"/>
      <c r="B35" s="1591"/>
      <c r="C35" s="1591"/>
      <c r="D35" s="1591"/>
      <c r="E35" s="1591"/>
      <c r="F35" s="1592"/>
    </row>
    <row r="36" spans="1:6" s="156" customFormat="1" ht="3.75" customHeight="1">
      <c r="A36" s="335"/>
      <c r="B36" s="333"/>
      <c r="C36" s="333"/>
      <c r="D36" s="333"/>
      <c r="E36" s="333"/>
    </row>
    <row r="37" spans="1:6" s="156" customFormat="1" ht="14.25" customHeight="1">
      <c r="A37" s="970" t="s">
        <v>1098</v>
      </c>
      <c r="B37" s="333"/>
      <c r="C37" s="333"/>
      <c r="D37" s="333"/>
      <c r="E37" s="333"/>
    </row>
    <row r="38" spans="1:6" s="156" customFormat="1" ht="14.25" customHeight="1">
      <c r="A38" s="336"/>
      <c r="B38" s="333"/>
      <c r="C38" s="333"/>
      <c r="D38" s="333"/>
      <c r="E38" s="333"/>
    </row>
    <row r="39" spans="1:6" s="156" customFormat="1" ht="18" customHeight="1">
      <c r="A39" s="2237" t="s">
        <v>824</v>
      </c>
      <c r="B39" s="2237"/>
      <c r="C39" s="2237"/>
      <c r="D39" s="2237"/>
      <c r="E39" s="2237"/>
      <c r="F39" s="2237"/>
    </row>
    <row r="40" spans="1:6" s="156" customFormat="1" ht="18" customHeight="1">
      <c r="A40" s="2237" t="s">
        <v>825</v>
      </c>
      <c r="B40" s="2237"/>
      <c r="C40" s="2237"/>
      <c r="D40" s="2237"/>
      <c r="E40" s="2237"/>
      <c r="F40" s="2237"/>
    </row>
    <row r="41" spans="1:6" s="156" customFormat="1" ht="14.25" customHeight="1">
      <c r="A41" s="2236" t="s">
        <v>826</v>
      </c>
      <c r="B41" s="2236"/>
      <c r="C41" s="2236"/>
      <c r="D41" s="2236"/>
      <c r="E41" s="2236"/>
      <c r="F41" s="1590"/>
    </row>
    <row r="42" spans="1:6" s="156" customFormat="1" ht="21" customHeight="1">
      <c r="A42" s="1593"/>
      <c r="B42" s="1594">
        <v>2019</v>
      </c>
      <c r="C42" s="1594">
        <v>2020</v>
      </c>
      <c r="D42" s="1594">
        <v>2021</v>
      </c>
      <c r="E42" s="1594">
        <v>2022</v>
      </c>
      <c r="F42" s="2160">
        <v>2023</v>
      </c>
    </row>
    <row r="43" spans="1:6" s="156" customFormat="1" ht="12.6" customHeight="1">
      <c r="A43" s="1056"/>
      <c r="B43" s="1041"/>
      <c r="C43" s="1041"/>
      <c r="D43" s="1041"/>
      <c r="E43" s="1041"/>
      <c r="F43" s="1042"/>
    </row>
    <row r="44" spans="1:6" s="156" customFormat="1" ht="12.6" customHeight="1">
      <c r="A44" s="1057" t="s">
        <v>38</v>
      </c>
      <c r="B44" s="1045">
        <v>2967.2</v>
      </c>
      <c r="C44" s="1045">
        <v>2652.4</v>
      </c>
      <c r="D44" s="1045">
        <v>2997.9</v>
      </c>
      <c r="E44" s="1044">
        <v>3309</v>
      </c>
      <c r="F44" s="1046">
        <v>5208</v>
      </c>
    </row>
    <row r="45" spans="1:6" s="156" customFormat="1" ht="12.6" customHeight="1">
      <c r="A45" s="1058" t="s">
        <v>43</v>
      </c>
      <c r="B45" s="1041"/>
      <c r="C45" s="1041"/>
      <c r="D45" s="1041"/>
      <c r="E45" s="1041"/>
      <c r="F45" s="1047"/>
    </row>
    <row r="46" spans="1:6" s="156" customFormat="1" ht="12.6" customHeight="1">
      <c r="A46" s="338" t="s">
        <v>44</v>
      </c>
      <c r="B46" s="1041">
        <v>185.9</v>
      </c>
      <c r="C46" s="1041">
        <v>142.9</v>
      </c>
      <c r="D46" s="1041">
        <v>163.30000000000001</v>
      </c>
      <c r="E46" s="1049">
        <v>280.5</v>
      </c>
      <c r="F46" s="1047">
        <v>325.8</v>
      </c>
    </row>
    <row r="47" spans="1:6" s="156" customFormat="1" ht="12.6" customHeight="1">
      <c r="A47" s="1059" t="s">
        <v>88</v>
      </c>
      <c r="B47" s="1049">
        <v>382.8</v>
      </c>
      <c r="C47" s="1049">
        <v>331</v>
      </c>
      <c r="D47" s="1049">
        <v>402.3</v>
      </c>
      <c r="E47" s="1049">
        <v>438</v>
      </c>
      <c r="F47" s="1047">
        <v>692.4</v>
      </c>
    </row>
    <row r="48" spans="1:6" s="156" customFormat="1" ht="13.5" customHeight="1">
      <c r="A48" s="339" t="s">
        <v>45</v>
      </c>
      <c r="B48" s="1041">
        <v>87.1</v>
      </c>
      <c r="C48" s="1041">
        <v>87.7</v>
      </c>
      <c r="D48" s="1041">
        <v>39.6</v>
      </c>
      <c r="E48" s="1041">
        <v>69.3</v>
      </c>
      <c r="F48" s="1047">
        <v>97.2</v>
      </c>
    </row>
    <row r="49" spans="1:52" s="156" customFormat="1" ht="12.6" customHeight="1">
      <c r="A49" s="338" t="s">
        <v>993</v>
      </c>
      <c r="B49" s="1041">
        <v>1315.1</v>
      </c>
      <c r="C49" s="1041">
        <v>1087.5999999999999</v>
      </c>
      <c r="D49" s="1041">
        <v>1270.7</v>
      </c>
      <c r="E49" s="1041">
        <v>1253.4000000000001</v>
      </c>
      <c r="F49" s="1047">
        <v>2146.9</v>
      </c>
    </row>
    <row r="50" spans="1:52" s="156" customFormat="1" ht="12.6" customHeight="1">
      <c r="A50" s="1059" t="s">
        <v>89</v>
      </c>
      <c r="B50" s="1041">
        <v>471.3</v>
      </c>
      <c r="C50" s="1041">
        <v>471.6</v>
      </c>
      <c r="D50" s="1041">
        <v>538.4</v>
      </c>
      <c r="E50" s="1041">
        <v>567.1</v>
      </c>
      <c r="F50" s="1047">
        <v>962.2</v>
      </c>
    </row>
    <row r="51" spans="1:52" s="156" customFormat="1" ht="12.6" customHeight="1">
      <c r="A51" s="338" t="s">
        <v>90</v>
      </c>
      <c r="B51" s="1041">
        <v>493.9</v>
      </c>
      <c r="C51" s="1041">
        <v>525</v>
      </c>
      <c r="D51" s="1041">
        <v>574.29999999999995</v>
      </c>
      <c r="E51" s="1041">
        <v>687.2</v>
      </c>
      <c r="F51" s="1047">
        <v>964.2</v>
      </c>
    </row>
    <row r="52" spans="1:52" s="156" customFormat="1" ht="12.6" customHeight="1">
      <c r="A52" s="339" t="s">
        <v>49</v>
      </c>
      <c r="B52" s="1049">
        <v>31.1</v>
      </c>
      <c r="C52" s="1049">
        <v>6.6</v>
      </c>
      <c r="D52" s="1049">
        <v>9.3000000000000007</v>
      </c>
      <c r="E52" s="1041">
        <v>13.5</v>
      </c>
      <c r="F52" s="1047">
        <v>19.3</v>
      </c>
    </row>
    <row r="53" spans="1:52" s="156" customFormat="1" ht="18.75" customHeight="1">
      <c r="A53" s="1060" t="s">
        <v>92</v>
      </c>
      <c r="B53" s="1045">
        <v>315.7</v>
      </c>
      <c r="C53" s="1045">
        <v>209</v>
      </c>
      <c r="D53" s="1045">
        <v>142.30000000000001</v>
      </c>
      <c r="E53" s="1045">
        <v>492.4</v>
      </c>
      <c r="F53" s="1038">
        <v>383.5</v>
      </c>
    </row>
    <row r="54" spans="1:52" s="156" customFormat="1" ht="12.6" customHeight="1">
      <c r="A54" s="1061" t="s">
        <v>43</v>
      </c>
      <c r="B54" s="1041"/>
      <c r="C54" s="1041"/>
      <c r="D54" s="1041"/>
      <c r="E54" s="1041"/>
      <c r="F54" s="1037"/>
    </row>
    <row r="55" spans="1:52" s="156" customFormat="1" ht="12.6" customHeight="1">
      <c r="A55" s="338" t="s">
        <v>44</v>
      </c>
      <c r="B55" s="1049">
        <v>63.9</v>
      </c>
      <c r="C55" s="1049">
        <v>35.5</v>
      </c>
      <c r="D55" s="1049">
        <v>37.6</v>
      </c>
      <c r="E55" s="1041">
        <v>156.6</v>
      </c>
      <c r="F55" s="1037">
        <v>113.5</v>
      </c>
    </row>
    <row r="56" spans="1:52" s="156" customFormat="1" ht="11.25" customHeight="1">
      <c r="A56" s="1059" t="s">
        <v>88</v>
      </c>
      <c r="B56" s="1041">
        <v>30.7</v>
      </c>
      <c r="C56" s="1041">
        <v>3.7</v>
      </c>
      <c r="D56" s="1041">
        <v>19.7</v>
      </c>
      <c r="E56" s="1041">
        <v>60.6</v>
      </c>
      <c r="F56" s="1037">
        <v>45.9</v>
      </c>
    </row>
    <row r="57" spans="1:52" s="156" customFormat="1" ht="15" customHeight="1">
      <c r="A57" s="338" t="s">
        <v>97</v>
      </c>
      <c r="B57" s="1041">
        <v>69.5</v>
      </c>
      <c r="C57" s="1041">
        <v>68.2</v>
      </c>
      <c r="D57" s="1041">
        <v>16.7</v>
      </c>
      <c r="E57" s="1041">
        <v>46.8</v>
      </c>
      <c r="F57" s="1037">
        <v>58.6</v>
      </c>
    </row>
    <row r="58" spans="1:52" s="156" customFormat="1" ht="12.75" customHeight="1">
      <c r="A58" s="338" t="s">
        <v>253</v>
      </c>
      <c r="B58" s="1041"/>
      <c r="C58" s="1041"/>
      <c r="D58" s="1041"/>
      <c r="E58" s="1041"/>
      <c r="F58" s="1037"/>
    </row>
    <row r="59" spans="1:52" s="156" customFormat="1" ht="12.6" customHeight="1">
      <c r="A59" s="1059" t="s">
        <v>89</v>
      </c>
      <c r="B59" s="1041">
        <v>41.3</v>
      </c>
      <c r="C59" s="1041">
        <v>22</v>
      </c>
      <c r="D59" s="1041">
        <v>12.9</v>
      </c>
      <c r="E59" s="1041">
        <v>48.8</v>
      </c>
      <c r="F59" s="1037">
        <v>74.5</v>
      </c>
    </row>
    <row r="60" spans="1:52" s="156" customFormat="1" ht="12.6" customHeight="1">
      <c r="A60" s="338" t="s">
        <v>95</v>
      </c>
      <c r="B60" s="1041">
        <v>80.2</v>
      </c>
      <c r="C60" s="1041">
        <v>73</v>
      </c>
      <c r="D60" s="1041">
        <v>46.1</v>
      </c>
      <c r="E60" s="1041">
        <v>166.1</v>
      </c>
      <c r="F60" s="1037">
        <v>71.7</v>
      </c>
    </row>
    <row r="61" spans="1:52" s="156" customFormat="1" ht="12.6" customHeight="1">
      <c r="A61" s="338" t="s">
        <v>91</v>
      </c>
      <c r="B61" s="1049">
        <v>31.1</v>
      </c>
      <c r="C61" s="1049">
        <v>6.6</v>
      </c>
      <c r="D61" s="1049">
        <v>9.3000000000000007</v>
      </c>
      <c r="E61" s="1041">
        <v>13.5</v>
      </c>
      <c r="F61" s="1037">
        <v>19.3</v>
      </c>
    </row>
    <row r="62" spans="1:52" s="156" customFormat="1" ht="12.6" customHeight="1">
      <c r="A62" s="338"/>
      <c r="B62" s="1041"/>
      <c r="C62" s="1041"/>
      <c r="D62" s="1041"/>
      <c r="E62" s="1041"/>
      <c r="F62" s="1042"/>
    </row>
    <row r="63" spans="1:52" s="156" customFormat="1" ht="12.6" customHeight="1">
      <c r="A63" s="1060" t="s">
        <v>96</v>
      </c>
      <c r="B63" s="1045">
        <v>2651.5</v>
      </c>
      <c r="C63" s="1045">
        <v>2443.4</v>
      </c>
      <c r="D63" s="1045">
        <v>2855.6</v>
      </c>
      <c r="E63" s="1038">
        <v>3844.1</v>
      </c>
      <c r="F63" s="1037">
        <v>4824.5</v>
      </c>
      <c r="G63" s="1037"/>
      <c r="H63" s="1037"/>
      <c r="I63" s="1037"/>
      <c r="J63" s="1037"/>
      <c r="K63" s="1037"/>
      <c r="L63" s="1037"/>
      <c r="M63" s="1037"/>
      <c r="N63" s="1037"/>
      <c r="O63" s="1037"/>
      <c r="P63" s="1037"/>
      <c r="Q63" s="1037"/>
      <c r="R63" s="1037"/>
      <c r="S63" s="1037"/>
      <c r="T63" s="1037"/>
      <c r="U63" s="1037"/>
      <c r="V63" s="1037"/>
      <c r="W63" s="1037"/>
      <c r="X63" s="1037"/>
      <c r="Y63" s="1037"/>
      <c r="Z63" s="1037"/>
      <c r="AA63" s="1037"/>
      <c r="AB63" s="1037"/>
      <c r="AC63" s="1037"/>
      <c r="AD63" s="1037"/>
      <c r="AE63" s="1037"/>
      <c r="AF63" s="1037"/>
      <c r="AG63" s="1037"/>
      <c r="AH63" s="1037"/>
      <c r="AI63" s="1037"/>
      <c r="AJ63" s="1037"/>
      <c r="AK63" s="1037"/>
      <c r="AL63" s="1037"/>
      <c r="AM63" s="1037"/>
      <c r="AN63" s="1037"/>
      <c r="AO63" s="1037"/>
      <c r="AP63" s="1037"/>
      <c r="AQ63" s="1037"/>
      <c r="AR63" s="1037"/>
      <c r="AS63" s="1037"/>
      <c r="AT63" s="1037"/>
      <c r="AU63" s="1037"/>
      <c r="AV63" s="1037"/>
      <c r="AW63" s="1037"/>
      <c r="AX63" s="1037"/>
      <c r="AY63" s="1037"/>
      <c r="AZ63" s="1038">
        <v>4824.5</v>
      </c>
    </row>
    <row r="64" spans="1:52" s="156" customFormat="1" ht="12.6" customHeight="1">
      <c r="A64" s="1061" t="s">
        <v>43</v>
      </c>
      <c r="B64" s="1041"/>
      <c r="C64" s="1041"/>
      <c r="D64" s="1041"/>
      <c r="E64" s="1041"/>
      <c r="F64" s="1042"/>
    </row>
    <row r="65" spans="1:52" s="156" customFormat="1" ht="12.6" customHeight="1">
      <c r="A65" s="339" t="s">
        <v>93</v>
      </c>
      <c r="B65" s="1041">
        <v>122</v>
      </c>
      <c r="C65" s="1041">
        <v>107.4</v>
      </c>
      <c r="D65" s="1041">
        <v>125.7</v>
      </c>
      <c r="E65" s="1037">
        <v>169.1</v>
      </c>
      <c r="F65" s="1037">
        <v>212.3</v>
      </c>
      <c r="G65" s="1037"/>
      <c r="H65" s="1037"/>
      <c r="I65" s="1037"/>
      <c r="J65" s="1037"/>
      <c r="K65" s="1037"/>
      <c r="L65" s="1037"/>
      <c r="M65" s="1037"/>
      <c r="N65" s="1037"/>
      <c r="O65" s="1037"/>
      <c r="P65" s="1037"/>
      <c r="Q65" s="1037"/>
      <c r="R65" s="1037"/>
      <c r="S65" s="1037"/>
      <c r="T65" s="1037"/>
      <c r="U65" s="1037"/>
      <c r="V65" s="1037"/>
      <c r="W65" s="1037"/>
      <c r="X65" s="1037"/>
      <c r="Y65" s="1037"/>
      <c r="Z65" s="1037"/>
      <c r="AA65" s="1037"/>
      <c r="AB65" s="1037"/>
      <c r="AC65" s="1037"/>
      <c r="AD65" s="1037"/>
      <c r="AE65" s="1037"/>
      <c r="AF65" s="1037"/>
      <c r="AG65" s="1037"/>
      <c r="AH65" s="1037"/>
      <c r="AI65" s="1037"/>
      <c r="AJ65" s="1037"/>
      <c r="AK65" s="1037"/>
      <c r="AL65" s="1037"/>
      <c r="AM65" s="1037"/>
      <c r="AN65" s="1037"/>
      <c r="AO65" s="1037"/>
      <c r="AP65" s="1037"/>
      <c r="AQ65" s="1037"/>
      <c r="AR65" s="1037"/>
      <c r="AS65" s="1037"/>
      <c r="AT65" s="1037"/>
      <c r="AU65" s="1037"/>
      <c r="AV65" s="1037"/>
      <c r="AW65" s="1037"/>
      <c r="AX65" s="1037"/>
      <c r="AY65" s="1037"/>
      <c r="AZ65" s="1037">
        <v>212.3</v>
      </c>
    </row>
    <row r="66" spans="1:52" s="156" customFormat="1" ht="12.6" customHeight="1" thickBot="1">
      <c r="A66" s="1062" t="s">
        <v>53</v>
      </c>
      <c r="B66" s="1063">
        <v>352</v>
      </c>
      <c r="C66" s="1063">
        <v>327.3</v>
      </c>
      <c r="D66" s="1063">
        <v>382.6</v>
      </c>
      <c r="E66" s="976">
        <v>515.1</v>
      </c>
      <c r="F66" s="976">
        <v>646.5</v>
      </c>
      <c r="G66" s="1037"/>
      <c r="H66" s="1037"/>
      <c r="I66" s="1037"/>
      <c r="J66" s="1037"/>
      <c r="K66" s="1037"/>
      <c r="L66" s="1037"/>
      <c r="M66" s="1037"/>
      <c r="N66" s="1037"/>
      <c r="O66" s="1037"/>
      <c r="P66" s="1037"/>
      <c r="Q66" s="1037"/>
      <c r="R66" s="1037"/>
      <c r="S66" s="1037"/>
      <c r="T66" s="1037"/>
      <c r="U66" s="1037"/>
      <c r="V66" s="1037"/>
      <c r="W66" s="1037"/>
      <c r="X66" s="1037"/>
      <c r="Y66" s="1037"/>
      <c r="Z66" s="1037"/>
      <c r="AA66" s="1037"/>
      <c r="AB66" s="1037"/>
      <c r="AC66" s="1037"/>
      <c r="AD66" s="1037"/>
      <c r="AE66" s="1037"/>
      <c r="AF66" s="1037"/>
      <c r="AG66" s="1037"/>
      <c r="AH66" s="1037"/>
      <c r="AI66" s="1037"/>
      <c r="AJ66" s="1037"/>
      <c r="AK66" s="1037"/>
      <c r="AL66" s="1037"/>
      <c r="AM66" s="1037"/>
      <c r="AN66" s="1037"/>
      <c r="AO66" s="1037"/>
      <c r="AP66" s="1037"/>
      <c r="AQ66" s="1037"/>
      <c r="AR66" s="1037"/>
      <c r="AS66" s="1037"/>
      <c r="AT66" s="1037"/>
      <c r="AU66" s="1037"/>
      <c r="AV66" s="1037"/>
      <c r="AW66" s="1037"/>
      <c r="AX66" s="1037"/>
      <c r="AY66" s="1037"/>
      <c r="AZ66" s="1037">
        <v>646.5</v>
      </c>
    </row>
    <row r="67" spans="1:52" s="156" customFormat="1" ht="12.6" customHeight="1">
      <c r="A67" s="337"/>
      <c r="B67" s="334"/>
      <c r="C67" s="334"/>
      <c r="D67" s="334"/>
      <c r="E67" s="333"/>
    </row>
    <row r="68" spans="1:52" s="156" customFormat="1" ht="12.6" customHeight="1">
      <c r="A68" s="2239" t="s">
        <v>85</v>
      </c>
      <c r="B68" s="2239"/>
      <c r="C68" s="2239"/>
      <c r="D68" s="2239"/>
      <c r="E68" s="2239"/>
      <c r="F68" s="2239"/>
    </row>
    <row r="69" spans="1:52" s="156" customFormat="1" ht="12.6" customHeight="1">
      <c r="A69" s="1595"/>
      <c r="B69" s="1596">
        <v>2019</v>
      </c>
      <c r="C69" s="1596">
        <v>2020</v>
      </c>
      <c r="D69" s="1596">
        <v>2021</v>
      </c>
      <c r="E69" s="1596">
        <v>2022</v>
      </c>
      <c r="F69" s="2160">
        <v>2023</v>
      </c>
    </row>
    <row r="70" spans="1:52" s="156" customFormat="1" ht="12.6" customHeight="1">
      <c r="A70" s="338" t="s">
        <v>45</v>
      </c>
      <c r="B70" s="1041">
        <v>17.600000000000001</v>
      </c>
      <c r="C70" s="1041">
        <v>19.5</v>
      </c>
      <c r="D70" s="1041">
        <v>22.9</v>
      </c>
      <c r="E70" s="1041">
        <v>30.8</v>
      </c>
      <c r="F70" s="1039">
        <v>38.6</v>
      </c>
    </row>
    <row r="71" spans="1:52" s="156" customFormat="1" ht="12.6" customHeight="1">
      <c r="A71" s="338" t="s">
        <v>253</v>
      </c>
      <c r="B71" s="1041">
        <v>1315.1</v>
      </c>
      <c r="C71" s="1041">
        <v>1087.5999999999999</v>
      </c>
      <c r="D71" s="1041">
        <v>1270.7</v>
      </c>
      <c r="E71" s="1041">
        <v>1710.6</v>
      </c>
      <c r="F71" s="1037">
        <v>2146.9</v>
      </c>
    </row>
    <row r="72" spans="1:52" s="156" customFormat="1" ht="12.6" customHeight="1">
      <c r="A72" s="1059" t="s">
        <v>47</v>
      </c>
      <c r="B72" s="1041">
        <v>430.9</v>
      </c>
      <c r="C72" s="1041">
        <v>449.6</v>
      </c>
      <c r="D72" s="1041">
        <v>525.5</v>
      </c>
      <c r="E72" s="1041">
        <v>707.3</v>
      </c>
      <c r="F72" s="1037">
        <v>887.7</v>
      </c>
    </row>
    <row r="73" spans="1:52" s="156" customFormat="1" ht="12.6" customHeight="1">
      <c r="A73" s="338" t="s">
        <v>95</v>
      </c>
      <c r="B73" s="1041">
        <v>413.8</v>
      </c>
      <c r="C73" s="1041">
        <v>452</v>
      </c>
      <c r="D73" s="1041">
        <v>528.20000000000005</v>
      </c>
      <c r="E73" s="1041">
        <v>711.2</v>
      </c>
      <c r="F73" s="1037">
        <v>892.5</v>
      </c>
    </row>
    <row r="74" spans="1:52" s="156" customFormat="1" ht="6" customHeight="1">
      <c r="A74" s="1597"/>
      <c r="B74" s="1598"/>
      <c r="C74" s="1598"/>
      <c r="D74" s="1598"/>
      <c r="E74" s="1599"/>
      <c r="F74" s="1590"/>
    </row>
    <row r="75" spans="1:52" s="156" customFormat="1" ht="16.5" customHeight="1">
      <c r="A75" s="335"/>
      <c r="B75" s="333"/>
      <c r="C75" s="333"/>
      <c r="D75" s="333"/>
      <c r="E75" s="333"/>
    </row>
    <row r="76" spans="1:52" s="156" customFormat="1" ht="16.5" customHeight="1">
      <c r="A76" s="2231" t="s">
        <v>827</v>
      </c>
      <c r="B76" s="2231"/>
      <c r="C76" s="2231"/>
      <c r="D76" s="2231"/>
      <c r="E76" s="2231"/>
      <c r="F76" s="2231"/>
    </row>
    <row r="77" spans="1:52" s="156" customFormat="1" ht="18" customHeight="1">
      <c r="A77" s="2231" t="s">
        <v>828</v>
      </c>
      <c r="B77" s="2231"/>
      <c r="C77" s="2231"/>
      <c r="D77" s="2231"/>
      <c r="E77" s="2231"/>
      <c r="F77" s="2231"/>
    </row>
    <row r="78" spans="1:52" s="156" customFormat="1" ht="17.25" customHeight="1">
      <c r="A78" s="2232" t="s">
        <v>37</v>
      </c>
      <c r="B78" s="2232"/>
      <c r="C78" s="2232"/>
      <c r="D78" s="2232"/>
      <c r="E78" s="2232"/>
      <c r="F78" s="1590"/>
    </row>
    <row r="79" spans="1:52" s="156" customFormat="1" ht="18.75" customHeight="1">
      <c r="A79" s="1600"/>
      <c r="B79" s="1594">
        <v>2019</v>
      </c>
      <c r="C79" s="1594">
        <v>2020</v>
      </c>
      <c r="D79" s="1594">
        <v>2021</v>
      </c>
      <c r="E79" s="1594">
        <v>2022</v>
      </c>
      <c r="F79" s="2160">
        <v>2023</v>
      </c>
    </row>
    <row r="80" spans="1:52" s="156" customFormat="1" ht="15" customHeight="1">
      <c r="A80" s="1064" t="s">
        <v>38</v>
      </c>
      <c r="B80" s="1044">
        <v>4531.8999999999996</v>
      </c>
      <c r="C80" s="1044">
        <v>4251.6000000000004</v>
      </c>
      <c r="D80" s="1044">
        <v>4961.2</v>
      </c>
      <c r="E80" s="1038">
        <v>6500.5</v>
      </c>
      <c r="F80" s="1036">
        <v>7733</v>
      </c>
    </row>
    <row r="81" spans="1:92" s="156" customFormat="1" ht="12.6" customHeight="1">
      <c r="A81" s="1065" t="s">
        <v>1287</v>
      </c>
      <c r="B81" s="1041">
        <v>703.2</v>
      </c>
      <c r="C81" s="1041">
        <v>701.5</v>
      </c>
      <c r="D81" s="1041">
        <v>1051.8</v>
      </c>
      <c r="E81" s="1037">
        <v>1653.1</v>
      </c>
      <c r="F81" s="1037">
        <v>1941.6</v>
      </c>
    </row>
    <row r="82" spans="1:92" s="156" customFormat="1" ht="12.6" customHeight="1">
      <c r="A82" s="1065" t="s">
        <v>1288</v>
      </c>
      <c r="B82" s="1041">
        <v>162.5</v>
      </c>
      <c r="C82" s="1041">
        <v>157.19999999999999</v>
      </c>
      <c r="D82" s="1041">
        <v>37.1</v>
      </c>
      <c r="E82" s="1037">
        <v>153.4</v>
      </c>
      <c r="F82" s="1037">
        <v>165.2</v>
      </c>
    </row>
    <row r="83" spans="1:92" s="156" customFormat="1" ht="12.6" customHeight="1">
      <c r="A83" s="1591" t="s">
        <v>1289</v>
      </c>
      <c r="B83" s="1601">
        <v>3666.2</v>
      </c>
      <c r="C83" s="1601">
        <v>3392.9</v>
      </c>
      <c r="D83" s="1601">
        <v>3872.3</v>
      </c>
      <c r="E83" s="1602">
        <v>4694</v>
      </c>
      <c r="F83" s="1590">
        <v>5626.2</v>
      </c>
    </row>
    <row r="84" spans="1:92" s="9" customFormat="1" ht="18" customHeight="1">
      <c r="A84" s="335"/>
      <c r="B84" s="335"/>
      <c r="C84" s="335"/>
      <c r="D84" s="335"/>
      <c r="E84" s="339"/>
    </row>
    <row r="85" spans="1:92" s="9" customFormat="1" ht="20.25" customHeight="1">
      <c r="A85" s="2231" t="s">
        <v>1568</v>
      </c>
      <c r="B85" s="2231"/>
      <c r="C85" s="2231"/>
      <c r="D85" s="2231"/>
      <c r="E85" s="2231"/>
      <c r="F85" s="2231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</row>
    <row r="86" spans="1:92" s="9" customFormat="1" ht="15" customHeight="1">
      <c r="A86" s="2231"/>
      <c r="B86" s="2231"/>
      <c r="C86" s="2231"/>
      <c r="D86" s="2231"/>
      <c r="E86" s="2231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</row>
    <row r="87" spans="1:92" s="9" customFormat="1" ht="16.5" customHeight="1">
      <c r="A87" s="2232" t="s">
        <v>829</v>
      </c>
      <c r="B87" s="2232"/>
      <c r="C87" s="2232"/>
      <c r="D87" s="2232"/>
      <c r="E87" s="2232"/>
      <c r="F87" s="1548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</row>
    <row r="88" spans="1:92" s="9" customFormat="1" ht="18" customHeight="1">
      <c r="A88" s="1600"/>
      <c r="B88" s="2162">
        <v>2019</v>
      </c>
      <c r="C88" s="2162">
        <v>2020</v>
      </c>
      <c r="D88" s="2162">
        <v>2021</v>
      </c>
      <c r="E88" s="2162">
        <v>2022</v>
      </c>
      <c r="F88" s="2161">
        <v>2023</v>
      </c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</row>
    <row r="89" spans="1:92" s="9" customFormat="1" ht="3" customHeight="1">
      <c r="A89" s="338"/>
      <c r="B89" s="339"/>
      <c r="C89" s="339"/>
      <c r="D89" s="339"/>
      <c r="E89" s="338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</row>
    <row r="90" spans="1:92" s="9" customFormat="1">
      <c r="A90" s="1064" t="s">
        <v>38</v>
      </c>
      <c r="B90" s="1066">
        <v>188846</v>
      </c>
      <c r="C90" s="1066">
        <v>161185</v>
      </c>
      <c r="D90" s="1066">
        <v>237971</v>
      </c>
      <c r="E90" s="1067">
        <v>276664</v>
      </c>
      <c r="F90" s="1110">
        <v>240575</v>
      </c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</row>
    <row r="91" spans="1:92" s="9" customFormat="1">
      <c r="A91" s="1068" t="s">
        <v>43</v>
      </c>
      <c r="B91" s="339"/>
      <c r="C91" s="339"/>
      <c r="D91" s="339"/>
      <c r="E91" s="338"/>
      <c r="F91" s="43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</row>
    <row r="92" spans="1:92" s="9" customFormat="1">
      <c r="A92" s="338" t="s">
        <v>93</v>
      </c>
      <c r="B92" s="339">
        <v>15987</v>
      </c>
      <c r="C92" s="339">
        <v>17497</v>
      </c>
      <c r="D92" s="339">
        <v>23353</v>
      </c>
      <c r="E92" s="338">
        <v>36993</v>
      </c>
      <c r="F92" s="43">
        <v>19538</v>
      </c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</row>
    <row r="93" spans="1:92" s="9" customFormat="1">
      <c r="A93" s="1059" t="s">
        <v>88</v>
      </c>
      <c r="B93" s="339">
        <v>37093</v>
      </c>
      <c r="C93" s="339">
        <v>37318</v>
      </c>
      <c r="D93" s="339">
        <v>37432</v>
      </c>
      <c r="E93" s="338">
        <v>37455</v>
      </c>
      <c r="F93" s="43">
        <v>22017</v>
      </c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</row>
    <row r="94" spans="1:92" s="9" customFormat="1">
      <c r="A94" s="338" t="s">
        <v>97</v>
      </c>
      <c r="B94" s="339">
        <v>4276</v>
      </c>
      <c r="C94" s="339">
        <v>2530</v>
      </c>
      <c r="D94" s="339">
        <v>2697</v>
      </c>
      <c r="E94" s="338">
        <v>3214</v>
      </c>
      <c r="F94" s="43">
        <v>5676</v>
      </c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</row>
    <row r="95" spans="1:92" s="9" customFormat="1">
      <c r="A95" s="338" t="s">
        <v>253</v>
      </c>
      <c r="B95" s="339">
        <v>70314</v>
      </c>
      <c r="C95" s="339">
        <v>57702</v>
      </c>
      <c r="D95" s="339">
        <v>68159</v>
      </c>
      <c r="E95" s="338">
        <v>97378</v>
      </c>
      <c r="F95" s="43">
        <v>88564</v>
      </c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</row>
    <row r="96" spans="1:92" s="9" customFormat="1">
      <c r="A96" s="338" t="s">
        <v>1266</v>
      </c>
      <c r="B96" s="339">
        <v>3713</v>
      </c>
      <c r="C96" s="339">
        <v>938</v>
      </c>
      <c r="D96" s="339">
        <v>3086</v>
      </c>
      <c r="E96" s="338">
        <v>1063</v>
      </c>
      <c r="F96" s="43">
        <v>3320</v>
      </c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</row>
    <row r="97" spans="1:92" s="9" customFormat="1">
      <c r="A97" s="1059" t="s">
        <v>98</v>
      </c>
      <c r="B97" s="339">
        <v>29030</v>
      </c>
      <c r="C97" s="339">
        <v>25379</v>
      </c>
      <c r="D97" s="339">
        <v>60941</v>
      </c>
      <c r="E97" s="338">
        <v>52784</v>
      </c>
      <c r="F97" s="43">
        <v>37286</v>
      </c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</row>
    <row r="98" spans="1:92" s="9" customFormat="1">
      <c r="A98" s="1059" t="s">
        <v>1199</v>
      </c>
      <c r="B98" s="339">
        <v>2151</v>
      </c>
      <c r="C98" s="339">
        <v>1723</v>
      </c>
      <c r="D98" s="339">
        <v>4309</v>
      </c>
      <c r="E98" s="338">
        <v>1245</v>
      </c>
      <c r="F98" s="43">
        <v>168</v>
      </c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</row>
    <row r="99" spans="1:92" s="9" customFormat="1">
      <c r="A99" s="338" t="s">
        <v>90</v>
      </c>
      <c r="B99" s="339">
        <v>18137</v>
      </c>
      <c r="C99" s="339">
        <v>8075</v>
      </c>
      <c r="D99" s="339">
        <v>31781</v>
      </c>
      <c r="E99" s="338">
        <v>32514</v>
      </c>
      <c r="F99" s="43">
        <v>46325</v>
      </c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</row>
    <row r="100" spans="1:92" s="9" customFormat="1">
      <c r="A100" s="338" t="s">
        <v>1290</v>
      </c>
      <c r="B100" s="339">
        <v>11094</v>
      </c>
      <c r="C100" s="339">
        <v>3470</v>
      </c>
      <c r="D100" s="339">
        <v>6493</v>
      </c>
      <c r="E100" s="338">
        <v>9531</v>
      </c>
      <c r="F100" s="43">
        <v>12033</v>
      </c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</row>
    <row r="101" spans="1:92" s="9" customFormat="1">
      <c r="A101" s="339" t="s">
        <v>91</v>
      </c>
      <c r="B101" s="339">
        <v>14009</v>
      </c>
      <c r="C101" s="339">
        <v>12684</v>
      </c>
      <c r="D101" s="339">
        <v>13608</v>
      </c>
      <c r="E101" s="339">
        <v>16326</v>
      </c>
      <c r="F101" s="43">
        <v>21169</v>
      </c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</row>
    <row r="102" spans="1:92" s="9" customFormat="1" ht="15" customHeight="1">
      <c r="A102" s="1069" t="s">
        <v>830</v>
      </c>
      <c r="B102" s="1066">
        <v>188846</v>
      </c>
      <c r="C102" s="1066">
        <v>161185</v>
      </c>
      <c r="D102" s="1066">
        <v>237971</v>
      </c>
      <c r="E102" s="1067">
        <v>276664</v>
      </c>
      <c r="F102" s="1110">
        <v>240575</v>
      </c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</row>
    <row r="103" spans="1:92" s="9" customFormat="1" ht="12" customHeight="1">
      <c r="A103" s="1070" t="s">
        <v>43</v>
      </c>
      <c r="B103" s="339"/>
      <c r="C103" s="339"/>
      <c r="D103" s="339"/>
      <c r="E103" s="338"/>
      <c r="F103" s="43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</row>
    <row r="104" spans="1:92" s="9" customFormat="1" ht="12" customHeight="1">
      <c r="A104" s="338" t="s">
        <v>93</v>
      </c>
      <c r="B104" s="339">
        <v>15987</v>
      </c>
      <c r="C104" s="339">
        <v>17497</v>
      </c>
      <c r="D104" s="339">
        <v>23353</v>
      </c>
      <c r="E104" s="338">
        <v>36993</v>
      </c>
      <c r="F104" s="43">
        <v>19538</v>
      </c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</row>
    <row r="105" spans="1:92" s="9" customFormat="1" ht="12" customHeight="1">
      <c r="A105" s="1059" t="s">
        <v>53</v>
      </c>
      <c r="B105" s="339">
        <v>37093</v>
      </c>
      <c r="C105" s="339">
        <v>37318</v>
      </c>
      <c r="D105" s="339">
        <v>37432</v>
      </c>
      <c r="E105" s="338">
        <v>37455</v>
      </c>
      <c r="F105" s="43">
        <v>22017</v>
      </c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</row>
    <row r="106" spans="1:92" s="9" customFormat="1" ht="12" customHeight="1">
      <c r="A106" s="338" t="s">
        <v>45</v>
      </c>
      <c r="B106" s="339">
        <v>4276</v>
      </c>
      <c r="C106" s="339">
        <v>2530</v>
      </c>
      <c r="D106" s="339">
        <v>2697</v>
      </c>
      <c r="E106" s="338">
        <v>3214</v>
      </c>
      <c r="F106" s="43">
        <v>5676</v>
      </c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</row>
    <row r="107" spans="1:92" s="9" customFormat="1" ht="12" customHeight="1">
      <c r="A107" s="338" t="s">
        <v>993</v>
      </c>
      <c r="B107" s="339">
        <v>70314</v>
      </c>
      <c r="C107" s="339">
        <v>57702</v>
      </c>
      <c r="D107" s="339">
        <v>68159</v>
      </c>
      <c r="E107" s="338">
        <v>97378</v>
      </c>
      <c r="F107" s="43">
        <v>88564</v>
      </c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</row>
    <row r="108" spans="1:92" s="9" customFormat="1" ht="12" customHeight="1">
      <c r="A108" s="338" t="s">
        <v>1291</v>
      </c>
      <c r="B108" s="339">
        <v>3713</v>
      </c>
      <c r="C108" s="339">
        <v>938</v>
      </c>
      <c r="D108" s="339">
        <v>3086</v>
      </c>
      <c r="E108" s="338">
        <v>1063</v>
      </c>
      <c r="F108" s="43">
        <v>3320</v>
      </c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</row>
    <row r="109" spans="1:92" s="9" customFormat="1" ht="16.5" customHeight="1">
      <c r="A109" s="1059" t="s">
        <v>98</v>
      </c>
      <c r="B109" s="339">
        <v>29030</v>
      </c>
      <c r="C109" s="339">
        <v>25379</v>
      </c>
      <c r="D109" s="339">
        <v>60941</v>
      </c>
      <c r="E109" s="338">
        <v>52784</v>
      </c>
      <c r="F109" s="43">
        <v>37286</v>
      </c>
    </row>
    <row r="110" spans="1:92" s="9" customFormat="1" ht="16.5" customHeight="1">
      <c r="A110" s="1059" t="s">
        <v>1199</v>
      </c>
      <c r="B110" s="339">
        <v>2151</v>
      </c>
      <c r="C110" s="339">
        <v>1723</v>
      </c>
      <c r="D110" s="339">
        <v>4309</v>
      </c>
      <c r="E110" s="338">
        <v>1245</v>
      </c>
      <c r="F110" s="43">
        <v>168</v>
      </c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</row>
    <row r="111" spans="1:92" s="9" customFormat="1" ht="19.5" customHeight="1">
      <c r="A111" s="338" t="s">
        <v>95</v>
      </c>
      <c r="B111" s="339">
        <v>18137</v>
      </c>
      <c r="C111" s="339">
        <v>8075</v>
      </c>
      <c r="D111" s="339">
        <v>31781</v>
      </c>
      <c r="E111" s="338">
        <v>32514</v>
      </c>
      <c r="F111" s="43">
        <v>46325</v>
      </c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</row>
    <row r="112" spans="1:92" s="9" customFormat="1" ht="12" customHeight="1">
      <c r="A112" s="338" t="s">
        <v>1290</v>
      </c>
      <c r="B112" s="339">
        <v>11094</v>
      </c>
      <c r="C112" s="339">
        <v>3470</v>
      </c>
      <c r="D112" s="339">
        <v>6493</v>
      </c>
      <c r="E112" s="338">
        <v>9531</v>
      </c>
      <c r="F112" s="43">
        <v>12033</v>
      </c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</row>
    <row r="113" spans="1:92" s="9" customFormat="1" ht="12" customHeight="1">
      <c r="A113" s="1603" t="s">
        <v>91</v>
      </c>
      <c r="B113" s="1603">
        <v>14009</v>
      </c>
      <c r="C113" s="1603">
        <v>12684</v>
      </c>
      <c r="D113" s="1603">
        <v>13608</v>
      </c>
      <c r="E113" s="1603">
        <v>16326</v>
      </c>
      <c r="F113" s="1604">
        <v>21169</v>
      </c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</row>
    <row r="114" spans="1:92" s="9" customFormat="1" ht="8.25" customHeight="1">
      <c r="A114" s="339"/>
      <c r="B114" s="1118"/>
      <c r="C114" s="1118"/>
      <c r="D114" s="1118"/>
      <c r="E114" s="1118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</row>
    <row r="115" spans="1:92" s="9" customFormat="1" ht="17.25" customHeight="1">
      <c r="A115" s="2234" t="s">
        <v>1569</v>
      </c>
      <c r="B115" s="2234"/>
      <c r="C115" s="2234"/>
      <c r="D115" s="2234"/>
      <c r="E115" s="2234"/>
      <c r="F115" s="223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</row>
    <row r="116" spans="1:92" s="9" customFormat="1" ht="15.75">
      <c r="A116" s="2233"/>
      <c r="B116" s="2233"/>
      <c r="C116" s="2233"/>
      <c r="D116" s="2233"/>
      <c r="E116" s="2233"/>
      <c r="F116" s="1548"/>
    </row>
    <row r="117" spans="1:92" s="9" customFormat="1" ht="24.75" customHeight="1">
      <c r="A117" s="1605"/>
      <c r="B117" s="2159">
        <v>2019</v>
      </c>
      <c r="C117" s="2159">
        <v>2020</v>
      </c>
      <c r="D117" s="2159">
        <v>2021</v>
      </c>
      <c r="E117" s="2159">
        <v>2022</v>
      </c>
      <c r="F117" s="2163">
        <v>2023</v>
      </c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</row>
    <row r="118" spans="1:92" s="9" customFormat="1" ht="21.75" customHeight="1">
      <c r="A118" s="1064" t="s">
        <v>831</v>
      </c>
      <c r="B118" s="339"/>
      <c r="C118" s="339"/>
      <c r="D118" s="339"/>
      <c r="E118" s="338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</row>
    <row r="119" spans="1:92" s="9" customFormat="1" ht="15" customHeight="1">
      <c r="A119" s="1071" t="s">
        <v>1292</v>
      </c>
      <c r="B119" s="1066">
        <v>4380</v>
      </c>
      <c r="C119" s="1066">
        <v>2410</v>
      </c>
      <c r="D119" s="1066">
        <v>2085</v>
      </c>
      <c r="E119" s="1067">
        <v>3871</v>
      </c>
      <c r="F119" s="45">
        <v>5115</v>
      </c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</row>
    <row r="120" spans="1:92" s="9" customFormat="1" ht="14.25" customHeight="1">
      <c r="A120" s="1072" t="s">
        <v>43</v>
      </c>
      <c r="B120" s="1066"/>
      <c r="C120" s="1066"/>
      <c r="D120" s="1066"/>
      <c r="E120" s="1067"/>
      <c r="F120" s="45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</row>
    <row r="121" spans="1:92" s="9" customFormat="1" ht="12.75" customHeight="1">
      <c r="A121" s="338" t="s">
        <v>93</v>
      </c>
      <c r="B121" s="1073">
        <v>450</v>
      </c>
      <c r="C121" s="1073">
        <v>225</v>
      </c>
      <c r="D121" s="1073">
        <v>325</v>
      </c>
      <c r="E121" s="1073" t="s">
        <v>60</v>
      </c>
      <c r="F121" s="43">
        <v>225</v>
      </c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</row>
    <row r="122" spans="1:92" s="25" customFormat="1" ht="11.25" customHeight="1">
      <c r="A122" s="1059" t="s">
        <v>94</v>
      </c>
      <c r="B122" s="1073">
        <v>225</v>
      </c>
      <c r="C122" s="1073">
        <v>225</v>
      </c>
      <c r="D122" s="1073" t="s">
        <v>60</v>
      </c>
      <c r="E122" s="338">
        <v>225</v>
      </c>
      <c r="F122" s="43">
        <v>700</v>
      </c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</row>
    <row r="123" spans="1:92" s="25" customFormat="1" ht="12" customHeight="1">
      <c r="A123" s="338" t="s">
        <v>45</v>
      </c>
      <c r="B123" s="339">
        <v>200</v>
      </c>
      <c r="C123" s="1073" t="s">
        <v>60</v>
      </c>
      <c r="D123" s="1073" t="s">
        <v>60</v>
      </c>
      <c r="E123" s="1073" t="s">
        <v>60</v>
      </c>
      <c r="F123" s="43">
        <v>300</v>
      </c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</row>
    <row r="124" spans="1:92" s="9" customFormat="1" ht="12" customHeight="1">
      <c r="A124" s="338" t="s">
        <v>253</v>
      </c>
      <c r="B124" s="339">
        <v>915</v>
      </c>
      <c r="C124" s="339">
        <v>810</v>
      </c>
      <c r="D124" s="339">
        <v>710</v>
      </c>
      <c r="E124" s="338">
        <v>1851</v>
      </c>
      <c r="F124" s="43">
        <v>1575</v>
      </c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</row>
    <row r="125" spans="1:92" s="9" customFormat="1" ht="12" customHeight="1">
      <c r="A125" s="2168" t="s">
        <v>89</v>
      </c>
      <c r="B125" s="1603">
        <v>1540</v>
      </c>
      <c r="C125" s="1603">
        <v>375</v>
      </c>
      <c r="D125" s="2169" t="s">
        <v>60</v>
      </c>
      <c r="E125" s="1603">
        <v>275</v>
      </c>
      <c r="F125" s="1548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</row>
    <row r="126" spans="1:92" s="9" customFormat="1" ht="12" customHeight="1">
      <c r="A126" s="1059"/>
      <c r="B126" s="339"/>
      <c r="C126" s="339"/>
      <c r="D126" s="1073"/>
      <c r="E126" s="338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</row>
    <row r="127" spans="1:92" s="9" customFormat="1" ht="12" customHeight="1">
      <c r="A127" s="2230" t="s">
        <v>85</v>
      </c>
      <c r="B127" s="2230"/>
      <c r="C127" s="2230"/>
      <c r="D127" s="2230"/>
      <c r="E127" s="2230"/>
      <c r="F127" s="223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</row>
    <row r="128" spans="1:92" s="9" customFormat="1" ht="15.75" customHeight="1">
      <c r="A128" s="1595"/>
      <c r="B128" s="2164">
        <v>2019</v>
      </c>
      <c r="C128" s="2164">
        <v>2020</v>
      </c>
      <c r="D128" s="2164">
        <v>2021</v>
      </c>
      <c r="E128" s="2164">
        <v>2022</v>
      </c>
      <c r="F128" s="2163">
        <v>2023</v>
      </c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</row>
    <row r="129" spans="1:91" s="9" customFormat="1" ht="12" customHeight="1">
      <c r="A129" s="1059" t="s">
        <v>1199</v>
      </c>
      <c r="B129" s="1074" t="s">
        <v>60</v>
      </c>
      <c r="C129" s="339">
        <v>100</v>
      </c>
      <c r="D129" s="1073" t="s">
        <v>60</v>
      </c>
      <c r="E129" s="1073" t="s">
        <v>60</v>
      </c>
      <c r="F129" s="43">
        <v>990</v>
      </c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</row>
    <row r="130" spans="1:91" s="9" customFormat="1" ht="12" customHeight="1">
      <c r="A130" s="338" t="s">
        <v>95</v>
      </c>
      <c r="B130" s="339">
        <v>800</v>
      </c>
      <c r="C130" s="339">
        <v>775</v>
      </c>
      <c r="D130" s="339">
        <v>1050</v>
      </c>
      <c r="E130" s="338">
        <v>1070</v>
      </c>
      <c r="F130" s="1111" t="s">
        <v>60</v>
      </c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</row>
    <row r="131" spans="1:91" s="9" customFormat="1" ht="12" customHeight="1">
      <c r="A131" s="1059" t="s">
        <v>107</v>
      </c>
      <c r="B131" s="1074" t="s">
        <v>60</v>
      </c>
      <c r="C131" s="1074" t="s">
        <v>60</v>
      </c>
      <c r="D131" s="339">
        <v>525</v>
      </c>
      <c r="E131" s="1073" t="s">
        <v>60</v>
      </c>
      <c r="F131" s="43">
        <v>950</v>
      </c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</row>
    <row r="132" spans="1:91" s="9" customFormat="1" ht="12" customHeight="1">
      <c r="A132" s="338" t="s">
        <v>91</v>
      </c>
      <c r="B132" s="1073">
        <v>250</v>
      </c>
      <c r="C132" s="1073" t="s">
        <v>60</v>
      </c>
      <c r="D132" s="1073" t="s">
        <v>60</v>
      </c>
      <c r="E132" s="338">
        <v>450</v>
      </c>
      <c r="F132" s="1111" t="s">
        <v>60</v>
      </c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</row>
    <row r="133" spans="1:91" s="9" customFormat="1" ht="12" customHeight="1">
      <c r="A133" s="338"/>
      <c r="B133" s="1073"/>
      <c r="C133" s="1073"/>
      <c r="D133" s="1073"/>
      <c r="E133" s="338"/>
      <c r="F133" s="43">
        <v>375</v>
      </c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</row>
    <row r="134" spans="1:91" s="9" customFormat="1" ht="11.25" customHeight="1">
      <c r="A134" s="1064" t="s">
        <v>995</v>
      </c>
      <c r="B134" s="1075">
        <v>1270</v>
      </c>
      <c r="C134" s="1075">
        <v>680</v>
      </c>
      <c r="D134" s="1075">
        <v>500</v>
      </c>
      <c r="E134" s="1067">
        <v>1804</v>
      </c>
      <c r="F134" s="1110">
        <v>1885</v>
      </c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</row>
    <row r="135" spans="1:91" s="9" customFormat="1" ht="14.25" customHeight="1">
      <c r="A135" s="1072" t="s">
        <v>43</v>
      </c>
      <c r="B135" s="1073"/>
      <c r="C135" s="1073"/>
      <c r="D135" s="1073"/>
      <c r="E135" s="338"/>
      <c r="F135" s="11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</row>
    <row r="136" spans="1:91" s="9" customFormat="1" ht="12" customHeight="1">
      <c r="A136" s="338" t="s">
        <v>93</v>
      </c>
      <c r="B136" s="1073">
        <v>30</v>
      </c>
      <c r="C136" s="1073">
        <v>60</v>
      </c>
      <c r="D136" s="1073">
        <v>180</v>
      </c>
      <c r="E136" s="338">
        <v>90</v>
      </c>
      <c r="F136" s="43">
        <v>440</v>
      </c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</row>
    <row r="137" spans="1:91" s="9" customFormat="1" ht="12" customHeight="1">
      <c r="A137" s="1059" t="s">
        <v>94</v>
      </c>
      <c r="B137" s="1073">
        <v>40</v>
      </c>
      <c r="C137" s="1074" t="s">
        <v>60</v>
      </c>
      <c r="D137" s="1073">
        <v>60</v>
      </c>
      <c r="E137" s="338">
        <v>60</v>
      </c>
      <c r="F137" s="43">
        <v>130</v>
      </c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</row>
    <row r="138" spans="1:91" s="9" customFormat="1" ht="12" customHeight="1">
      <c r="A138" s="338" t="s">
        <v>253</v>
      </c>
      <c r="B138" s="1073">
        <v>381</v>
      </c>
      <c r="C138" s="1073">
        <v>190</v>
      </c>
      <c r="D138" s="1073">
        <v>100</v>
      </c>
      <c r="E138" s="338">
        <v>744</v>
      </c>
      <c r="F138" s="43">
        <v>405</v>
      </c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</row>
    <row r="139" spans="1:91" s="9" customFormat="1" ht="12" customHeight="1">
      <c r="A139" s="1059" t="s">
        <v>89</v>
      </c>
      <c r="B139" s="1073">
        <v>125</v>
      </c>
      <c r="C139" s="1073">
        <v>100</v>
      </c>
      <c r="D139" s="1074" t="s">
        <v>60</v>
      </c>
      <c r="E139" s="338">
        <v>50</v>
      </c>
      <c r="F139" s="43">
        <v>390</v>
      </c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</row>
    <row r="140" spans="1:91" s="9" customFormat="1" ht="12" customHeight="1">
      <c r="A140" s="338" t="s">
        <v>95</v>
      </c>
      <c r="B140" s="1073">
        <v>460</v>
      </c>
      <c r="C140" s="1073">
        <v>250</v>
      </c>
      <c r="D140" s="1073">
        <v>40</v>
      </c>
      <c r="E140" s="338">
        <v>410</v>
      </c>
      <c r="F140" s="43">
        <v>370</v>
      </c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</row>
    <row r="141" spans="1:91" s="9" customFormat="1" ht="12" customHeight="1">
      <c r="A141" s="1059" t="s">
        <v>107</v>
      </c>
      <c r="B141" s="1073">
        <v>75</v>
      </c>
      <c r="C141" s="1074" t="s">
        <v>60</v>
      </c>
      <c r="D141" s="1074" t="s">
        <v>60</v>
      </c>
      <c r="E141" s="338">
        <v>240</v>
      </c>
      <c r="F141" s="43">
        <v>70</v>
      </c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</row>
    <row r="142" spans="1:91" s="9" customFormat="1" ht="12" customHeight="1">
      <c r="A142" s="338" t="s">
        <v>91</v>
      </c>
      <c r="B142" s="1073">
        <v>234</v>
      </c>
      <c r="C142" s="1073">
        <v>80</v>
      </c>
      <c r="D142" s="1073">
        <v>120</v>
      </c>
      <c r="E142" s="338">
        <v>450</v>
      </c>
      <c r="F142" s="43">
        <v>150</v>
      </c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</row>
    <row r="143" spans="1:91" s="9" customFormat="1" ht="17.25" customHeight="1">
      <c r="A143" s="1071" t="s">
        <v>832</v>
      </c>
      <c r="B143" s="1066">
        <v>81</v>
      </c>
      <c r="C143" s="1066">
        <v>125</v>
      </c>
      <c r="D143" s="1066">
        <v>180</v>
      </c>
      <c r="E143" s="1067">
        <v>299</v>
      </c>
      <c r="F143" s="1110">
        <v>51</v>
      </c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</row>
    <row r="144" spans="1:91" s="9" customFormat="1">
      <c r="A144" s="1072" t="s">
        <v>43</v>
      </c>
      <c r="B144" s="339"/>
      <c r="C144" s="339"/>
      <c r="D144" s="339"/>
      <c r="E144" s="338"/>
      <c r="F144" s="43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</row>
    <row r="145" spans="1:91" s="9" customFormat="1" ht="13.5" customHeight="1">
      <c r="A145" s="338" t="s">
        <v>93</v>
      </c>
      <c r="B145" s="1076">
        <v>45</v>
      </c>
      <c r="C145" s="1074" t="s">
        <v>60</v>
      </c>
      <c r="D145" s="1074" t="s">
        <v>60</v>
      </c>
      <c r="E145" s="1074" t="s">
        <v>60</v>
      </c>
      <c r="F145" s="1110" t="s">
        <v>1338</v>
      </c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</row>
    <row r="146" spans="1:91" s="9" customFormat="1" ht="13.5" customHeight="1">
      <c r="A146" s="338" t="s">
        <v>94</v>
      </c>
      <c r="B146" s="1076"/>
      <c r="C146" s="1074"/>
      <c r="D146" s="1074"/>
      <c r="E146" s="1074"/>
      <c r="F146" s="1115">
        <v>16</v>
      </c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</row>
    <row r="147" spans="1:91" s="9" customFormat="1" ht="12" customHeight="1">
      <c r="A147" s="338" t="s">
        <v>45</v>
      </c>
      <c r="B147" s="1076">
        <v>30</v>
      </c>
      <c r="C147" s="1074" t="s">
        <v>60</v>
      </c>
      <c r="D147" s="1074" t="s">
        <v>60</v>
      </c>
      <c r="E147" s="1074" t="s">
        <v>60</v>
      </c>
      <c r="F147" s="1115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</row>
    <row r="148" spans="1:91" s="9" customFormat="1">
      <c r="A148" s="338" t="s">
        <v>993</v>
      </c>
      <c r="B148" s="339">
        <v>6</v>
      </c>
      <c r="C148" s="339">
        <v>65</v>
      </c>
      <c r="D148" s="339">
        <v>80</v>
      </c>
      <c r="E148" s="338">
        <v>74</v>
      </c>
      <c r="F148" s="1113" t="s">
        <v>60</v>
      </c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</row>
    <row r="149" spans="1:91" s="9" customFormat="1">
      <c r="A149" s="338" t="s">
        <v>1291</v>
      </c>
      <c r="B149" s="339">
        <v>6</v>
      </c>
      <c r="C149" s="1074" t="s">
        <v>60</v>
      </c>
      <c r="D149" s="1074" t="s">
        <v>60</v>
      </c>
      <c r="E149" s="1074" t="s">
        <v>60</v>
      </c>
      <c r="F149" s="1113" t="s">
        <v>1465</v>
      </c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</row>
    <row r="150" spans="1:91" s="9" customFormat="1">
      <c r="A150" s="338" t="s">
        <v>95</v>
      </c>
      <c r="B150" s="1074" t="s">
        <v>60</v>
      </c>
      <c r="C150" s="1076">
        <v>60</v>
      </c>
      <c r="D150" s="1076">
        <v>100</v>
      </c>
      <c r="E150" s="338">
        <v>210</v>
      </c>
      <c r="F150" s="1113">
        <v>35</v>
      </c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</row>
    <row r="151" spans="1:91" s="9" customFormat="1">
      <c r="A151" s="1059" t="s">
        <v>107</v>
      </c>
      <c r="B151" s="1074" t="s">
        <v>60</v>
      </c>
      <c r="C151" s="1074" t="s">
        <v>60</v>
      </c>
      <c r="D151" s="1076">
        <v>100</v>
      </c>
      <c r="E151" s="338">
        <v>25</v>
      </c>
      <c r="F151" s="1113">
        <v>15</v>
      </c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</row>
    <row r="152" spans="1:91" s="9" customFormat="1">
      <c r="A152" s="338" t="s">
        <v>91</v>
      </c>
      <c r="B152" s="1074" t="s">
        <v>60</v>
      </c>
      <c r="C152" s="1074" t="s">
        <v>60</v>
      </c>
      <c r="D152" s="1074" t="s">
        <v>60</v>
      </c>
      <c r="E152" s="338">
        <v>15</v>
      </c>
      <c r="F152" s="1113" t="s">
        <v>60</v>
      </c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</row>
    <row r="153" spans="1:91" s="9" customFormat="1" ht="25.5">
      <c r="A153" s="1077" t="s">
        <v>1293</v>
      </c>
      <c r="B153" s="1066">
        <v>679</v>
      </c>
      <c r="C153" s="1066">
        <v>245</v>
      </c>
      <c r="D153" s="1066">
        <v>155</v>
      </c>
      <c r="E153" s="1067">
        <v>511</v>
      </c>
      <c r="F153" s="1110">
        <v>289</v>
      </c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</row>
    <row r="154" spans="1:91" s="9" customFormat="1" ht="15.75" customHeight="1">
      <c r="A154" s="1072" t="s">
        <v>43</v>
      </c>
      <c r="B154" s="339"/>
      <c r="C154" s="339"/>
      <c r="D154" s="339"/>
      <c r="E154" s="338"/>
      <c r="F154" s="1115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</row>
    <row r="155" spans="1:91" s="9" customFormat="1" ht="11.25" customHeight="1">
      <c r="A155" s="338" t="s">
        <v>93</v>
      </c>
      <c r="B155" s="1078">
        <v>23</v>
      </c>
      <c r="C155" s="1078">
        <v>25</v>
      </c>
      <c r="D155" s="1078">
        <v>8</v>
      </c>
      <c r="E155" s="338">
        <v>4</v>
      </c>
      <c r="F155" s="1113">
        <v>10</v>
      </c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</row>
    <row r="156" spans="1:91" s="9" customFormat="1">
      <c r="A156" s="1059" t="s">
        <v>94</v>
      </c>
      <c r="B156" s="1078">
        <v>30</v>
      </c>
      <c r="C156" s="1073" t="s">
        <v>60</v>
      </c>
      <c r="D156" s="1073" t="s">
        <v>60</v>
      </c>
      <c r="E156" s="1073" t="s">
        <v>60</v>
      </c>
      <c r="F156" s="1115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</row>
    <row r="157" spans="1:91" s="4" customFormat="1">
      <c r="A157" s="338" t="s">
        <v>45</v>
      </c>
      <c r="B157" s="1078" t="s">
        <v>60</v>
      </c>
      <c r="C157" s="1078" t="s">
        <v>60</v>
      </c>
      <c r="D157" s="1078" t="s">
        <v>60</v>
      </c>
      <c r="E157" s="1073">
        <v>27</v>
      </c>
      <c r="F157" s="1115">
        <v>45</v>
      </c>
    </row>
    <row r="158" spans="1:91" s="4" customFormat="1">
      <c r="A158" s="338" t="s">
        <v>253</v>
      </c>
      <c r="B158" s="1079">
        <v>332</v>
      </c>
      <c r="C158" s="1079">
        <v>46</v>
      </c>
      <c r="D158" s="1079">
        <v>19</v>
      </c>
      <c r="E158" s="1079">
        <v>100</v>
      </c>
      <c r="F158" s="1115">
        <v>4</v>
      </c>
    </row>
    <row r="159" spans="1:91" s="4" customFormat="1">
      <c r="A159" s="338" t="s">
        <v>1291</v>
      </c>
      <c r="B159" s="1073" t="s">
        <v>60</v>
      </c>
      <c r="C159" s="1073">
        <v>5</v>
      </c>
      <c r="D159" s="1074" t="s">
        <v>60</v>
      </c>
      <c r="E159" s="1074" t="s">
        <v>60</v>
      </c>
      <c r="F159" s="1116" t="s">
        <v>60</v>
      </c>
    </row>
    <row r="160" spans="1:91" s="4" customFormat="1">
      <c r="A160" s="1059" t="s">
        <v>98</v>
      </c>
      <c r="B160" s="1079">
        <v>50</v>
      </c>
      <c r="C160" s="1079">
        <v>20</v>
      </c>
      <c r="D160" s="1074" t="s">
        <v>60</v>
      </c>
      <c r="E160" s="1074" t="s">
        <v>60</v>
      </c>
      <c r="F160" s="1117"/>
    </row>
    <row r="161" spans="1:6" s="4" customFormat="1">
      <c r="A161" s="338" t="s">
        <v>1294</v>
      </c>
      <c r="B161" s="1078" t="s">
        <v>60</v>
      </c>
      <c r="C161" s="1079">
        <v>20</v>
      </c>
      <c r="D161" s="1074" t="s">
        <v>60</v>
      </c>
      <c r="E161" s="1074" t="s">
        <v>60</v>
      </c>
      <c r="F161" s="1117"/>
    </row>
    <row r="162" spans="1:6" s="4" customFormat="1">
      <c r="A162" s="338" t="s">
        <v>90</v>
      </c>
      <c r="B162" s="1078">
        <v>240</v>
      </c>
      <c r="C162" s="1078">
        <v>140</v>
      </c>
      <c r="D162" s="1078">
        <v>120</v>
      </c>
      <c r="E162" s="1079">
        <v>380</v>
      </c>
      <c r="F162" s="1113">
        <v>230</v>
      </c>
    </row>
    <row r="163" spans="1:6" s="4" customFormat="1">
      <c r="A163" s="1603" t="s">
        <v>49</v>
      </c>
      <c r="B163" s="2165">
        <v>4</v>
      </c>
      <c r="C163" s="2165">
        <v>14</v>
      </c>
      <c r="D163" s="2165">
        <v>8</v>
      </c>
      <c r="E163" s="2166" t="s">
        <v>60</v>
      </c>
      <c r="F163" s="2167" t="s">
        <v>60</v>
      </c>
    </row>
    <row r="164" spans="1:6" s="4" customFormat="1" ht="15.75" customHeight="1">
      <c r="A164" s="340"/>
      <c r="B164" s="340"/>
      <c r="C164" s="340"/>
      <c r="D164" s="340"/>
      <c r="E164" s="340"/>
      <c r="F164" s="1112"/>
    </row>
    <row r="165" spans="1:6">
      <c r="F165" s="1114"/>
    </row>
    <row r="166" spans="1:6">
      <c r="F166" s="1112"/>
    </row>
  </sheetData>
  <mergeCells count="17">
    <mergeCell ref="A78:E78"/>
    <mergeCell ref="A1:E1"/>
    <mergeCell ref="A4:E4"/>
    <mergeCell ref="A41:E41"/>
    <mergeCell ref="A40:F40"/>
    <mergeCell ref="A76:F76"/>
    <mergeCell ref="A77:F77"/>
    <mergeCell ref="A2:F2"/>
    <mergeCell ref="A3:F3"/>
    <mergeCell ref="A68:F68"/>
    <mergeCell ref="A39:F39"/>
    <mergeCell ref="A127:F127"/>
    <mergeCell ref="A86:E86"/>
    <mergeCell ref="A87:E87"/>
    <mergeCell ref="A116:E116"/>
    <mergeCell ref="A85:F85"/>
    <mergeCell ref="A115:F1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2" manualBreakCount="2">
    <brk id="66" max="5" man="1"/>
    <brk id="125" max="5" man="1"/>
  </rowBreaks>
  <colBreaks count="2" manualBreakCount="2">
    <brk id="17" max="167" man="1"/>
    <brk id="79" max="16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M50"/>
  <sheetViews>
    <sheetView view="pageBreakPreview" zoomScale="60" zoomScaleNormal="70" workbookViewId="0">
      <selection activeCell="A10" sqref="A10:F10"/>
    </sheetView>
  </sheetViews>
  <sheetFormatPr defaultRowHeight="12.75"/>
  <cols>
    <col min="1" max="1" width="33.83203125" customWidth="1"/>
    <col min="2" max="2" width="17.83203125" customWidth="1"/>
    <col min="3" max="3" width="17.5" customWidth="1"/>
    <col min="4" max="4" width="17.6640625" customWidth="1"/>
    <col min="5" max="5" width="17.83203125" customWidth="1"/>
    <col min="6" max="6" width="17.6640625" customWidth="1"/>
    <col min="7" max="7" width="9.33203125" hidden="1" customWidth="1"/>
  </cols>
  <sheetData>
    <row r="1" spans="1:91" s="28" customFormat="1" ht="18" customHeight="1">
      <c r="A1" s="2242" t="s">
        <v>99</v>
      </c>
      <c r="B1" s="2242"/>
      <c r="C1" s="2242"/>
      <c r="D1" s="2242"/>
      <c r="E1" s="2242"/>
      <c r="F1" s="341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</row>
    <row r="2" spans="1:91" s="28" customFormat="1" ht="23.25" customHeight="1">
      <c r="A2" s="2242" t="s">
        <v>463</v>
      </c>
      <c r="B2" s="2242"/>
      <c r="C2" s="2242"/>
      <c r="D2" s="2242"/>
      <c r="E2" s="2242"/>
      <c r="F2" s="341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</row>
    <row r="3" spans="1:91" s="28" customFormat="1" ht="23.25" customHeight="1">
      <c r="A3" s="2244" t="s">
        <v>100</v>
      </c>
      <c r="B3" s="2244"/>
      <c r="C3" s="2244"/>
      <c r="D3" s="2244"/>
      <c r="E3" s="2244"/>
      <c r="F3" s="341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</row>
    <row r="4" spans="1:91" s="28" customFormat="1" ht="18" customHeight="1">
      <c r="A4" s="2241" t="s">
        <v>101</v>
      </c>
      <c r="B4" s="2241"/>
      <c r="C4" s="2241"/>
      <c r="D4" s="2241"/>
      <c r="E4" s="2241"/>
      <c r="F4" s="160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</row>
    <row r="5" spans="1:91" s="28" customFormat="1" ht="21.75" customHeight="1">
      <c r="A5" s="1607"/>
      <c r="B5" s="1608">
        <v>2019</v>
      </c>
      <c r="C5" s="1608">
        <v>2020</v>
      </c>
      <c r="D5" s="1608">
        <v>2021</v>
      </c>
      <c r="E5" s="1608">
        <v>2022</v>
      </c>
      <c r="F5" s="2170">
        <v>2023</v>
      </c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</row>
    <row r="6" spans="1:91" s="28" customFormat="1" ht="9" customHeight="1">
      <c r="A6" s="977"/>
      <c r="B6" s="341"/>
      <c r="C6" s="341"/>
      <c r="D6" s="341"/>
      <c r="E6" s="341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</row>
    <row r="7" spans="1:91" s="28" customFormat="1" ht="18.75" customHeight="1">
      <c r="A7" s="979" t="s">
        <v>38</v>
      </c>
      <c r="B7" s="1081">
        <v>2571.6</v>
      </c>
      <c r="C7" s="1081">
        <v>2424.1999999999998</v>
      </c>
      <c r="D7" s="1081">
        <v>2580.4</v>
      </c>
      <c r="E7" s="1082">
        <v>2680.1</v>
      </c>
      <c r="F7" s="1119">
        <v>2756.8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</row>
    <row r="8" spans="1:91" s="28" customFormat="1" ht="15.75" customHeight="1">
      <c r="A8" s="1609"/>
      <c r="B8" s="1609"/>
      <c r="C8" s="1609"/>
      <c r="D8" s="1609"/>
      <c r="E8" s="1609"/>
      <c r="F8" s="160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</row>
    <row r="9" spans="1:91" s="28" customFormat="1" ht="27" customHeight="1">
      <c r="A9" s="980"/>
      <c r="B9" s="978"/>
      <c r="C9" s="978"/>
      <c r="D9" s="978"/>
      <c r="E9" s="978"/>
      <c r="F9" s="342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</row>
    <row r="10" spans="1:91" s="28" customFormat="1" ht="18" customHeight="1">
      <c r="A10" s="2240" t="s">
        <v>464</v>
      </c>
      <c r="B10" s="2240"/>
      <c r="C10" s="2240"/>
      <c r="D10" s="2240"/>
      <c r="E10" s="2240"/>
      <c r="F10" s="2240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</row>
    <row r="11" spans="1:91" s="28" customFormat="1" ht="18" customHeight="1">
      <c r="A11" s="2243" t="s">
        <v>102</v>
      </c>
      <c r="B11" s="2243"/>
      <c r="C11" s="2243"/>
      <c r="D11" s="2243"/>
      <c r="E11" s="2243"/>
      <c r="F11" s="160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</row>
    <row r="12" spans="1:91" s="28" customFormat="1" ht="21" customHeight="1">
      <c r="A12" s="1610"/>
      <c r="B12" s="1611">
        <v>2019</v>
      </c>
      <c r="C12" s="1611">
        <v>2020</v>
      </c>
      <c r="D12" s="1611">
        <v>2021</v>
      </c>
      <c r="E12" s="1611">
        <v>2022</v>
      </c>
      <c r="F12" s="2171">
        <v>2023</v>
      </c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</row>
    <row r="13" spans="1:91" s="28" customFormat="1" ht="6.75" customHeight="1">
      <c r="A13" s="1083"/>
      <c r="B13" s="1084"/>
      <c r="C13" s="1084"/>
      <c r="D13" s="1084"/>
      <c r="E13" s="1084"/>
      <c r="F13" s="1085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</row>
    <row r="14" spans="1:91" s="28" customFormat="1" ht="17.25" customHeight="1">
      <c r="A14" s="1086" t="s">
        <v>42</v>
      </c>
      <c r="B14" s="1087">
        <v>2571.6</v>
      </c>
      <c r="C14" s="1087">
        <v>2424.1999999999998</v>
      </c>
      <c r="D14" s="1087">
        <v>2580.4</v>
      </c>
      <c r="E14" s="1088">
        <v>2680.1</v>
      </c>
      <c r="F14" s="1119">
        <v>2756.8</v>
      </c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</row>
    <row r="15" spans="1:91" s="28" customFormat="1" ht="24.75" customHeight="1">
      <c r="A15" s="1089" t="s">
        <v>43</v>
      </c>
      <c r="B15" s="1084"/>
      <c r="C15" s="1084"/>
      <c r="D15" s="1084"/>
      <c r="E15" s="1084"/>
      <c r="F15" s="1120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</row>
    <row r="16" spans="1:91" s="28" customFormat="1" ht="19.5" customHeight="1">
      <c r="A16" s="1055" t="s">
        <v>44</v>
      </c>
      <c r="B16" s="1084">
        <v>165.1</v>
      </c>
      <c r="C16" s="1084">
        <v>146.6</v>
      </c>
      <c r="D16" s="1084">
        <v>156.80000000000001</v>
      </c>
      <c r="E16" s="1084">
        <v>158</v>
      </c>
      <c r="F16" s="1121">
        <v>158.19999999999999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</row>
    <row r="17" spans="1:91" s="28" customFormat="1" ht="21" customHeight="1">
      <c r="A17" s="1055" t="s">
        <v>88</v>
      </c>
      <c r="B17" s="1084">
        <v>295.39999999999998</v>
      </c>
      <c r="C17" s="1084">
        <v>250.6</v>
      </c>
      <c r="D17" s="1084">
        <v>262.89999999999998</v>
      </c>
      <c r="E17" s="1084">
        <v>263.3</v>
      </c>
      <c r="F17" s="1121">
        <v>267.7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</row>
    <row r="18" spans="1:91" s="28" customFormat="1" ht="24.75" customHeight="1">
      <c r="A18" s="1055" t="s">
        <v>45</v>
      </c>
      <c r="B18" s="1084">
        <v>37.9</v>
      </c>
      <c r="C18" s="1084">
        <v>35.799999999999997</v>
      </c>
      <c r="D18" s="1084">
        <v>37.6</v>
      </c>
      <c r="E18" s="1084">
        <v>42.4</v>
      </c>
      <c r="F18" s="1121">
        <v>50.4</v>
      </c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</row>
    <row r="19" spans="1:91" s="28" customFormat="1" ht="21.75" customHeight="1">
      <c r="A19" s="1055" t="s">
        <v>46</v>
      </c>
      <c r="B19" s="1084">
        <v>1124.5</v>
      </c>
      <c r="C19" s="1084">
        <v>1070.7</v>
      </c>
      <c r="D19" s="1084">
        <v>1176.2</v>
      </c>
      <c r="E19" s="1084">
        <v>1199.5999999999999</v>
      </c>
      <c r="F19" s="1121">
        <v>1251.9000000000001</v>
      </c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</row>
    <row r="20" spans="1:91" s="28" customFormat="1" ht="27" customHeight="1">
      <c r="A20" s="1055" t="s">
        <v>103</v>
      </c>
      <c r="B20" s="1090">
        <v>263.3</v>
      </c>
      <c r="C20" s="1090">
        <v>249.2</v>
      </c>
      <c r="D20" s="1090">
        <v>282.60000000000002</v>
      </c>
      <c r="E20" s="1084">
        <v>285.5</v>
      </c>
      <c r="F20" s="1121">
        <v>299.89999999999998</v>
      </c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</row>
    <row r="21" spans="1:91" s="28" customFormat="1" ht="21" customHeight="1">
      <c r="A21" s="1055" t="s">
        <v>98</v>
      </c>
      <c r="B21" s="1090">
        <v>441</v>
      </c>
      <c r="C21" s="1090">
        <v>409.9</v>
      </c>
      <c r="D21" s="1090">
        <v>423.7</v>
      </c>
      <c r="E21" s="1084">
        <v>455.5</v>
      </c>
      <c r="F21" s="1121">
        <v>461.8</v>
      </c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</row>
    <row r="22" spans="1:91" s="28" customFormat="1" ht="28.5" customHeight="1">
      <c r="A22" s="1055" t="s">
        <v>104</v>
      </c>
      <c r="B22" s="1084">
        <v>104.1</v>
      </c>
      <c r="C22" s="1084">
        <v>92</v>
      </c>
      <c r="D22" s="1084">
        <v>95.1</v>
      </c>
      <c r="E22" s="1084">
        <v>102.2</v>
      </c>
      <c r="F22" s="1121">
        <v>103.6</v>
      </c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</row>
    <row r="23" spans="1:91" s="28" customFormat="1" ht="21.75" customHeight="1">
      <c r="A23" s="1055" t="s">
        <v>90</v>
      </c>
      <c r="B23" s="1090">
        <v>381.4</v>
      </c>
      <c r="C23" s="1090">
        <v>385.8</v>
      </c>
      <c r="D23" s="1090">
        <v>396.3</v>
      </c>
      <c r="E23" s="1084">
        <v>433.6</v>
      </c>
      <c r="F23" s="1121">
        <v>439</v>
      </c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</row>
    <row r="24" spans="1:91" s="28" customFormat="1" ht="23.25" customHeight="1">
      <c r="A24" s="1055" t="s">
        <v>1439</v>
      </c>
      <c r="B24" s="1084">
        <v>128.9</v>
      </c>
      <c r="C24" s="1084">
        <v>127.8</v>
      </c>
      <c r="D24" s="1084">
        <v>131.19999999999999</v>
      </c>
      <c r="E24" s="1084">
        <v>143.5</v>
      </c>
      <c r="F24" s="1121">
        <v>145.19999999999999</v>
      </c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</row>
    <row r="25" spans="1:91" s="28" customFormat="1" ht="29.25" customHeight="1">
      <c r="A25" s="1055" t="s">
        <v>84</v>
      </c>
      <c r="B25" s="1090">
        <v>126.3</v>
      </c>
      <c r="C25" s="1090">
        <v>124.8</v>
      </c>
      <c r="D25" s="1090">
        <v>126.9</v>
      </c>
      <c r="E25" s="1084">
        <v>127.7</v>
      </c>
      <c r="F25" s="1121">
        <v>127.8</v>
      </c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</row>
    <row r="26" spans="1:91" s="28" customFormat="1" ht="5.25" customHeight="1">
      <c r="A26" s="1609"/>
      <c r="B26" s="1612"/>
      <c r="C26" s="1612"/>
      <c r="D26" s="1612"/>
      <c r="E26" s="1612"/>
      <c r="F26" s="1613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</row>
    <row r="27" spans="1:91" s="28" customFormat="1" ht="28.5" customHeight="1">
      <c r="A27" s="980"/>
      <c r="B27" s="978"/>
      <c r="C27" s="978"/>
      <c r="D27" s="978"/>
      <c r="E27" s="978"/>
      <c r="F27" s="341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</row>
    <row r="28" spans="1:91" s="28" customFormat="1" ht="18" customHeight="1">
      <c r="A28" s="2240" t="s">
        <v>465</v>
      </c>
      <c r="B28" s="2240"/>
      <c r="C28" s="2240"/>
      <c r="D28" s="2240"/>
      <c r="E28" s="2240"/>
      <c r="F28" s="341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</row>
    <row r="29" spans="1:91" s="28" customFormat="1" ht="18" customHeight="1">
      <c r="A29" s="2241" t="s">
        <v>105</v>
      </c>
      <c r="B29" s="2241"/>
      <c r="C29" s="2241"/>
      <c r="D29" s="2241"/>
      <c r="E29" s="2241"/>
      <c r="F29" s="1606"/>
      <c r="G29" s="1616"/>
      <c r="H29" s="161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</row>
    <row r="30" spans="1:91" s="28" customFormat="1" ht="21.75" customHeight="1">
      <c r="A30" s="1614"/>
      <c r="B30" s="1615">
        <v>2019</v>
      </c>
      <c r="C30" s="1615">
        <v>2020</v>
      </c>
      <c r="D30" s="1615">
        <v>2021</v>
      </c>
      <c r="E30" s="1615">
        <v>2022</v>
      </c>
      <c r="F30" s="2172">
        <v>2023</v>
      </c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</row>
    <row r="31" spans="1:91" s="28" customFormat="1" ht="8.25" customHeight="1">
      <c r="A31" s="1091"/>
      <c r="B31" s="341"/>
      <c r="C31" s="341"/>
      <c r="D31" s="341"/>
      <c r="E31" s="341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</row>
    <row r="32" spans="1:91" s="30" customFormat="1" ht="21" customHeight="1">
      <c r="A32" s="1092" t="s">
        <v>38</v>
      </c>
      <c r="B32" s="1093">
        <v>135</v>
      </c>
      <c r="C32" s="1093">
        <v>124.7</v>
      </c>
      <c r="D32" s="1093">
        <v>138.19999999999999</v>
      </c>
      <c r="E32" s="1082">
        <v>151.6</v>
      </c>
      <c r="F32" s="1122">
        <v>164.5</v>
      </c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</row>
    <row r="33" spans="1:91" s="28" customFormat="1" ht="13.5" customHeight="1">
      <c r="A33" s="1617"/>
      <c r="B33" s="1618"/>
      <c r="C33" s="1618"/>
      <c r="D33" s="1618"/>
      <c r="E33" s="1618"/>
      <c r="F33" s="160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</row>
    <row r="34" spans="1:91" s="28" customFormat="1" ht="23.25" customHeight="1">
      <c r="A34" s="978"/>
      <c r="B34" s="978"/>
      <c r="C34" s="978"/>
      <c r="D34" s="978"/>
      <c r="E34" s="978"/>
      <c r="F34" s="341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</row>
    <row r="35" spans="1:91" s="28" customFormat="1" ht="18.75">
      <c r="A35" s="2240" t="s">
        <v>466</v>
      </c>
      <c r="B35" s="2240"/>
      <c r="C35" s="2240"/>
      <c r="D35" s="2240"/>
      <c r="E35" s="2240"/>
      <c r="F35" s="341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</row>
    <row r="36" spans="1:91" s="28" customFormat="1" ht="15.75" customHeight="1">
      <c r="A36" s="1609"/>
      <c r="B36" s="1609" t="s">
        <v>467</v>
      </c>
      <c r="C36" s="1609"/>
      <c r="D36" s="1609"/>
      <c r="E36" s="1609"/>
      <c r="F36" s="160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</row>
    <row r="37" spans="1:91" s="28" customFormat="1" ht="21.75" customHeight="1">
      <c r="A37" s="1610"/>
      <c r="B37" s="1611">
        <v>2019</v>
      </c>
      <c r="C37" s="1611">
        <v>2020</v>
      </c>
      <c r="D37" s="1611">
        <v>2021</v>
      </c>
      <c r="E37" s="1611">
        <v>2022</v>
      </c>
      <c r="F37" s="2171">
        <v>2023</v>
      </c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</row>
    <row r="38" spans="1:91" s="28" customFormat="1" ht="9" customHeight="1">
      <c r="A38" s="1083"/>
      <c r="B38" s="1084"/>
      <c r="C38" s="1084"/>
      <c r="D38" s="1084"/>
      <c r="E38" s="1084"/>
      <c r="F38" s="108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</row>
    <row r="39" spans="1:91" s="28" customFormat="1" ht="18" customHeight="1">
      <c r="A39" s="1086" t="s">
        <v>38</v>
      </c>
      <c r="B39" s="1094">
        <v>71.400000000000006</v>
      </c>
      <c r="C39" s="1094">
        <v>65.7</v>
      </c>
      <c r="D39" s="1094">
        <v>73.2</v>
      </c>
      <c r="E39" s="1088">
        <v>80.2</v>
      </c>
      <c r="F39" s="1119">
        <v>87.1</v>
      </c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</row>
    <row r="40" spans="1:91" s="28" customFormat="1" ht="8.25" customHeight="1">
      <c r="A40" s="1609"/>
      <c r="B40" s="1609"/>
      <c r="C40" s="1619"/>
      <c r="D40" s="1619"/>
      <c r="E40" s="1619"/>
      <c r="F40" s="160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</row>
    <row r="41" spans="1:91" s="28" customFormat="1" ht="18.75">
      <c r="A41" s="978"/>
      <c r="B41" s="978"/>
      <c r="C41" s="978"/>
      <c r="D41" s="982"/>
      <c r="E41" s="981"/>
      <c r="F41" s="342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</row>
    <row r="42" spans="1:91" s="28" customFormat="1" ht="21.75" customHeight="1">
      <c r="A42" s="2242" t="s">
        <v>468</v>
      </c>
      <c r="B42" s="2242"/>
      <c r="C42" s="2242"/>
      <c r="D42" s="2242"/>
      <c r="E42" s="2242"/>
      <c r="F42" s="341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</row>
    <row r="43" spans="1:91" s="28" customFormat="1" ht="21.75" customHeight="1">
      <c r="A43" s="2240" t="s">
        <v>1463</v>
      </c>
      <c r="B43" s="2240"/>
      <c r="C43" s="2240"/>
      <c r="D43" s="2240"/>
      <c r="E43" s="2240"/>
      <c r="F43" s="342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</row>
    <row r="44" spans="1:91" s="28" customFormat="1" ht="5.25" customHeight="1">
      <c r="A44" s="1609"/>
      <c r="B44" s="1609"/>
      <c r="C44" s="1609"/>
      <c r="D44" s="1609"/>
      <c r="E44" s="1609"/>
      <c r="F44" s="160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</row>
    <row r="45" spans="1:91" s="28" customFormat="1" ht="24" customHeight="1">
      <c r="A45" s="1620"/>
      <c r="B45" s="1608">
        <v>2019</v>
      </c>
      <c r="C45" s="1608">
        <v>2020</v>
      </c>
      <c r="D45" s="1608">
        <v>2021</v>
      </c>
      <c r="E45" s="1608">
        <v>2022</v>
      </c>
      <c r="F45" s="2173">
        <v>2023</v>
      </c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</row>
    <row r="46" spans="1:91" s="28" customFormat="1" ht="7.5" customHeight="1">
      <c r="A46" s="1091"/>
      <c r="B46" s="341"/>
      <c r="C46" s="341"/>
      <c r="D46" s="341"/>
      <c r="E46" s="341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</row>
    <row r="47" spans="1:91" s="28" customFormat="1" ht="22.5" customHeight="1">
      <c r="A47" s="1092" t="s">
        <v>38</v>
      </c>
      <c r="B47" s="1081">
        <v>26512.9</v>
      </c>
      <c r="C47" s="1081">
        <v>24055.3</v>
      </c>
      <c r="D47" s="1081">
        <v>25225.7</v>
      </c>
      <c r="E47" s="1081">
        <v>25808</v>
      </c>
      <c r="F47" s="1119">
        <v>26322.799999999999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</row>
    <row r="48" spans="1:91" s="28" customFormat="1" ht="22.5" customHeight="1">
      <c r="A48" s="1095" t="s">
        <v>1440</v>
      </c>
      <c r="B48" s="1096">
        <v>24602.799999999999</v>
      </c>
      <c r="C48" s="1096">
        <v>22161.4</v>
      </c>
      <c r="D48" s="1096">
        <v>23381</v>
      </c>
      <c r="E48" s="1096">
        <v>23886.5</v>
      </c>
      <c r="F48" s="1119">
        <v>24135.3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</row>
    <row r="49" spans="1:90" s="28" customFormat="1" ht="31.5" customHeight="1" thickBot="1">
      <c r="A49" s="1097" t="s">
        <v>1441</v>
      </c>
      <c r="B49" s="1098">
        <v>1910.1</v>
      </c>
      <c r="C49" s="1098">
        <v>1893.9</v>
      </c>
      <c r="D49" s="1098">
        <v>1844.7</v>
      </c>
      <c r="E49" s="1098">
        <v>1921.5</v>
      </c>
      <c r="F49" s="1123">
        <v>2187.5</v>
      </c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</row>
    <row r="50" spans="1:90">
      <c r="A50" s="340"/>
      <c r="B50" s="340"/>
      <c r="C50" s="340"/>
      <c r="D50" s="340"/>
      <c r="E50" s="340"/>
      <c r="F50" s="340"/>
    </row>
  </sheetData>
  <mergeCells count="11">
    <mergeCell ref="A11:E11"/>
    <mergeCell ref="A1:E1"/>
    <mergeCell ref="A2:E2"/>
    <mergeCell ref="A3:E3"/>
    <mergeCell ref="A4:E4"/>
    <mergeCell ref="A10:F10"/>
    <mergeCell ref="A28:E28"/>
    <mergeCell ref="A29:E29"/>
    <mergeCell ref="A35:E35"/>
    <mergeCell ref="A42:E42"/>
    <mergeCell ref="A43:E43"/>
  </mergeCells>
  <pageMargins left="0.70866141732283472" right="0.70866141732283472" top="0.74803149606299213" bottom="0.74803149606299213" header="0.31496062992125984" footer="0.31496062992125984"/>
  <pageSetup paperSize="9" scale="78" firstPageNumber="19" orientation="portrait" useFirstPageNumber="1" r:id="rId1"/>
  <headerFooter alignWithMargins="0"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M48"/>
  <sheetViews>
    <sheetView workbookViewId="0">
      <selection activeCell="A37" sqref="A37:F37"/>
    </sheetView>
  </sheetViews>
  <sheetFormatPr defaultRowHeight="12.75"/>
  <cols>
    <col min="1" max="1" width="43.6640625" customWidth="1"/>
    <col min="2" max="6" width="12.83203125" customWidth="1"/>
  </cols>
  <sheetData>
    <row r="1" spans="1:91" s="28" customFormat="1" ht="24.75" customHeight="1">
      <c r="A1" s="2245" t="s">
        <v>469</v>
      </c>
      <c r="B1" s="2245"/>
      <c r="C1" s="2245"/>
      <c r="D1" s="2245"/>
      <c r="E1" s="2245"/>
      <c r="F1" s="2245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</row>
    <row r="2" spans="1:91" s="28" customFormat="1" ht="14.25" customHeight="1">
      <c r="A2" s="2248" t="s">
        <v>106</v>
      </c>
      <c r="B2" s="2248"/>
      <c r="C2" s="2248"/>
      <c r="D2" s="2248"/>
      <c r="E2" s="2248"/>
      <c r="F2" s="1616"/>
      <c r="G2" s="26"/>
      <c r="H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</row>
    <row r="3" spans="1:91" s="28" customFormat="1" ht="23.25" customHeight="1">
      <c r="A3" s="1622"/>
      <c r="B3" s="1623">
        <v>2019</v>
      </c>
      <c r="C3" s="1623">
        <v>2020</v>
      </c>
      <c r="D3" s="1623">
        <v>2021</v>
      </c>
      <c r="E3" s="1623">
        <v>2022</v>
      </c>
      <c r="F3" s="2174">
        <v>2023</v>
      </c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</row>
    <row r="4" spans="1:91" s="28" customFormat="1" ht="7.5" customHeight="1">
      <c r="A4" s="1033"/>
      <c r="E4" s="1621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</row>
    <row r="5" spans="1:91" s="28" customFormat="1" ht="12.75" customHeight="1">
      <c r="A5" s="1099" t="s">
        <v>42</v>
      </c>
      <c r="B5" s="1100">
        <v>26512.9</v>
      </c>
      <c r="C5" s="1100">
        <v>24055.3</v>
      </c>
      <c r="D5" s="1100">
        <v>25225.7</v>
      </c>
      <c r="E5" s="1101">
        <v>25808</v>
      </c>
      <c r="F5" s="1124">
        <v>26322.799999999999</v>
      </c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</row>
    <row r="6" spans="1:91" s="28" customFormat="1" ht="12.75" customHeight="1">
      <c r="A6" s="1102" t="s">
        <v>43</v>
      </c>
      <c r="E6" s="26"/>
      <c r="F6" s="1120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</row>
    <row r="7" spans="1:91" s="28" customFormat="1" ht="12.75" customHeight="1">
      <c r="A7" s="10" t="s">
        <v>44</v>
      </c>
      <c r="B7" s="1103">
        <v>168</v>
      </c>
      <c r="C7" s="1103">
        <v>160.4</v>
      </c>
      <c r="D7" s="1103">
        <v>171.5</v>
      </c>
      <c r="E7" s="26">
        <v>175.3</v>
      </c>
      <c r="F7" s="1120">
        <v>177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</row>
    <row r="8" spans="1:91" s="28" customFormat="1" ht="12.75" customHeight="1">
      <c r="A8" s="10" t="s">
        <v>53</v>
      </c>
      <c r="B8" s="1103">
        <v>1940.5</v>
      </c>
      <c r="C8" s="1103">
        <v>1943.5</v>
      </c>
      <c r="D8" s="1103">
        <v>2082.8000000000002</v>
      </c>
      <c r="E8" s="26">
        <v>2100.9</v>
      </c>
      <c r="F8" s="1120">
        <v>2184.6999999999998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</row>
    <row r="9" spans="1:91" s="28" customFormat="1" ht="12.75" customHeight="1">
      <c r="A9" s="10" t="s">
        <v>45</v>
      </c>
      <c r="B9" s="28">
        <v>440.1</v>
      </c>
      <c r="C9" s="28">
        <v>436.5</v>
      </c>
      <c r="D9" s="28">
        <v>439</v>
      </c>
      <c r="E9" s="26">
        <v>482.9</v>
      </c>
      <c r="F9" s="1120">
        <v>498.2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</row>
    <row r="10" spans="1:91" s="28" customFormat="1" ht="12.75" customHeight="1">
      <c r="A10" s="10" t="s">
        <v>46</v>
      </c>
      <c r="B10" s="28">
        <v>20584.7</v>
      </c>
      <c r="C10" s="28">
        <v>18132.900000000001</v>
      </c>
      <c r="D10" s="28">
        <v>19017.2</v>
      </c>
      <c r="E10" s="26">
        <v>19409.7</v>
      </c>
      <c r="F10" s="1120">
        <v>19608.5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</row>
    <row r="11" spans="1:91" s="28" customFormat="1" ht="12.75" customHeight="1">
      <c r="A11" s="10" t="s">
        <v>103</v>
      </c>
      <c r="B11" s="28">
        <v>5146.2</v>
      </c>
      <c r="C11" s="28">
        <v>4531.3999999999996</v>
      </c>
      <c r="D11" s="28">
        <v>4755</v>
      </c>
      <c r="E11" s="26">
        <v>4914.8999999999996</v>
      </c>
      <c r="F11" s="1120">
        <v>4970.5</v>
      </c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</row>
    <row r="12" spans="1:91" s="28" customFormat="1" ht="12.75" customHeight="1">
      <c r="A12" s="10" t="s">
        <v>98</v>
      </c>
      <c r="B12" s="28">
        <v>2363.4</v>
      </c>
      <c r="C12" s="28">
        <v>2458.1999999999998</v>
      </c>
      <c r="D12" s="28">
        <v>2584.1999999999998</v>
      </c>
      <c r="E12" s="26">
        <v>2588.1</v>
      </c>
      <c r="F12" s="1120">
        <v>2746.4</v>
      </c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</row>
    <row r="13" spans="1:91" s="28" customFormat="1" ht="12.75" customHeight="1">
      <c r="A13" s="10" t="s">
        <v>104</v>
      </c>
      <c r="B13" s="28">
        <v>550.70000000000005</v>
      </c>
      <c r="C13" s="28">
        <v>572.70000000000005</v>
      </c>
      <c r="D13" s="28">
        <v>601.79999999999995</v>
      </c>
      <c r="E13" s="26">
        <v>613.70000000000005</v>
      </c>
      <c r="F13" s="1120">
        <v>654.70000000000005</v>
      </c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</row>
    <row r="14" spans="1:91" s="28" customFormat="1" ht="12.75" customHeight="1">
      <c r="A14" s="10" t="s">
        <v>90</v>
      </c>
      <c r="B14" s="1103">
        <v>958</v>
      </c>
      <c r="C14" s="1103">
        <v>872.5</v>
      </c>
      <c r="D14" s="1103">
        <v>877.5</v>
      </c>
      <c r="E14" s="26">
        <v>995.9</v>
      </c>
      <c r="F14" s="1120">
        <v>1051.7</v>
      </c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</row>
    <row r="15" spans="1:91" s="28" customFormat="1" ht="12.75" customHeight="1">
      <c r="A15" s="10" t="s">
        <v>107</v>
      </c>
      <c r="B15" s="28">
        <v>280.7</v>
      </c>
      <c r="C15" s="28">
        <v>255.4</v>
      </c>
      <c r="D15" s="28">
        <v>257</v>
      </c>
      <c r="E15" s="26">
        <v>291.2</v>
      </c>
      <c r="F15" s="1120">
        <v>307.60000000000002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</row>
    <row r="16" spans="1:91" s="28" customFormat="1" ht="12.75" customHeight="1">
      <c r="A16" s="10" t="s">
        <v>49</v>
      </c>
      <c r="B16" s="1103">
        <v>58.2</v>
      </c>
      <c r="C16" s="1103">
        <v>51.3</v>
      </c>
      <c r="D16" s="1103">
        <v>53.5</v>
      </c>
      <c r="E16" s="26">
        <v>55.2</v>
      </c>
      <c r="F16" s="1120">
        <v>56.3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</row>
    <row r="17" spans="1:91" s="28" customFormat="1" ht="6" customHeight="1">
      <c r="A17" s="1624"/>
      <c r="B17" s="1625"/>
      <c r="C17" s="1625"/>
      <c r="D17" s="1625"/>
      <c r="E17" s="1625"/>
      <c r="F17" s="161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</row>
    <row r="18" spans="1:91" s="9" customFormat="1" ht="33" customHeight="1">
      <c r="A18" s="2249" t="s">
        <v>470</v>
      </c>
      <c r="B18" s="2249"/>
      <c r="C18" s="2249"/>
      <c r="D18" s="2249"/>
      <c r="E18" s="224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</row>
    <row r="19" spans="1:91" s="9" customFormat="1" ht="21.75" customHeight="1">
      <c r="A19" s="2250" t="s">
        <v>471</v>
      </c>
      <c r="B19" s="2250"/>
      <c r="C19" s="2250"/>
      <c r="D19" s="2250"/>
      <c r="E19" s="2250"/>
      <c r="F19" s="1548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</row>
    <row r="20" spans="1:91" s="9" customFormat="1" ht="21.75" customHeight="1">
      <c r="A20" s="1626"/>
      <c r="B20" s="1627">
        <v>2019</v>
      </c>
      <c r="C20" s="1627">
        <v>2020</v>
      </c>
      <c r="D20" s="1627">
        <v>2021</v>
      </c>
      <c r="E20" s="1627">
        <v>2022</v>
      </c>
      <c r="F20" s="1523">
        <v>2023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</row>
    <row r="21" spans="1:91" s="9" customFormat="1" ht="7.5" customHeight="1">
      <c r="A21" s="1033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</row>
    <row r="22" spans="1:91" s="9" customFormat="1" ht="19.5" customHeight="1">
      <c r="A22" s="1099" t="s">
        <v>38</v>
      </c>
      <c r="B22" s="1104">
        <v>600</v>
      </c>
      <c r="C22" s="1104">
        <v>549.5</v>
      </c>
      <c r="D22" s="1104">
        <v>560.9</v>
      </c>
      <c r="E22" s="6">
        <v>594.4</v>
      </c>
      <c r="F22" s="1110">
        <v>670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</row>
    <row r="23" spans="1:91" s="9" customFormat="1" ht="17.25" customHeight="1">
      <c r="A23" s="1105" t="s">
        <v>1440</v>
      </c>
      <c r="B23" s="1106">
        <v>521.79999999999995</v>
      </c>
      <c r="C23" s="1106">
        <v>477.9</v>
      </c>
      <c r="D23" s="1106">
        <v>472.9</v>
      </c>
      <c r="E23" s="10">
        <v>503.7</v>
      </c>
      <c r="F23" s="43">
        <v>577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</row>
    <row r="24" spans="1:91" s="9" customFormat="1" ht="13.5" customHeight="1">
      <c r="A24" s="1105" t="s">
        <v>1441</v>
      </c>
      <c r="B24" s="9">
        <v>78.2</v>
      </c>
      <c r="C24" s="9">
        <v>71.599999999999994</v>
      </c>
      <c r="D24" s="9">
        <v>88.1</v>
      </c>
      <c r="E24" s="9">
        <v>90.7</v>
      </c>
      <c r="F24" s="44">
        <v>92.9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</row>
    <row r="25" spans="1:91" s="9" customFormat="1" ht="6.75" customHeight="1">
      <c r="A25" s="1628"/>
      <c r="B25" s="1628"/>
      <c r="C25" s="1628"/>
      <c r="D25" s="1628"/>
      <c r="E25" s="1628"/>
      <c r="F25" s="1548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</row>
    <row r="26" spans="1:91" s="9" customFormat="1">
      <c r="A26" s="26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</row>
    <row r="27" spans="1:91" s="9" customFormat="1">
      <c r="A27" s="26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</row>
    <row r="28" spans="1:91" s="9" customFormat="1" ht="19.5" customHeight="1">
      <c r="A28" s="2245" t="s">
        <v>472</v>
      </c>
      <c r="B28" s="2245"/>
      <c r="C28" s="2245"/>
      <c r="D28" s="2245"/>
      <c r="E28" s="2245"/>
      <c r="F28" s="2245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</row>
    <row r="29" spans="1:91" s="9" customFormat="1" ht="17.25" customHeight="1">
      <c r="A29" s="2248" t="s">
        <v>473</v>
      </c>
      <c r="B29" s="2248"/>
      <c r="C29" s="2248"/>
      <c r="D29" s="2248"/>
      <c r="E29" s="2248"/>
      <c r="F29" s="1548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</row>
    <row r="30" spans="1:91" s="9" customFormat="1" ht="22.5" customHeight="1">
      <c r="A30" s="1626"/>
      <c r="B30" s="1627">
        <v>2019</v>
      </c>
      <c r="C30" s="1627">
        <v>2020</v>
      </c>
      <c r="D30" s="1627">
        <v>2021</v>
      </c>
      <c r="E30" s="1627">
        <v>2022</v>
      </c>
      <c r="F30" s="1523">
        <v>2023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</row>
    <row r="31" spans="1:91" s="9" customFormat="1" ht="7.5" customHeight="1">
      <c r="A31" s="1033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</row>
    <row r="32" spans="1:91" s="9" customFormat="1">
      <c r="A32" s="1107" t="s">
        <v>38</v>
      </c>
      <c r="B32" s="1108">
        <v>1217.5999999999999</v>
      </c>
      <c r="C32" s="1108">
        <v>1114.4000000000001</v>
      </c>
      <c r="D32" s="1108">
        <v>1326.7</v>
      </c>
      <c r="E32" s="1104">
        <v>1373</v>
      </c>
      <c r="F32" s="10">
        <v>1429.8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</row>
    <row r="33" spans="1:91" s="9" customFormat="1" ht="9" customHeight="1"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</row>
    <row r="34" spans="1:91" s="9" customFormat="1" ht="18" customHeight="1">
      <c r="A34" s="1109" t="s">
        <v>1440</v>
      </c>
      <c r="B34" s="9">
        <v>200.5</v>
      </c>
      <c r="C34" s="9">
        <v>183.7</v>
      </c>
      <c r="D34" s="9">
        <v>181.7</v>
      </c>
      <c r="E34" s="10">
        <v>193.6</v>
      </c>
      <c r="F34" s="10">
        <v>221.8</v>
      </c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</row>
    <row r="35" spans="1:91" s="9" customFormat="1" ht="20.25" customHeight="1">
      <c r="A35" s="1628" t="s">
        <v>1441</v>
      </c>
      <c r="B35" s="1548">
        <v>1017.1</v>
      </c>
      <c r="C35" s="1548">
        <v>930.8</v>
      </c>
      <c r="D35" s="1548">
        <v>1145</v>
      </c>
      <c r="E35" s="1548">
        <v>1179.4000000000001</v>
      </c>
      <c r="F35" s="1548">
        <v>1208.0999999999999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</row>
    <row r="36" spans="1:91" s="9" customFormat="1" ht="28.5" customHeight="1">
      <c r="A36" s="2246" t="s">
        <v>474</v>
      </c>
      <c r="B36" s="2246"/>
      <c r="C36" s="2246"/>
      <c r="D36" s="2246"/>
      <c r="E36" s="2246"/>
      <c r="F36" s="2246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</row>
    <row r="37" spans="1:91" s="9" customFormat="1" ht="35.25" customHeight="1">
      <c r="A37" s="2247" t="s">
        <v>475</v>
      </c>
      <c r="B37" s="2247"/>
      <c r="C37" s="2247"/>
      <c r="D37" s="2247"/>
      <c r="E37" s="2247"/>
      <c r="F37" s="2247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</row>
    <row r="38" spans="1:91" s="9" customFormat="1" ht="9" customHeight="1">
      <c r="A38" s="2248"/>
      <c r="B38" s="2248"/>
      <c r="C38" s="2248"/>
      <c r="D38" s="2248"/>
      <c r="E38" s="2248"/>
      <c r="F38" s="1548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</row>
    <row r="39" spans="1:91" s="9" customFormat="1" ht="22.5" customHeight="1">
      <c r="A39" s="1629"/>
      <c r="B39" s="1627">
        <v>2019</v>
      </c>
      <c r="C39" s="1627">
        <v>2020</v>
      </c>
      <c r="D39" s="1627">
        <v>2021</v>
      </c>
      <c r="E39" s="1627">
        <v>2022</v>
      </c>
      <c r="F39" s="2175">
        <v>2023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</row>
    <row r="40" spans="1:91" s="9" customFormat="1" ht="6" customHeight="1">
      <c r="A40" s="318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</row>
    <row r="41" spans="1:91" s="9" customFormat="1" ht="15.75" customHeight="1">
      <c r="A41" s="35" t="s">
        <v>1442</v>
      </c>
      <c r="B41" s="520">
        <v>680</v>
      </c>
      <c r="C41" s="520">
        <v>644</v>
      </c>
      <c r="D41" s="520">
        <v>812</v>
      </c>
      <c r="E41" s="520">
        <v>733</v>
      </c>
      <c r="F41" s="10">
        <v>709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</row>
    <row r="42" spans="1:91" s="9" customFormat="1">
      <c r="A42" s="35" t="s">
        <v>1443</v>
      </c>
      <c r="B42" s="521" t="s">
        <v>139</v>
      </c>
      <c r="C42" s="521"/>
      <c r="D42" s="521"/>
      <c r="E42" s="521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</row>
    <row r="43" spans="1:91" s="9" customFormat="1">
      <c r="A43" s="160" t="s">
        <v>1099</v>
      </c>
      <c r="B43" s="521">
        <v>122</v>
      </c>
      <c r="C43" s="521">
        <v>126</v>
      </c>
      <c r="D43" s="521">
        <v>139</v>
      </c>
      <c r="E43" s="521">
        <v>101</v>
      </c>
      <c r="F43" s="10">
        <v>113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</row>
    <row r="44" spans="1:91" s="9" customFormat="1">
      <c r="A44" s="160" t="s">
        <v>1100</v>
      </c>
      <c r="B44" s="521">
        <v>1201</v>
      </c>
      <c r="C44" s="521">
        <v>1003</v>
      </c>
      <c r="D44" s="521">
        <v>1431</v>
      </c>
      <c r="E44" s="521">
        <v>1264</v>
      </c>
      <c r="F44" s="10">
        <v>1182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</row>
    <row r="45" spans="1:91" s="9" customFormat="1" ht="7.5" customHeight="1">
      <c r="A45" s="1616"/>
      <c r="B45" s="1630"/>
      <c r="C45" s="1630"/>
      <c r="D45" s="1630"/>
      <c r="E45" s="1630"/>
      <c r="F45" s="1548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</row>
    <row r="46" spans="1:91" s="9" customFormat="1">
      <c r="A46" s="28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</row>
    <row r="48" spans="1:91" ht="13.5" customHeight="1">
      <c r="A48" s="3"/>
      <c r="B48" s="3"/>
      <c r="C48" s="3"/>
      <c r="D48" s="3"/>
      <c r="E48" s="3"/>
      <c r="F48" s="3"/>
    </row>
  </sheetData>
  <mergeCells count="9">
    <mergeCell ref="A1:F1"/>
    <mergeCell ref="A28:F28"/>
    <mergeCell ref="A36:F36"/>
    <mergeCell ref="A37:F37"/>
    <mergeCell ref="A38:E38"/>
    <mergeCell ref="A2:E2"/>
    <mergeCell ref="A18:E18"/>
    <mergeCell ref="A19:E19"/>
    <mergeCell ref="A29:E2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CN57"/>
  <sheetViews>
    <sheetView view="pageBreakPreview" zoomScaleNormal="100" zoomScaleSheetLayoutView="100" workbookViewId="0">
      <selection activeCell="C62" sqref="C62"/>
    </sheetView>
  </sheetViews>
  <sheetFormatPr defaultRowHeight="12.75"/>
  <cols>
    <col min="1" max="1" width="39.6640625" customWidth="1"/>
    <col min="2" max="7" width="11.83203125" customWidth="1"/>
  </cols>
  <sheetData>
    <row r="1" spans="1:91" s="31" customFormat="1" ht="15" customHeight="1">
      <c r="A1" s="2252" t="s">
        <v>108</v>
      </c>
      <c r="B1" s="2252"/>
      <c r="C1" s="2252"/>
      <c r="D1" s="2252"/>
      <c r="E1" s="2252"/>
      <c r="F1" s="972"/>
    </row>
    <row r="2" spans="1:91" s="31" customFormat="1" ht="15.75" customHeight="1">
      <c r="A2" s="2245" t="s">
        <v>476</v>
      </c>
      <c r="B2" s="2245"/>
      <c r="C2" s="2245"/>
      <c r="D2" s="2245"/>
      <c r="E2" s="2245"/>
      <c r="F2" s="971"/>
    </row>
    <row r="3" spans="1:91" s="31" customFormat="1" ht="12.75" customHeight="1">
      <c r="A3" s="2248" t="s">
        <v>477</v>
      </c>
      <c r="B3" s="2248"/>
      <c r="C3" s="2248"/>
      <c r="D3" s="2248"/>
      <c r="E3" s="2248"/>
      <c r="F3" s="1632"/>
    </row>
    <row r="4" spans="1:91" s="32" customFormat="1" ht="15.75" customHeight="1">
      <c r="A4" s="1631"/>
      <c r="B4" s="1622">
        <v>2019</v>
      </c>
      <c r="C4" s="1622">
        <v>2020</v>
      </c>
      <c r="D4" s="1622">
        <v>2021</v>
      </c>
      <c r="E4" s="1622">
        <v>2022</v>
      </c>
      <c r="F4" s="1622">
        <v>2023</v>
      </c>
    </row>
    <row r="5" spans="1:91" s="32" customFormat="1" ht="20.25" customHeight="1">
      <c r="A5" s="223" t="s">
        <v>109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</row>
    <row r="6" spans="1:91" s="32" customFormat="1" ht="15.75" customHeight="1">
      <c r="A6" s="223" t="s">
        <v>478</v>
      </c>
      <c r="B6" s="527">
        <v>76</v>
      </c>
      <c r="C6" s="527">
        <v>131.6</v>
      </c>
      <c r="D6" s="527">
        <v>93.6</v>
      </c>
      <c r="E6" s="519">
        <v>105.8</v>
      </c>
      <c r="F6" s="519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</row>
    <row r="7" spans="1:91" s="32" customFormat="1" ht="16.5" customHeight="1">
      <c r="A7" s="223" t="s">
        <v>479</v>
      </c>
      <c r="B7" s="518">
        <v>0.5</v>
      </c>
      <c r="C7" s="518">
        <v>1.9</v>
      </c>
      <c r="D7" s="518">
        <v>0.1</v>
      </c>
      <c r="E7" s="519">
        <v>0.8</v>
      </c>
      <c r="F7" s="519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</row>
    <row r="8" spans="1:91" s="32" customFormat="1" ht="15.75" customHeight="1">
      <c r="A8" s="223" t="s">
        <v>480</v>
      </c>
      <c r="B8" s="518">
        <v>16.100000000000001</v>
      </c>
      <c r="C8" s="518">
        <v>7.4</v>
      </c>
      <c r="D8" s="518">
        <v>14.3</v>
      </c>
      <c r="E8" s="519">
        <v>3.5</v>
      </c>
      <c r="F8" s="519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</row>
    <row r="9" spans="1:91" s="32" customFormat="1" ht="13.5" customHeight="1">
      <c r="A9" s="1633" t="s">
        <v>481</v>
      </c>
      <c r="B9" s="1634" t="s">
        <v>60</v>
      </c>
      <c r="C9" s="1634" t="s">
        <v>60</v>
      </c>
      <c r="D9" s="1634" t="s">
        <v>60</v>
      </c>
      <c r="E9" s="1635" t="s">
        <v>60</v>
      </c>
      <c r="F9" s="1635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</row>
    <row r="10" spans="1:91" s="31" customFormat="1" ht="41.25" customHeight="1">
      <c r="A10" s="2253" t="s">
        <v>687</v>
      </c>
      <c r="B10" s="2249"/>
      <c r="C10" s="2249"/>
      <c r="D10" s="2249"/>
      <c r="E10" s="2249"/>
      <c r="F10" s="973"/>
    </row>
    <row r="11" spans="1:91" s="31" customFormat="1" ht="13.5" customHeight="1">
      <c r="A11" s="2248" t="s">
        <v>482</v>
      </c>
      <c r="B11" s="2248"/>
      <c r="C11" s="2248"/>
      <c r="D11" s="2248"/>
      <c r="E11" s="2248"/>
      <c r="F11" s="1632"/>
    </row>
    <row r="12" spans="1:91" s="31" customFormat="1" ht="17.25" customHeight="1">
      <c r="A12" s="1629"/>
      <c r="B12" s="1627">
        <v>2019</v>
      </c>
      <c r="C12" s="1627">
        <v>2020</v>
      </c>
      <c r="D12" s="1627">
        <v>2021</v>
      </c>
      <c r="E12" s="1627">
        <v>2022</v>
      </c>
      <c r="F12" s="1627">
        <v>2023</v>
      </c>
    </row>
    <row r="13" spans="1:91" s="31" customFormat="1" ht="25.5" customHeight="1">
      <c r="A13" s="99" t="s">
        <v>483</v>
      </c>
      <c r="B13" s="522">
        <v>75.2</v>
      </c>
      <c r="C13" s="522">
        <v>61.2</v>
      </c>
      <c r="D13" s="522">
        <v>54.1</v>
      </c>
      <c r="E13" s="522">
        <v>53</v>
      </c>
      <c r="F13" s="522"/>
    </row>
    <row r="14" spans="1:91" s="31" customFormat="1" ht="19.5" customHeight="1">
      <c r="A14" s="79" t="s">
        <v>221</v>
      </c>
      <c r="B14" s="523"/>
      <c r="C14" s="523"/>
      <c r="D14" s="523"/>
      <c r="E14" s="523"/>
      <c r="F14" s="523"/>
    </row>
    <row r="15" spans="1:91" s="31" customFormat="1" ht="15.75" customHeight="1">
      <c r="A15" s="224" t="s">
        <v>117</v>
      </c>
      <c r="B15" s="523"/>
      <c r="C15" s="523"/>
      <c r="D15" s="523"/>
      <c r="E15" s="523"/>
      <c r="F15" s="523"/>
    </row>
    <row r="16" spans="1:91" s="31" customFormat="1" ht="15.75" customHeight="1">
      <c r="A16" s="537" t="s">
        <v>484</v>
      </c>
      <c r="B16" s="523">
        <v>0.2</v>
      </c>
      <c r="C16" s="523">
        <v>0.2</v>
      </c>
      <c r="D16" s="523">
        <v>0.1</v>
      </c>
      <c r="E16" s="523">
        <v>0.3</v>
      </c>
      <c r="F16" s="523"/>
    </row>
    <row r="17" spans="1:6" s="31" customFormat="1" ht="18" customHeight="1">
      <c r="A17" s="537" t="s">
        <v>485</v>
      </c>
      <c r="B17" s="523">
        <v>0.4</v>
      </c>
      <c r="C17" s="523">
        <v>0.2</v>
      </c>
      <c r="D17" s="523">
        <v>0.2</v>
      </c>
      <c r="E17" s="523">
        <v>0.6</v>
      </c>
      <c r="F17" s="523"/>
    </row>
    <row r="18" spans="1:6" s="31" customFormat="1" ht="15.75" customHeight="1">
      <c r="A18" s="537" t="s">
        <v>486</v>
      </c>
      <c r="B18" s="524">
        <v>11</v>
      </c>
      <c r="C18" s="524">
        <v>8.5</v>
      </c>
      <c r="D18" s="524">
        <v>6.3</v>
      </c>
      <c r="E18" s="523">
        <v>1.5</v>
      </c>
      <c r="F18" s="523"/>
    </row>
    <row r="19" spans="1:6" s="31" customFormat="1" ht="18" customHeight="1">
      <c r="A19" s="537" t="s">
        <v>487</v>
      </c>
      <c r="B19" s="523">
        <v>30.2</v>
      </c>
      <c r="C19" s="523">
        <v>26</v>
      </c>
      <c r="D19" s="523">
        <v>22.6</v>
      </c>
      <c r="E19" s="523">
        <v>4.7</v>
      </c>
      <c r="F19" s="523"/>
    </row>
    <row r="20" spans="1:6" s="31" customFormat="1" ht="15.75" customHeight="1">
      <c r="A20" s="538" t="s">
        <v>886</v>
      </c>
      <c r="B20" s="525">
        <v>5</v>
      </c>
      <c r="C20" s="525">
        <v>4.7</v>
      </c>
      <c r="D20" s="525">
        <v>4.0999999999999996</v>
      </c>
      <c r="E20" s="523" t="s">
        <v>60</v>
      </c>
      <c r="F20" s="523"/>
    </row>
    <row r="21" spans="1:6" s="31" customFormat="1" ht="18" customHeight="1">
      <c r="A21" s="538" t="s">
        <v>677</v>
      </c>
      <c r="B21" s="525">
        <v>116</v>
      </c>
      <c r="C21" s="525">
        <v>127.7</v>
      </c>
      <c r="D21" s="525">
        <v>144.69999999999999</v>
      </c>
      <c r="E21" s="523">
        <v>79.900000000000006</v>
      </c>
      <c r="F21" s="523"/>
    </row>
    <row r="22" spans="1:6" s="31" customFormat="1" ht="15.75" customHeight="1">
      <c r="A22" s="199" t="s">
        <v>1295</v>
      </c>
      <c r="B22" s="526" t="s">
        <v>60</v>
      </c>
      <c r="C22" s="526" t="s">
        <v>60</v>
      </c>
      <c r="D22" s="526" t="s">
        <v>60</v>
      </c>
      <c r="E22" s="523" t="s">
        <v>60</v>
      </c>
      <c r="F22" s="523"/>
    </row>
    <row r="23" spans="1:6" s="31" customFormat="1" ht="4.5" customHeight="1">
      <c r="A23" s="1636"/>
      <c r="B23" s="1637"/>
      <c r="C23" s="1637"/>
      <c r="D23" s="1637"/>
      <c r="E23" s="1637"/>
      <c r="F23" s="1637"/>
    </row>
    <row r="24" spans="1:6" s="31" customFormat="1" ht="21.75" customHeight="1">
      <c r="A24" s="34"/>
    </row>
    <row r="25" spans="1:6" s="31" customFormat="1" ht="29.25" customHeight="1">
      <c r="A25" s="2253" t="s">
        <v>488</v>
      </c>
      <c r="B25" s="2249"/>
      <c r="C25" s="2249"/>
      <c r="D25" s="2249"/>
      <c r="E25" s="2249"/>
      <c r="F25" s="973"/>
    </row>
    <row r="26" spans="1:6" s="31" customFormat="1" ht="12.75" customHeight="1">
      <c r="A26" s="2248" t="s">
        <v>489</v>
      </c>
      <c r="B26" s="2248"/>
      <c r="C26" s="2248"/>
      <c r="D26" s="2248"/>
      <c r="E26" s="2248"/>
      <c r="F26" s="1632"/>
    </row>
    <row r="27" spans="1:6" s="31" customFormat="1" ht="15.75" customHeight="1">
      <c r="A27" s="1629"/>
      <c r="B27" s="1627">
        <v>2019</v>
      </c>
      <c r="C27" s="1627">
        <v>2020</v>
      </c>
      <c r="D27" s="1627">
        <v>2021</v>
      </c>
      <c r="E27" s="1627">
        <v>2022</v>
      </c>
      <c r="F27" s="1627">
        <v>2023</v>
      </c>
    </row>
    <row r="28" spans="1:6" s="31" customFormat="1" ht="24.75" customHeight="1">
      <c r="A28" s="344" t="s">
        <v>490</v>
      </c>
    </row>
    <row r="29" spans="1:6" s="31" customFormat="1" ht="18.75" customHeight="1">
      <c r="A29" s="344" t="s">
        <v>491</v>
      </c>
      <c r="B29" s="528">
        <v>42</v>
      </c>
      <c r="C29" s="528">
        <v>42</v>
      </c>
      <c r="D29" s="528">
        <v>42</v>
      </c>
      <c r="E29" s="528">
        <v>42</v>
      </c>
      <c r="F29" s="528"/>
    </row>
    <row r="30" spans="1:6" s="31" customFormat="1" ht="18.75" customHeight="1">
      <c r="A30" s="344" t="s">
        <v>117</v>
      </c>
      <c r="B30" s="529"/>
      <c r="C30" s="529"/>
      <c r="D30" s="529"/>
      <c r="E30" s="529"/>
      <c r="F30" s="529"/>
    </row>
    <row r="31" spans="1:6" s="31" customFormat="1" ht="18" customHeight="1">
      <c r="A31" s="344" t="s">
        <v>492</v>
      </c>
      <c r="B31" s="529">
        <v>13</v>
      </c>
      <c r="C31" s="529">
        <v>13</v>
      </c>
      <c r="D31" s="529">
        <v>13</v>
      </c>
      <c r="E31" s="529">
        <v>13</v>
      </c>
      <c r="F31" s="529"/>
    </row>
    <row r="32" spans="1:6" s="31" customFormat="1" ht="15.75" customHeight="1">
      <c r="A32" s="344" t="s">
        <v>493</v>
      </c>
      <c r="B32" s="529">
        <v>29</v>
      </c>
      <c r="C32" s="529">
        <v>29</v>
      </c>
      <c r="D32" s="529">
        <v>29</v>
      </c>
      <c r="E32" s="529">
        <v>29</v>
      </c>
      <c r="F32" s="529"/>
    </row>
    <row r="33" spans="1:92" s="31" customFormat="1" ht="17.25" customHeight="1">
      <c r="A33" s="535" t="s">
        <v>494</v>
      </c>
      <c r="B33" s="529"/>
      <c r="C33" s="529"/>
      <c r="D33" s="529"/>
      <c r="E33" s="529"/>
      <c r="F33" s="529"/>
    </row>
    <row r="34" spans="1:92" s="31" customFormat="1" ht="18.75" customHeight="1">
      <c r="A34" s="535" t="s">
        <v>495</v>
      </c>
      <c r="B34" s="528">
        <v>32.1</v>
      </c>
      <c r="C34" s="528">
        <v>31.9</v>
      </c>
      <c r="D34" s="528">
        <v>31.9</v>
      </c>
      <c r="E34" s="528">
        <v>31.8</v>
      </c>
      <c r="F34" s="528"/>
    </row>
    <row r="35" spans="1:92" s="31" customFormat="1" ht="18.75" customHeight="1">
      <c r="A35" s="344" t="s">
        <v>117</v>
      </c>
      <c r="B35" s="529"/>
      <c r="C35" s="529"/>
      <c r="D35" s="529"/>
      <c r="E35" s="529"/>
      <c r="F35" s="529"/>
    </row>
    <row r="36" spans="1:92" s="31" customFormat="1" ht="17.25" customHeight="1">
      <c r="A36" s="343" t="s">
        <v>492</v>
      </c>
      <c r="B36" s="530">
        <v>14</v>
      </c>
      <c r="C36" s="530">
        <v>14</v>
      </c>
      <c r="D36" s="530">
        <v>14</v>
      </c>
      <c r="E36" s="529">
        <v>13.9</v>
      </c>
      <c r="F36" s="529"/>
    </row>
    <row r="37" spans="1:92" s="31" customFormat="1" ht="16.5" customHeight="1">
      <c r="A37" s="536" t="s">
        <v>493</v>
      </c>
      <c r="B37" s="529">
        <v>18.100000000000001</v>
      </c>
      <c r="C37" s="529">
        <v>17.899999999999999</v>
      </c>
      <c r="D37" s="529">
        <v>17.899999999999999</v>
      </c>
      <c r="E37" s="529">
        <v>17.899999999999999</v>
      </c>
      <c r="F37" s="529"/>
    </row>
    <row r="38" spans="1:92" s="31" customFormat="1" ht="24.75" hidden="1" customHeight="1">
      <c r="A38" s="223"/>
    </row>
    <row r="39" spans="1:92" s="57" customFormat="1" ht="21.75" customHeight="1">
      <c r="A39" s="2251" t="s">
        <v>85</v>
      </c>
      <c r="B39" s="2251"/>
      <c r="C39" s="2251"/>
      <c r="D39" s="2251"/>
      <c r="E39" s="2251"/>
      <c r="F39" s="1638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</row>
    <row r="40" spans="1:92" s="57" customFormat="1" ht="18" customHeight="1">
      <c r="A40" s="1639"/>
      <c r="B40" s="1640">
        <v>2019</v>
      </c>
      <c r="C40" s="1640">
        <v>2020</v>
      </c>
      <c r="D40" s="1640">
        <v>2021</v>
      </c>
      <c r="E40" s="1640">
        <v>2022</v>
      </c>
      <c r="F40" s="1640">
        <v>2023</v>
      </c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</row>
    <row r="41" spans="1:92" s="31" customFormat="1" ht="28.5" customHeight="1">
      <c r="A41" s="343" t="s">
        <v>496</v>
      </c>
    </row>
    <row r="42" spans="1:92" s="31" customFormat="1" ht="15" customHeight="1">
      <c r="A42" s="344" t="s">
        <v>117</v>
      </c>
    </row>
    <row r="43" spans="1:92" s="31" customFormat="1" ht="15" customHeight="1">
      <c r="A43" s="344" t="s">
        <v>492</v>
      </c>
      <c r="B43" s="31">
        <v>3.3</v>
      </c>
      <c r="C43" s="31">
        <v>3.3</v>
      </c>
      <c r="D43" s="31">
        <v>2.2000000000000002</v>
      </c>
      <c r="E43" s="31">
        <v>2.2000000000000002</v>
      </c>
    </row>
    <row r="44" spans="1:92" s="31" customFormat="1" ht="15" customHeight="1">
      <c r="A44" s="344" t="s">
        <v>493</v>
      </c>
      <c r="B44" s="31">
        <v>3.9</v>
      </c>
      <c r="C44" s="31">
        <v>3.6</v>
      </c>
      <c r="D44" s="31">
        <v>3.2</v>
      </c>
      <c r="E44" s="31">
        <v>2.5</v>
      </c>
    </row>
    <row r="45" spans="1:92" s="31" customFormat="1" ht="14.25" customHeight="1">
      <c r="A45" s="344" t="s">
        <v>497</v>
      </c>
    </row>
    <row r="46" spans="1:92" s="31" customFormat="1" ht="13.5" customHeight="1">
      <c r="A46" s="539" t="s">
        <v>498</v>
      </c>
    </row>
    <row r="47" spans="1:92" s="31" customFormat="1" ht="15" customHeight="1">
      <c r="A47" s="344" t="s">
        <v>499</v>
      </c>
    </row>
    <row r="48" spans="1:92" s="31" customFormat="1" ht="15" customHeight="1">
      <c r="A48" s="344" t="s">
        <v>500</v>
      </c>
      <c r="B48" s="531">
        <v>4.5999999999999996</v>
      </c>
      <c r="C48" s="531">
        <v>4.3</v>
      </c>
      <c r="D48" s="531">
        <v>3.9</v>
      </c>
      <c r="E48" s="532">
        <v>3.3</v>
      </c>
      <c r="F48" s="532"/>
    </row>
    <row r="49" spans="1:6" s="31" customFormat="1" ht="14.25" customHeight="1">
      <c r="A49" s="344" t="s">
        <v>117</v>
      </c>
    </row>
    <row r="50" spans="1:6" s="31" customFormat="1" ht="13.5" customHeight="1">
      <c r="A50" s="344" t="s">
        <v>492</v>
      </c>
      <c r="B50" s="533">
        <v>2</v>
      </c>
      <c r="C50" s="533">
        <v>2</v>
      </c>
      <c r="D50" s="533">
        <v>2</v>
      </c>
      <c r="E50" s="533">
        <v>2</v>
      </c>
      <c r="F50" s="533"/>
    </row>
    <row r="51" spans="1:6" s="31" customFormat="1" ht="13.5" customHeight="1">
      <c r="A51" s="539" t="s">
        <v>493</v>
      </c>
      <c r="B51" s="31">
        <v>2.6</v>
      </c>
      <c r="C51" s="31">
        <v>2.2999999999999998</v>
      </c>
      <c r="D51" s="31">
        <v>1.9</v>
      </c>
      <c r="E51" s="31">
        <v>1.3</v>
      </c>
    </row>
    <row r="52" spans="1:6" s="31" customFormat="1" ht="27.75" customHeight="1">
      <c r="A52" s="345" t="s">
        <v>496</v>
      </c>
    </row>
    <row r="53" spans="1:6" s="31" customFormat="1" ht="18" customHeight="1">
      <c r="A53" s="345" t="s">
        <v>501</v>
      </c>
    </row>
    <row r="54" spans="1:6" s="31" customFormat="1" ht="15.75" customHeight="1">
      <c r="A54" s="345" t="s">
        <v>502</v>
      </c>
      <c r="B54" s="31">
        <v>5</v>
      </c>
      <c r="C54" s="31">
        <v>5</v>
      </c>
      <c r="D54" s="31">
        <v>4</v>
      </c>
      <c r="E54" s="31">
        <v>3</v>
      </c>
    </row>
    <row r="55" spans="1:6" s="31" customFormat="1" ht="14.25" customHeight="1">
      <c r="A55" s="345" t="s">
        <v>117</v>
      </c>
    </row>
    <row r="56" spans="1:6" s="31" customFormat="1" ht="17.25" customHeight="1" thickBot="1">
      <c r="A56" s="346" t="s">
        <v>1296</v>
      </c>
      <c r="B56" s="534">
        <v>3</v>
      </c>
      <c r="C56" s="534">
        <v>3</v>
      </c>
      <c r="D56" s="534">
        <v>3</v>
      </c>
      <c r="E56" s="534">
        <v>2</v>
      </c>
    </row>
    <row r="57" spans="1:6" s="31" customFormat="1" ht="12.95" customHeight="1">
      <c r="A57" s="27"/>
    </row>
  </sheetData>
  <mergeCells count="8">
    <mergeCell ref="A26:E26"/>
    <mergeCell ref="A39:E39"/>
    <mergeCell ref="A1:E1"/>
    <mergeCell ref="A2:E2"/>
    <mergeCell ref="A3:E3"/>
    <mergeCell ref="A10:E10"/>
    <mergeCell ref="A11:E11"/>
    <mergeCell ref="A25:E2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7"/>
  <sheetViews>
    <sheetView workbookViewId="0">
      <selection activeCell="M7" sqref="M7"/>
    </sheetView>
  </sheetViews>
  <sheetFormatPr defaultRowHeight="12.75"/>
  <cols>
    <col min="1" max="1" width="47.6640625" customWidth="1"/>
    <col min="2" max="2" width="10.5" customWidth="1"/>
    <col min="3" max="3" width="11" customWidth="1"/>
    <col min="4" max="4" width="11.33203125" customWidth="1"/>
    <col min="5" max="5" width="10" customWidth="1"/>
    <col min="6" max="6" width="11.5" customWidth="1"/>
    <col min="7" max="7" width="10.6640625" customWidth="1"/>
    <col min="8" max="9" width="11" customWidth="1"/>
    <col min="10" max="10" width="10.83203125" customWidth="1"/>
    <col min="11" max="11" width="9" customWidth="1"/>
  </cols>
  <sheetData>
    <row r="1" spans="1:12" ht="15.75" customHeight="1">
      <c r="A1" s="2258" t="s">
        <v>110</v>
      </c>
      <c r="B1" s="2258"/>
      <c r="C1" s="2258"/>
      <c r="D1" s="2258"/>
      <c r="E1" s="2258"/>
      <c r="F1" s="2258"/>
      <c r="G1" s="2258"/>
      <c r="H1" s="2258"/>
      <c r="I1" s="2258"/>
      <c r="J1" s="2258"/>
      <c r="K1" s="2258"/>
    </row>
    <row r="2" spans="1:12" ht="21.75" customHeight="1">
      <c r="A2" s="2259" t="s">
        <v>887</v>
      </c>
      <c r="B2" s="2259"/>
      <c r="C2" s="2259"/>
      <c r="D2" s="2259"/>
      <c r="E2" s="2259"/>
      <c r="F2" s="2259"/>
      <c r="G2" s="2259"/>
      <c r="H2" s="2259"/>
      <c r="I2" s="2259"/>
      <c r="J2" s="2259"/>
      <c r="K2" s="2259"/>
    </row>
    <row r="3" spans="1:12" ht="21.95" customHeight="1">
      <c r="A3" s="2256"/>
      <c r="B3" s="2255" t="s">
        <v>838</v>
      </c>
      <c r="C3" s="2255"/>
      <c r="D3" s="2255" t="s">
        <v>888</v>
      </c>
      <c r="E3" s="2255"/>
      <c r="F3" s="2255" t="s">
        <v>1002</v>
      </c>
      <c r="G3" s="2255"/>
      <c r="H3" s="2255" t="s">
        <v>1183</v>
      </c>
      <c r="I3" s="2255"/>
      <c r="J3" s="2255" t="s">
        <v>1464</v>
      </c>
      <c r="K3" s="2260"/>
      <c r="L3" s="3"/>
    </row>
    <row r="4" spans="1:12" ht="27.75" customHeight="1">
      <c r="A4" s="2257"/>
      <c r="B4" s="1641" t="s">
        <v>111</v>
      </c>
      <c r="C4" s="1642" t="s">
        <v>116</v>
      </c>
      <c r="D4" s="1641" t="s">
        <v>111</v>
      </c>
      <c r="E4" s="1642" t="s">
        <v>116</v>
      </c>
      <c r="F4" s="1641" t="s">
        <v>111</v>
      </c>
      <c r="G4" s="1642" t="s">
        <v>116</v>
      </c>
      <c r="H4" s="1641" t="s">
        <v>111</v>
      </c>
      <c r="I4" s="1642" t="s">
        <v>116</v>
      </c>
      <c r="J4" s="1641" t="s">
        <v>111</v>
      </c>
      <c r="K4" s="1642" t="s">
        <v>116</v>
      </c>
    </row>
    <row r="5" spans="1:12" ht="18" customHeight="1">
      <c r="A5" s="540" t="s">
        <v>38</v>
      </c>
      <c r="B5" s="541">
        <v>608.5</v>
      </c>
      <c r="C5" s="541">
        <v>100</v>
      </c>
      <c r="D5" s="541">
        <v>607.9</v>
      </c>
      <c r="E5" s="541">
        <f>E7+E8+E9+E10+E11+E12+E13+E14+E15+E16+E17+E19+E20+E21+E22+E23+E24+E25+E26</f>
        <v>100.0018025991117</v>
      </c>
      <c r="F5" s="541">
        <v>632</v>
      </c>
      <c r="G5" s="541">
        <v>100</v>
      </c>
      <c r="H5" s="541">
        <v>631.29999999999995</v>
      </c>
      <c r="I5" s="541">
        <v>100</v>
      </c>
      <c r="J5" s="1125">
        <v>622.5</v>
      </c>
      <c r="K5" s="1126">
        <v>100</v>
      </c>
    </row>
    <row r="6" spans="1:12" ht="18" customHeight="1">
      <c r="A6" s="542" t="s">
        <v>117</v>
      </c>
      <c r="B6" s="543"/>
      <c r="C6" s="543"/>
      <c r="D6" s="543"/>
      <c r="E6" s="543"/>
      <c r="F6" s="543"/>
      <c r="G6" s="543"/>
      <c r="H6" s="543"/>
      <c r="I6" s="544"/>
      <c r="J6" s="147"/>
      <c r="K6" s="147"/>
    </row>
    <row r="7" spans="1:12" ht="18" customHeight="1">
      <c r="A7" s="1699" t="s">
        <v>815</v>
      </c>
      <c r="B7" s="545">
        <v>192.3</v>
      </c>
      <c r="C7" s="545">
        <v>31.6</v>
      </c>
      <c r="D7" s="545">
        <v>211.8</v>
      </c>
      <c r="E7" s="545">
        <v>35</v>
      </c>
      <c r="F7" s="545">
        <v>220.4</v>
      </c>
      <c r="G7" s="545">
        <v>34.9</v>
      </c>
      <c r="H7" s="543">
        <v>216.4</v>
      </c>
      <c r="I7" s="546">
        <v>34.299999999999997</v>
      </c>
      <c r="J7" s="1127">
        <v>204.3</v>
      </c>
      <c r="K7" s="1128">
        <v>32.799999999999997</v>
      </c>
    </row>
    <row r="8" spans="1:12" ht="18" customHeight="1">
      <c r="A8" s="547" t="s">
        <v>39</v>
      </c>
      <c r="B8" s="545">
        <v>2.8</v>
      </c>
      <c r="C8" s="545">
        <v>0.5</v>
      </c>
      <c r="D8" s="545">
        <v>2.1</v>
      </c>
      <c r="E8" s="545">
        <v>0.3</v>
      </c>
      <c r="F8" s="545">
        <v>2.2000000000000002</v>
      </c>
      <c r="G8" s="545">
        <v>0.3</v>
      </c>
      <c r="H8" s="543">
        <v>0.4</v>
      </c>
      <c r="I8" s="546">
        <v>0.1</v>
      </c>
      <c r="J8" s="1127">
        <v>0</v>
      </c>
      <c r="K8" s="1128">
        <v>0</v>
      </c>
    </row>
    <row r="9" spans="1:12" ht="18" customHeight="1">
      <c r="A9" s="547" t="s">
        <v>40</v>
      </c>
      <c r="B9" s="545">
        <v>33.299999999999997</v>
      </c>
      <c r="C9" s="545">
        <v>5.5</v>
      </c>
      <c r="D9" s="545">
        <v>30.8</v>
      </c>
      <c r="E9" s="545">
        <v>5</v>
      </c>
      <c r="F9" s="545">
        <v>29.5</v>
      </c>
      <c r="G9" s="545">
        <v>4.7</v>
      </c>
      <c r="H9" s="543">
        <v>29.5</v>
      </c>
      <c r="I9" s="546">
        <v>4.7</v>
      </c>
      <c r="J9" s="1127">
        <v>27.3</v>
      </c>
      <c r="K9" s="1128">
        <v>4.4000000000000004</v>
      </c>
    </row>
    <row r="10" spans="1:12" ht="18" customHeight="1">
      <c r="A10" s="1697" t="s">
        <v>1184</v>
      </c>
      <c r="B10" s="545">
        <v>3.1</v>
      </c>
      <c r="C10" s="545">
        <v>0.5</v>
      </c>
      <c r="D10" s="545">
        <v>3.1</v>
      </c>
      <c r="E10" s="545">
        <v>0.50995229478532655</v>
      </c>
      <c r="F10" s="545">
        <v>3.8</v>
      </c>
      <c r="G10" s="545">
        <v>0.6</v>
      </c>
      <c r="H10" s="543">
        <v>3.8</v>
      </c>
      <c r="I10" s="546">
        <v>0.6</v>
      </c>
      <c r="J10" s="1127">
        <v>4.9000000000000004</v>
      </c>
      <c r="K10" s="1128">
        <v>0.8</v>
      </c>
    </row>
    <row r="11" spans="1:12" ht="18" customHeight="1">
      <c r="A11" s="548" t="s">
        <v>118</v>
      </c>
      <c r="B11" s="545">
        <v>0.2</v>
      </c>
      <c r="C11" s="545">
        <v>0</v>
      </c>
      <c r="D11" s="545">
        <v>1.3</v>
      </c>
      <c r="E11" s="545">
        <v>2E-3</v>
      </c>
      <c r="F11" s="545">
        <v>1.9</v>
      </c>
      <c r="G11" s="545">
        <v>0.3</v>
      </c>
      <c r="H11" s="543">
        <v>2.1</v>
      </c>
      <c r="I11" s="546">
        <v>0.3</v>
      </c>
      <c r="J11" s="1127">
        <v>1.1000000000000001</v>
      </c>
      <c r="K11" s="1128">
        <v>0.2</v>
      </c>
    </row>
    <row r="12" spans="1:12" ht="18" customHeight="1">
      <c r="A12" s="548" t="s">
        <v>113</v>
      </c>
      <c r="B12" s="545">
        <v>88.9</v>
      </c>
      <c r="C12" s="545">
        <v>14.6</v>
      </c>
      <c r="D12" s="545">
        <v>90.2</v>
      </c>
      <c r="E12" s="545">
        <v>14.8</v>
      </c>
      <c r="F12" s="545">
        <v>103.9</v>
      </c>
      <c r="G12" s="545">
        <v>16.3</v>
      </c>
      <c r="H12" s="543">
        <v>104.7</v>
      </c>
      <c r="I12" s="546">
        <v>16.600000000000001</v>
      </c>
      <c r="J12" s="1127">
        <v>105.8</v>
      </c>
      <c r="K12" s="1128">
        <v>17</v>
      </c>
    </row>
    <row r="13" spans="1:12" ht="18" customHeight="1">
      <c r="A13" s="542" t="s">
        <v>1185</v>
      </c>
      <c r="B13" s="545">
        <v>95.8</v>
      </c>
      <c r="C13" s="545">
        <v>15.7</v>
      </c>
      <c r="D13" s="545">
        <v>82.4</v>
      </c>
      <c r="E13" s="545">
        <v>13.5</v>
      </c>
      <c r="F13" s="545">
        <v>80</v>
      </c>
      <c r="G13" s="545">
        <v>12.5</v>
      </c>
      <c r="H13" s="543">
        <v>82.9</v>
      </c>
      <c r="I13" s="546">
        <v>13.13</v>
      </c>
      <c r="J13" s="1127">
        <v>84</v>
      </c>
      <c r="K13" s="1128">
        <v>13.5</v>
      </c>
    </row>
    <row r="14" spans="1:12" ht="18" customHeight="1">
      <c r="A14" s="542" t="s">
        <v>1186</v>
      </c>
      <c r="B14" s="546">
        <v>47.9</v>
      </c>
      <c r="C14" s="545">
        <v>7.9</v>
      </c>
      <c r="D14" s="546">
        <v>43.3</v>
      </c>
      <c r="E14" s="545">
        <v>7.1228820529692385</v>
      </c>
      <c r="F14" s="546">
        <v>47</v>
      </c>
      <c r="G14" s="545">
        <v>7.3</v>
      </c>
      <c r="H14" s="543">
        <v>54.5</v>
      </c>
      <c r="I14" s="546">
        <v>8.6</v>
      </c>
      <c r="J14" s="1127">
        <v>57</v>
      </c>
      <c r="K14" s="1128">
        <v>9.1999999999999993</v>
      </c>
    </row>
    <row r="15" spans="1:12" ht="18" customHeight="1">
      <c r="A15" s="549" t="s">
        <v>21</v>
      </c>
      <c r="B15" s="545">
        <v>51.4</v>
      </c>
      <c r="C15" s="545">
        <v>8.4</v>
      </c>
      <c r="D15" s="545">
        <v>48.8</v>
      </c>
      <c r="E15" s="545">
        <v>8.0276361243625605</v>
      </c>
      <c r="F15" s="545">
        <v>45.7</v>
      </c>
      <c r="G15" s="545">
        <v>7.2</v>
      </c>
      <c r="H15" s="543">
        <v>43.9</v>
      </c>
      <c r="I15" s="546">
        <v>7</v>
      </c>
      <c r="J15" s="1127">
        <v>50.2</v>
      </c>
      <c r="K15" s="1128">
        <v>8.1</v>
      </c>
    </row>
    <row r="16" spans="1:12" ht="18" customHeight="1">
      <c r="A16" s="549" t="s">
        <v>120</v>
      </c>
      <c r="B16" s="545">
        <v>3.6</v>
      </c>
      <c r="C16" s="545">
        <v>0.6</v>
      </c>
      <c r="D16" s="545">
        <v>3.2</v>
      </c>
      <c r="E16" s="545">
        <v>0.5</v>
      </c>
      <c r="F16" s="545">
        <v>2.8</v>
      </c>
      <c r="G16" s="545">
        <v>0.6</v>
      </c>
      <c r="H16" s="543">
        <v>3.7</v>
      </c>
      <c r="I16" s="546">
        <v>0.6</v>
      </c>
      <c r="J16" s="1127">
        <v>3.6</v>
      </c>
      <c r="K16" s="1128">
        <v>0.6</v>
      </c>
    </row>
    <row r="17" spans="1:11" ht="18" customHeight="1">
      <c r="A17" s="549" t="s">
        <v>121</v>
      </c>
      <c r="B17" s="545">
        <v>4</v>
      </c>
      <c r="C17" s="545">
        <v>0.7</v>
      </c>
      <c r="D17" s="545">
        <v>3.7</v>
      </c>
      <c r="E17" s="545">
        <v>0.6086527389373253</v>
      </c>
      <c r="F17" s="545">
        <v>2.8</v>
      </c>
      <c r="G17" s="545">
        <v>0.6</v>
      </c>
      <c r="H17" s="543">
        <v>2.7</v>
      </c>
      <c r="I17" s="546">
        <v>0.4</v>
      </c>
      <c r="J17" s="1127">
        <v>2.4</v>
      </c>
      <c r="K17" s="1128">
        <v>0.4</v>
      </c>
    </row>
    <row r="18" spans="1:11" ht="18" customHeight="1">
      <c r="A18" s="1698" t="s">
        <v>1188</v>
      </c>
      <c r="B18" s="545" t="s">
        <v>60</v>
      </c>
      <c r="C18" s="545" t="s">
        <v>60</v>
      </c>
      <c r="D18" s="545" t="s">
        <v>60</v>
      </c>
      <c r="E18" s="545" t="s">
        <v>60</v>
      </c>
      <c r="F18" s="545" t="s">
        <v>60</v>
      </c>
      <c r="G18" s="545" t="s">
        <v>60</v>
      </c>
      <c r="H18" s="545" t="s">
        <v>60</v>
      </c>
      <c r="I18" s="545" t="s">
        <v>60</v>
      </c>
      <c r="J18" s="1129" t="s">
        <v>60</v>
      </c>
      <c r="K18" s="1128" t="s">
        <v>60</v>
      </c>
    </row>
    <row r="19" spans="1:11" ht="18" customHeight="1">
      <c r="A19" s="542" t="s">
        <v>1187</v>
      </c>
      <c r="B19" s="545">
        <v>4</v>
      </c>
      <c r="C19" s="543">
        <v>0.7</v>
      </c>
      <c r="D19" s="545">
        <v>3.3</v>
      </c>
      <c r="E19" s="543">
        <v>0.6</v>
      </c>
      <c r="F19" s="545">
        <v>3.3</v>
      </c>
      <c r="G19" s="543">
        <v>0.7</v>
      </c>
      <c r="H19" s="543">
        <v>3</v>
      </c>
      <c r="I19" s="546">
        <v>0.5</v>
      </c>
      <c r="J19" s="1127">
        <v>2.7</v>
      </c>
      <c r="K19" s="1128">
        <v>0.4</v>
      </c>
    </row>
    <row r="20" spans="1:11" ht="18" customHeight="1">
      <c r="A20" s="549" t="s">
        <v>123</v>
      </c>
      <c r="B20" s="545">
        <v>2.1</v>
      </c>
      <c r="C20" s="543">
        <v>0.3</v>
      </c>
      <c r="D20" s="545">
        <v>2.9</v>
      </c>
      <c r="E20" s="543">
        <v>0.4</v>
      </c>
      <c r="F20" s="545">
        <v>2.5</v>
      </c>
      <c r="G20" s="543">
        <v>0.5</v>
      </c>
      <c r="H20" s="543">
        <v>2.2000000000000002</v>
      </c>
      <c r="I20" s="546">
        <v>0.4</v>
      </c>
      <c r="J20" s="1127">
        <v>1.8</v>
      </c>
      <c r="K20" s="1128">
        <v>0.3</v>
      </c>
    </row>
    <row r="21" spans="1:11" ht="18" customHeight="1">
      <c r="A21" s="549" t="s">
        <v>114</v>
      </c>
      <c r="B21" s="545">
        <v>17.2</v>
      </c>
      <c r="C21" s="543">
        <v>2.8</v>
      </c>
      <c r="D21" s="545">
        <v>20.2</v>
      </c>
      <c r="E21" s="543">
        <v>3.322914953117289</v>
      </c>
      <c r="F21" s="545">
        <v>19</v>
      </c>
      <c r="G21" s="543">
        <v>3</v>
      </c>
      <c r="H21" s="543">
        <v>17.2</v>
      </c>
      <c r="I21" s="546">
        <v>2.7</v>
      </c>
      <c r="J21" s="1127">
        <v>16.100000000000001</v>
      </c>
      <c r="K21" s="1128">
        <v>2.6</v>
      </c>
    </row>
    <row r="22" spans="1:11" ht="18" customHeight="1">
      <c r="A22" s="547" t="s">
        <v>115</v>
      </c>
      <c r="B22" s="545">
        <v>35.9</v>
      </c>
      <c r="C22" s="543">
        <v>5.9</v>
      </c>
      <c r="D22" s="545">
        <v>36.799999999999997</v>
      </c>
      <c r="E22" s="550">
        <v>6</v>
      </c>
      <c r="F22" s="545">
        <v>39.4</v>
      </c>
      <c r="G22" s="550">
        <v>6.2</v>
      </c>
      <c r="H22" s="550">
        <v>38.700000000000003</v>
      </c>
      <c r="I22" s="546">
        <v>6.1</v>
      </c>
      <c r="J22" s="1127">
        <v>38.4</v>
      </c>
      <c r="K22" s="1128">
        <v>6.2</v>
      </c>
    </row>
    <row r="23" spans="1:11" ht="18" customHeight="1">
      <c r="A23" s="542" t="s">
        <v>200</v>
      </c>
      <c r="B23" s="545">
        <v>17.3</v>
      </c>
      <c r="C23" s="543">
        <v>2.8</v>
      </c>
      <c r="D23" s="545">
        <v>19</v>
      </c>
      <c r="E23" s="543">
        <v>3.1255140648132915</v>
      </c>
      <c r="F23" s="545">
        <v>19.399999999999999</v>
      </c>
      <c r="G23" s="543">
        <v>3</v>
      </c>
      <c r="H23" s="543">
        <v>18.7</v>
      </c>
      <c r="I23" s="546">
        <v>3</v>
      </c>
      <c r="J23" s="1127">
        <v>16.8</v>
      </c>
      <c r="K23" s="1128">
        <v>2.7</v>
      </c>
    </row>
    <row r="24" spans="1:11" ht="18" customHeight="1">
      <c r="A24" s="551" t="s">
        <v>124</v>
      </c>
      <c r="B24" s="545">
        <v>0.7</v>
      </c>
      <c r="C24" s="543">
        <v>0.1</v>
      </c>
      <c r="D24" s="545">
        <v>0.5</v>
      </c>
      <c r="E24" s="543">
        <v>8.2250370126665584E-2</v>
      </c>
      <c r="F24" s="545">
        <v>0.7</v>
      </c>
      <c r="G24" s="543">
        <v>0.1</v>
      </c>
      <c r="H24" s="543">
        <v>1.1000000000000001</v>
      </c>
      <c r="I24" s="546">
        <v>0.1</v>
      </c>
      <c r="J24" s="1127">
        <v>2.2999999999999998</v>
      </c>
      <c r="K24" s="1128">
        <v>0.4</v>
      </c>
    </row>
    <row r="25" spans="1:11" ht="18" customHeight="1">
      <c r="A25" s="552" t="s">
        <v>125</v>
      </c>
      <c r="B25" s="545">
        <v>7.8</v>
      </c>
      <c r="C25" s="543">
        <v>1.3</v>
      </c>
      <c r="D25" s="545">
        <v>4.5</v>
      </c>
      <c r="E25" s="550">
        <v>1</v>
      </c>
      <c r="F25" s="545">
        <v>7.7</v>
      </c>
      <c r="G25" s="550">
        <v>1.2</v>
      </c>
      <c r="H25" s="550">
        <v>5.3</v>
      </c>
      <c r="I25" s="546">
        <v>0.8</v>
      </c>
      <c r="J25" s="1127">
        <v>2.8</v>
      </c>
      <c r="K25" s="1128">
        <v>0.4</v>
      </c>
    </row>
    <row r="26" spans="1:11" ht="18" customHeight="1">
      <c r="A26" s="553" t="s">
        <v>126</v>
      </c>
      <c r="B26" s="545">
        <v>0.3</v>
      </c>
      <c r="C26" s="543">
        <v>0.1</v>
      </c>
      <c r="D26" s="545">
        <v>0.2</v>
      </c>
      <c r="E26" s="543">
        <v>0.1</v>
      </c>
      <c r="F26" s="545">
        <v>0</v>
      </c>
      <c r="G26" s="543">
        <v>0</v>
      </c>
      <c r="H26" s="543">
        <v>0.7</v>
      </c>
      <c r="I26" s="546">
        <v>0.1</v>
      </c>
      <c r="J26" s="1130">
        <v>0</v>
      </c>
      <c r="K26" s="1128">
        <v>0</v>
      </c>
    </row>
    <row r="27" spans="1:11" ht="18" customHeight="1">
      <c r="A27" s="1643"/>
      <c r="B27" s="1644"/>
      <c r="C27" s="1644"/>
      <c r="D27" s="1645"/>
      <c r="E27" s="1644"/>
      <c r="F27" s="1644"/>
      <c r="G27" s="1644"/>
      <c r="H27" s="1644"/>
      <c r="I27" s="1644"/>
      <c r="J27" s="1521"/>
      <c r="K27" s="1521"/>
    </row>
    <row r="28" spans="1:11">
      <c r="A28" s="554"/>
      <c r="B28" s="555"/>
      <c r="C28" s="555"/>
      <c r="D28" s="556"/>
      <c r="E28" s="555"/>
      <c r="F28" s="555"/>
      <c r="G28" s="555"/>
      <c r="H28" s="555"/>
      <c r="I28" s="555"/>
    </row>
    <row r="29" spans="1:11">
      <c r="A29" s="2254" t="s">
        <v>889</v>
      </c>
      <c r="B29" s="2254"/>
      <c r="C29" s="2254"/>
      <c r="D29" s="2254"/>
      <c r="E29" s="2254"/>
      <c r="F29" s="2254"/>
      <c r="G29" s="2254"/>
      <c r="H29" s="555"/>
      <c r="I29" s="555"/>
    </row>
    <row r="30" spans="1:11">
      <c r="A30" s="147"/>
      <c r="B30" s="147"/>
      <c r="C30" s="147"/>
      <c r="D30" s="147"/>
      <c r="E30" s="147"/>
      <c r="F30" s="147"/>
      <c r="G30" s="147"/>
      <c r="H30" s="147"/>
      <c r="I30" s="147"/>
    </row>
    <row r="31" spans="1:11">
      <c r="A31" s="147"/>
      <c r="B31" s="147"/>
      <c r="C31" s="147"/>
      <c r="D31" s="147"/>
      <c r="E31" s="147"/>
      <c r="F31" s="147"/>
      <c r="G31" s="147"/>
      <c r="H31" s="147"/>
      <c r="I31" s="147"/>
    </row>
    <row r="47" spans="1:5" ht="13.5" customHeight="1">
      <c r="A47" s="3"/>
      <c r="B47" s="3"/>
      <c r="C47" s="3"/>
      <c r="D47" s="3"/>
      <c r="E47" s="3"/>
    </row>
  </sheetData>
  <mergeCells count="9">
    <mergeCell ref="A29:G29"/>
    <mergeCell ref="D3:E3"/>
    <mergeCell ref="F3:G3"/>
    <mergeCell ref="A3:A4"/>
    <mergeCell ref="A1:K1"/>
    <mergeCell ref="A2:K2"/>
    <mergeCell ref="J3:K3"/>
    <mergeCell ref="B3:C3"/>
    <mergeCell ref="H3:I3"/>
  </mergeCells>
  <pageMargins left="0.70866141732283472" right="0.70866141732283472" top="0.74803149606299213" bottom="0.74803149606299213" header="0.31496062992125984" footer="0.31496062992125984"/>
  <pageSetup paperSize="9" scale="90" firstPageNumber="19" orientation="landscape" useFirstPageNumber="1" r:id="rId1"/>
  <headerFooter alignWithMargins="0"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48"/>
  <sheetViews>
    <sheetView workbookViewId="0">
      <selection activeCell="M14" sqref="M14"/>
    </sheetView>
  </sheetViews>
  <sheetFormatPr defaultRowHeight="12.75"/>
  <cols>
    <col min="1" max="1" width="47" customWidth="1"/>
    <col min="2" max="2" width="9.33203125" hidden="1" customWidth="1"/>
    <col min="3" max="6" width="11.83203125" customWidth="1"/>
  </cols>
  <sheetData>
    <row r="1" spans="1:8" ht="15.75">
      <c r="A1" s="2263" t="s">
        <v>128</v>
      </c>
      <c r="B1" s="2263"/>
      <c r="C1" s="2263"/>
      <c r="D1" s="2263"/>
      <c r="E1" s="2263"/>
      <c r="F1" s="2263"/>
      <c r="G1" s="2263"/>
      <c r="H1" s="2263"/>
    </row>
    <row r="2" spans="1:8">
      <c r="A2" s="2264" t="s">
        <v>129</v>
      </c>
      <c r="B2" s="2264"/>
      <c r="C2" s="2264"/>
      <c r="D2" s="2264"/>
      <c r="E2" s="2264"/>
      <c r="F2" s="2264"/>
      <c r="G2" s="1649"/>
      <c r="H2" s="512"/>
    </row>
    <row r="3" spans="1:8">
      <c r="A3" s="1646"/>
      <c r="B3" s="1646"/>
      <c r="C3" s="1646"/>
      <c r="D3" s="1647">
        <v>2019</v>
      </c>
      <c r="E3" s="1647">
        <v>2020</v>
      </c>
      <c r="F3" s="1647">
        <v>2021</v>
      </c>
      <c r="G3" s="1647">
        <v>2022</v>
      </c>
      <c r="H3" s="1648">
        <v>2023</v>
      </c>
    </row>
    <row r="4" spans="1:8">
      <c r="A4" s="557"/>
      <c r="B4" s="557"/>
      <c r="C4" s="557"/>
      <c r="D4" s="2265"/>
      <c r="E4" s="2265"/>
      <c r="F4" s="558"/>
      <c r="G4" s="559"/>
    </row>
    <row r="5" spans="1:8">
      <c r="A5" s="560" t="s">
        <v>130</v>
      </c>
      <c r="B5" s="560"/>
      <c r="C5" s="560"/>
      <c r="D5" s="561">
        <v>608.5</v>
      </c>
      <c r="E5" s="561">
        <f>E7+E8+E9</f>
        <v>607.9</v>
      </c>
      <c r="F5" s="561">
        <v>632</v>
      </c>
      <c r="G5" s="561">
        <v>631.29999999999995</v>
      </c>
      <c r="H5" s="1131">
        <v>622.5</v>
      </c>
    </row>
    <row r="6" spans="1:8">
      <c r="A6" s="562" t="s">
        <v>117</v>
      </c>
      <c r="B6" s="562"/>
      <c r="C6" s="562"/>
      <c r="D6" s="563"/>
      <c r="E6" s="563"/>
      <c r="F6" s="563"/>
      <c r="G6" s="563"/>
      <c r="H6" s="1132"/>
    </row>
    <row r="7" spans="1:8" ht="27" customHeight="1">
      <c r="A7" s="2266" t="s">
        <v>1190</v>
      </c>
      <c r="B7" s="2266"/>
      <c r="C7" s="2266"/>
      <c r="D7" s="563">
        <v>192.3</v>
      </c>
      <c r="E7" s="563">
        <v>211.8</v>
      </c>
      <c r="F7" s="563">
        <v>220.4</v>
      </c>
      <c r="G7" s="563">
        <v>216.4</v>
      </c>
      <c r="H7" s="1132">
        <v>204.3</v>
      </c>
    </row>
    <row r="8" spans="1:8">
      <c r="A8" s="564" t="s">
        <v>131</v>
      </c>
      <c r="B8" s="564"/>
      <c r="C8" s="564"/>
      <c r="D8" s="559">
        <v>128.30000000000001</v>
      </c>
      <c r="E8" s="559">
        <v>127.5</v>
      </c>
      <c r="F8" s="559">
        <v>141.30000000000001</v>
      </c>
      <c r="G8" s="559">
        <v>140.4</v>
      </c>
      <c r="H8" s="36">
        <v>139.1</v>
      </c>
    </row>
    <row r="9" spans="1:8">
      <c r="A9" s="2376" t="s">
        <v>132</v>
      </c>
      <c r="B9" s="2376"/>
      <c r="C9" s="2376"/>
      <c r="D9" s="1650">
        <v>288</v>
      </c>
      <c r="E9" s="1650">
        <v>268.59999999999997</v>
      </c>
      <c r="F9" s="1650">
        <v>270.3</v>
      </c>
      <c r="G9" s="1650">
        <v>274.5</v>
      </c>
      <c r="H9" s="1649">
        <v>279.10000000000002</v>
      </c>
    </row>
    <row r="10" spans="1:8">
      <c r="A10" s="2377"/>
      <c r="B10" s="2377"/>
      <c r="C10" s="2377"/>
      <c r="D10" s="2378"/>
      <c r="E10" s="2378"/>
      <c r="F10" s="2379"/>
      <c r="G10" s="559"/>
      <c r="H10" s="3"/>
    </row>
    <row r="11" spans="1:8" ht="14.25">
      <c r="A11" s="2267" t="s">
        <v>1189</v>
      </c>
      <c r="B11" s="2267"/>
      <c r="C11" s="2267"/>
      <c r="D11" s="2267"/>
      <c r="E11" s="2267"/>
      <c r="F11" s="2267"/>
      <c r="G11" s="36"/>
    </row>
    <row r="12" spans="1:8">
      <c r="A12" s="149"/>
      <c r="B12" s="149"/>
      <c r="C12" s="149"/>
      <c r="D12" s="149"/>
      <c r="E12" s="149"/>
      <c r="F12" s="149"/>
      <c r="G12" s="36"/>
    </row>
    <row r="13" spans="1:8">
      <c r="A13" s="148"/>
      <c r="B13" s="148"/>
      <c r="C13" s="148"/>
      <c r="D13" s="36"/>
      <c r="E13" s="36"/>
      <c r="F13" s="36"/>
      <c r="G13" s="36"/>
    </row>
    <row r="14" spans="1:8" ht="42" customHeight="1">
      <c r="A14" s="2268" t="s">
        <v>133</v>
      </c>
      <c r="B14" s="2268"/>
      <c r="C14" s="2268"/>
      <c r="D14" s="2268"/>
      <c r="E14" s="2268"/>
      <c r="F14" s="2268"/>
      <c r="G14" s="2268"/>
      <c r="H14" s="2268"/>
    </row>
    <row r="15" spans="1:8">
      <c r="A15" s="2261" t="s">
        <v>134</v>
      </c>
      <c r="B15" s="2261"/>
      <c r="C15" s="2261"/>
      <c r="D15" s="2261"/>
      <c r="E15" s="2261"/>
      <c r="F15" s="2261"/>
      <c r="G15" s="1651"/>
      <c r="H15" s="512"/>
    </row>
    <row r="16" spans="1:8">
      <c r="A16" s="1652"/>
      <c r="B16" s="1652"/>
      <c r="C16" s="1652"/>
      <c r="D16" s="1653">
        <v>2019</v>
      </c>
      <c r="E16" s="1653">
        <v>2020</v>
      </c>
      <c r="F16" s="1653">
        <v>2021</v>
      </c>
      <c r="G16" s="1653">
        <v>2022</v>
      </c>
      <c r="H16" s="1654">
        <v>2023</v>
      </c>
    </row>
    <row r="17" spans="1:8">
      <c r="A17" s="150"/>
      <c r="B17" s="150"/>
      <c r="C17" s="150"/>
      <c r="D17" s="36"/>
      <c r="E17" s="36"/>
      <c r="F17" s="36"/>
      <c r="G17" s="36"/>
    </row>
    <row r="18" spans="1:8">
      <c r="A18" s="565" t="s">
        <v>135</v>
      </c>
      <c r="B18" s="565"/>
      <c r="C18" s="565"/>
      <c r="D18" s="566">
        <v>10</v>
      </c>
      <c r="E18" s="567">
        <v>11</v>
      </c>
      <c r="F18" s="567">
        <v>12</v>
      </c>
      <c r="G18" s="567">
        <v>11</v>
      </c>
      <c r="H18" s="1133">
        <v>10</v>
      </c>
    </row>
    <row r="19" spans="1:8">
      <c r="A19" s="565"/>
      <c r="B19" s="565"/>
      <c r="C19" s="565"/>
      <c r="D19" s="568"/>
      <c r="E19" s="568"/>
      <c r="F19" s="568"/>
      <c r="G19" s="568"/>
      <c r="H19" s="1134"/>
    </row>
    <row r="20" spans="1:8">
      <c r="A20" s="569" t="s">
        <v>136</v>
      </c>
      <c r="B20" s="569"/>
      <c r="C20" s="569"/>
      <c r="D20" s="568"/>
      <c r="E20" s="568"/>
      <c r="F20" s="568"/>
      <c r="G20" s="568"/>
      <c r="H20" s="1134"/>
    </row>
    <row r="21" spans="1:8">
      <c r="A21" s="569" t="s">
        <v>1191</v>
      </c>
      <c r="B21" s="569"/>
      <c r="C21" s="569"/>
      <c r="D21" s="568">
        <v>4</v>
      </c>
      <c r="E21" s="568">
        <v>4</v>
      </c>
      <c r="F21" s="568">
        <v>4</v>
      </c>
      <c r="G21" s="568">
        <v>2</v>
      </c>
      <c r="H21" s="1134">
        <v>1</v>
      </c>
    </row>
    <row r="22" spans="1:8">
      <c r="A22" s="569" t="s">
        <v>137</v>
      </c>
      <c r="B22" s="569"/>
      <c r="C22" s="569"/>
      <c r="D22" s="568">
        <v>4</v>
      </c>
      <c r="E22" s="568">
        <v>4</v>
      </c>
      <c r="F22" s="568">
        <v>1</v>
      </c>
      <c r="G22" s="568">
        <v>3</v>
      </c>
      <c r="H22" s="1134">
        <v>3</v>
      </c>
    </row>
    <row r="23" spans="1:8">
      <c r="A23" s="2262" t="s">
        <v>454</v>
      </c>
      <c r="B23" s="2262"/>
      <c r="C23" s="2262"/>
      <c r="D23" s="568">
        <v>1</v>
      </c>
      <c r="E23" s="568">
        <v>2</v>
      </c>
      <c r="F23" s="568">
        <v>2</v>
      </c>
      <c r="G23" s="568">
        <v>1</v>
      </c>
      <c r="H23" s="1134">
        <v>1</v>
      </c>
    </row>
    <row r="24" spans="1:8">
      <c r="A24" s="569" t="s">
        <v>140</v>
      </c>
      <c r="B24" s="569"/>
      <c r="C24" s="569"/>
      <c r="D24" s="568">
        <v>2</v>
      </c>
      <c r="E24" s="568">
        <v>2</v>
      </c>
      <c r="F24" s="568">
        <v>2</v>
      </c>
      <c r="G24" s="568">
        <v>2</v>
      </c>
      <c r="H24" s="1134">
        <v>2</v>
      </c>
    </row>
    <row r="25" spans="1:8">
      <c r="A25" s="569" t="s">
        <v>141</v>
      </c>
      <c r="B25" s="569"/>
      <c r="C25" s="569"/>
      <c r="D25" s="568">
        <v>3</v>
      </c>
      <c r="E25" s="568">
        <v>3</v>
      </c>
      <c r="F25" s="568">
        <v>3</v>
      </c>
      <c r="G25" s="568">
        <v>3</v>
      </c>
      <c r="H25" s="1135">
        <v>3</v>
      </c>
    </row>
    <row r="26" spans="1:8">
      <c r="A26" s="1655"/>
      <c r="B26" s="1655"/>
      <c r="C26" s="1655"/>
      <c r="D26" s="1656"/>
      <c r="E26" s="1656"/>
      <c r="F26" s="1656"/>
      <c r="G26" s="1656"/>
      <c r="H26" s="512"/>
    </row>
    <row r="27" spans="1:8">
      <c r="A27" s="151"/>
      <c r="B27" s="151"/>
      <c r="C27" s="151"/>
      <c r="D27" s="36"/>
      <c r="E27" s="36"/>
      <c r="F27" s="36"/>
      <c r="G27" s="36"/>
    </row>
    <row r="28" spans="1:8">
      <c r="A28" s="151"/>
      <c r="B28" s="151"/>
      <c r="C28" s="151"/>
      <c r="D28" s="36"/>
      <c r="E28" s="36"/>
      <c r="F28" s="36"/>
      <c r="G28" s="36"/>
    </row>
    <row r="48" spans="1:6" ht="13.5" customHeight="1">
      <c r="A48" s="3"/>
      <c r="B48" s="3"/>
      <c r="C48" s="3"/>
      <c r="D48" s="3"/>
      <c r="E48" s="3"/>
      <c r="F48" s="3"/>
    </row>
  </sheetData>
  <mergeCells count="8">
    <mergeCell ref="A15:F15"/>
    <mergeCell ref="A23:C23"/>
    <mergeCell ref="A2:F2"/>
    <mergeCell ref="D4:E4"/>
    <mergeCell ref="A7:C7"/>
    <mergeCell ref="A11:F11"/>
    <mergeCell ref="A1:H1"/>
    <mergeCell ref="A14:H1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48"/>
  <sheetViews>
    <sheetView workbookViewId="0">
      <selection sqref="A1:F1"/>
    </sheetView>
  </sheetViews>
  <sheetFormatPr defaultRowHeight="12.75"/>
  <cols>
    <col min="1" max="1" width="41.6640625" customWidth="1"/>
    <col min="2" max="6" width="12.83203125" customWidth="1"/>
  </cols>
  <sheetData>
    <row r="1" spans="1:6" ht="37.5" customHeight="1">
      <c r="A1" s="2270" t="s">
        <v>685</v>
      </c>
      <c r="B1" s="2270"/>
      <c r="C1" s="2270"/>
      <c r="D1" s="2270"/>
      <c r="E1" s="2270"/>
      <c r="F1" s="2270"/>
    </row>
    <row r="2" spans="1:6">
      <c r="A2" s="2269" t="s">
        <v>142</v>
      </c>
      <c r="B2" s="2269"/>
      <c r="C2" s="2269"/>
      <c r="D2" s="2269"/>
      <c r="E2" s="1657"/>
      <c r="F2" s="512"/>
    </row>
    <row r="3" spans="1:6">
      <c r="A3" s="1662"/>
      <c r="B3" s="1663">
        <v>2019</v>
      </c>
      <c r="C3" s="1663">
        <v>2020</v>
      </c>
      <c r="D3" s="1663">
        <v>2021</v>
      </c>
      <c r="E3" s="1666">
        <v>2022</v>
      </c>
      <c r="F3" s="1664">
        <v>2023</v>
      </c>
    </row>
    <row r="4" spans="1:6">
      <c r="A4" s="37"/>
      <c r="B4" s="37"/>
      <c r="C4" s="37"/>
      <c r="D4" s="37"/>
      <c r="E4" s="37"/>
    </row>
    <row r="5" spans="1:6">
      <c r="A5" s="570" t="s">
        <v>38</v>
      </c>
      <c r="B5" s="571">
        <v>19479</v>
      </c>
      <c r="C5" s="571">
        <f>C6+C7</f>
        <v>19977</v>
      </c>
      <c r="D5" s="571">
        <v>19444</v>
      </c>
      <c r="E5" s="571">
        <v>17556</v>
      </c>
      <c r="F5" s="1136">
        <v>16376</v>
      </c>
    </row>
    <row r="6" spans="1:6">
      <c r="A6" s="572" t="s">
        <v>143</v>
      </c>
      <c r="B6" s="573">
        <v>10837</v>
      </c>
      <c r="C6" s="573">
        <v>11230</v>
      </c>
      <c r="D6" s="573">
        <v>11355</v>
      </c>
      <c r="E6" s="573">
        <v>10390</v>
      </c>
      <c r="F6" s="38">
        <v>9667</v>
      </c>
    </row>
    <row r="7" spans="1:6">
      <c r="A7" s="572" t="s">
        <v>144</v>
      </c>
      <c r="B7" s="573">
        <v>8642</v>
      </c>
      <c r="C7" s="573">
        <v>8747</v>
      </c>
      <c r="D7" s="573">
        <v>8089</v>
      </c>
      <c r="E7" s="573">
        <v>7166</v>
      </c>
      <c r="F7" s="38">
        <v>6709</v>
      </c>
    </row>
    <row r="8" spans="1:6">
      <c r="A8" s="1660"/>
      <c r="B8" s="1660"/>
      <c r="C8" s="1660"/>
      <c r="D8" s="1660"/>
      <c r="E8" s="1660"/>
      <c r="F8" s="512"/>
    </row>
    <row r="9" spans="1:6">
      <c r="A9" s="37"/>
      <c r="B9" s="37"/>
      <c r="C9" s="37"/>
      <c r="D9" s="37"/>
      <c r="E9" s="37"/>
    </row>
    <row r="10" spans="1:6" ht="15.75" customHeight="1">
      <c r="A10" s="2270" t="s">
        <v>455</v>
      </c>
      <c r="B10" s="2270"/>
      <c r="C10" s="2270"/>
      <c r="D10" s="2270"/>
      <c r="E10" s="2270"/>
      <c r="F10" s="2270"/>
    </row>
    <row r="11" spans="1:6">
      <c r="A11" s="2269" t="s">
        <v>142</v>
      </c>
      <c r="B11" s="2269"/>
      <c r="C11" s="2269"/>
      <c r="D11" s="2269"/>
      <c r="E11" s="1657"/>
      <c r="F11" s="512"/>
    </row>
    <row r="12" spans="1:6">
      <c r="A12" s="1658"/>
      <c r="B12" s="1659">
        <v>2019</v>
      </c>
      <c r="C12" s="1659">
        <v>2020</v>
      </c>
      <c r="D12" s="1659">
        <v>2021</v>
      </c>
      <c r="E12" s="1659">
        <v>2022</v>
      </c>
      <c r="F12" s="1661">
        <v>2023</v>
      </c>
    </row>
    <row r="13" spans="1:6">
      <c r="A13" s="47"/>
      <c r="B13" s="47"/>
      <c r="C13" s="47"/>
      <c r="D13" s="47"/>
      <c r="E13" s="47"/>
    </row>
    <row r="14" spans="1:6">
      <c r="A14" s="570" t="s">
        <v>145</v>
      </c>
      <c r="B14" s="571">
        <v>19479</v>
      </c>
      <c r="C14" s="571">
        <f>C15+C16+C17+C18+C19+C20+C21+C22+C23+C24+C25</f>
        <v>19977</v>
      </c>
      <c r="D14" s="571">
        <v>19444</v>
      </c>
      <c r="E14" s="571">
        <v>17556</v>
      </c>
      <c r="F14" s="1136">
        <v>16376</v>
      </c>
    </row>
    <row r="15" spans="1:6">
      <c r="A15" s="572" t="s">
        <v>146</v>
      </c>
      <c r="B15" s="575">
        <v>437</v>
      </c>
      <c r="C15" s="575">
        <v>422</v>
      </c>
      <c r="D15" s="575">
        <v>472</v>
      </c>
      <c r="E15" s="47">
        <v>601</v>
      </c>
      <c r="F15" s="38">
        <v>504</v>
      </c>
    </row>
    <row r="16" spans="1:6">
      <c r="A16" s="572" t="s">
        <v>147</v>
      </c>
      <c r="B16" s="575">
        <v>3034</v>
      </c>
      <c r="C16" s="575">
        <v>2867</v>
      </c>
      <c r="D16" s="575">
        <v>2582</v>
      </c>
      <c r="E16" s="47">
        <v>2414</v>
      </c>
      <c r="F16" s="38">
        <v>2090</v>
      </c>
    </row>
    <row r="17" spans="1:6">
      <c r="A17" s="572" t="s">
        <v>148</v>
      </c>
      <c r="B17" s="575">
        <v>3148</v>
      </c>
      <c r="C17" s="575">
        <v>2833</v>
      </c>
      <c r="D17" s="575">
        <v>1862</v>
      </c>
      <c r="E17" s="47">
        <v>1411</v>
      </c>
      <c r="F17" s="38">
        <v>1317</v>
      </c>
    </row>
    <row r="18" spans="1:6">
      <c r="A18" s="572" t="s">
        <v>149</v>
      </c>
      <c r="B18" s="575">
        <v>1773</v>
      </c>
      <c r="C18" s="575">
        <v>2396</v>
      </c>
      <c r="D18" s="575">
        <v>2665</v>
      </c>
      <c r="E18" s="47">
        <v>2849</v>
      </c>
      <c r="F18" s="38">
        <v>2988</v>
      </c>
    </row>
    <row r="19" spans="1:6">
      <c r="A19" s="572" t="s">
        <v>150</v>
      </c>
      <c r="B19" s="575">
        <v>3762</v>
      </c>
      <c r="C19" s="575">
        <v>3846</v>
      </c>
      <c r="D19" s="575">
        <v>3872</v>
      </c>
      <c r="E19" s="47">
        <v>3314</v>
      </c>
      <c r="F19" s="38">
        <v>2921</v>
      </c>
    </row>
    <row r="20" spans="1:6">
      <c r="A20" s="572" t="s">
        <v>151</v>
      </c>
      <c r="B20" s="575">
        <v>3172</v>
      </c>
      <c r="C20" s="575">
        <v>3334</v>
      </c>
      <c r="D20" s="575">
        <v>3463</v>
      </c>
      <c r="E20" s="47">
        <v>3259</v>
      </c>
      <c r="F20" s="38">
        <v>3035</v>
      </c>
    </row>
    <row r="21" spans="1:6">
      <c r="A21" s="572" t="s">
        <v>152</v>
      </c>
      <c r="B21" s="575">
        <v>1977</v>
      </c>
      <c r="C21" s="575">
        <v>2116</v>
      </c>
      <c r="D21" s="575">
        <v>2251</v>
      </c>
      <c r="E21" s="47">
        <v>1928</v>
      </c>
      <c r="F21" s="38">
        <v>1877</v>
      </c>
    </row>
    <row r="22" spans="1:6">
      <c r="A22" s="572" t="s">
        <v>153</v>
      </c>
      <c r="B22" s="575">
        <v>1038</v>
      </c>
      <c r="C22" s="575">
        <v>1043</v>
      </c>
      <c r="D22" s="575">
        <v>1163</v>
      </c>
      <c r="E22" s="47">
        <v>942</v>
      </c>
      <c r="F22" s="38">
        <v>850</v>
      </c>
    </row>
    <row r="23" spans="1:6">
      <c r="A23" s="572" t="s">
        <v>154</v>
      </c>
      <c r="B23" s="575">
        <v>576</v>
      </c>
      <c r="C23" s="575">
        <v>572</v>
      </c>
      <c r="D23" s="575">
        <v>582</v>
      </c>
      <c r="E23" s="47">
        <v>466</v>
      </c>
      <c r="F23" s="38">
        <v>432</v>
      </c>
    </row>
    <row r="24" spans="1:6">
      <c r="A24" s="572" t="s">
        <v>155</v>
      </c>
      <c r="B24" s="575">
        <v>426</v>
      </c>
      <c r="C24" s="575">
        <v>412</v>
      </c>
      <c r="D24" s="575">
        <v>403</v>
      </c>
      <c r="E24" s="47">
        <v>280</v>
      </c>
      <c r="F24" s="38">
        <v>270</v>
      </c>
    </row>
    <row r="25" spans="1:6">
      <c r="A25" s="47" t="s">
        <v>156</v>
      </c>
      <c r="B25" s="575">
        <v>136</v>
      </c>
      <c r="C25" s="575">
        <v>136</v>
      </c>
      <c r="D25" s="575">
        <v>129</v>
      </c>
      <c r="E25" s="47">
        <v>92</v>
      </c>
      <c r="F25" s="38">
        <v>92</v>
      </c>
    </row>
    <row r="26" spans="1:6">
      <c r="A26" s="1660"/>
      <c r="B26" s="1660"/>
      <c r="C26" s="1660"/>
      <c r="D26" s="1660"/>
      <c r="E26" s="1660"/>
      <c r="F26" s="512"/>
    </row>
    <row r="27" spans="1:6">
      <c r="A27" s="38"/>
      <c r="B27" s="38"/>
      <c r="C27" s="38"/>
      <c r="D27" s="38"/>
      <c r="E27" s="37"/>
    </row>
    <row r="28" spans="1:6" ht="15.75">
      <c r="A28" s="2271" t="s">
        <v>157</v>
      </c>
      <c r="B28" s="2271"/>
      <c r="C28" s="2271"/>
      <c r="D28" s="2271"/>
      <c r="E28" s="2271"/>
      <c r="F28" s="2271"/>
    </row>
    <row r="29" spans="1:6">
      <c r="A29" s="2269" t="s">
        <v>142</v>
      </c>
      <c r="B29" s="2269"/>
      <c r="C29" s="2269"/>
      <c r="D29" s="2269"/>
      <c r="E29" s="1657"/>
      <c r="F29" s="1665"/>
    </row>
    <row r="30" spans="1:6">
      <c r="A30" s="1662"/>
      <c r="B30" s="1663">
        <v>2019</v>
      </c>
      <c r="C30" s="1663">
        <v>2020</v>
      </c>
      <c r="D30" s="1663">
        <v>2021</v>
      </c>
      <c r="E30" s="1663">
        <v>2022</v>
      </c>
      <c r="F30" s="1664">
        <v>2023</v>
      </c>
    </row>
    <row r="31" spans="1:6">
      <c r="A31" s="576"/>
      <c r="B31" s="47"/>
      <c r="C31" s="47"/>
      <c r="D31" s="47"/>
      <c r="E31" s="47"/>
    </row>
    <row r="32" spans="1:6">
      <c r="A32" s="577" t="s">
        <v>38</v>
      </c>
      <c r="B32" s="571">
        <v>19479</v>
      </c>
      <c r="C32" s="571">
        <f>C33+C38</f>
        <v>19977</v>
      </c>
      <c r="D32" s="571">
        <v>19444</v>
      </c>
      <c r="E32" s="571">
        <v>17556</v>
      </c>
      <c r="F32" s="1136">
        <v>16376</v>
      </c>
    </row>
    <row r="33" spans="1:6">
      <c r="A33" s="578" t="s">
        <v>158</v>
      </c>
      <c r="B33" s="575">
        <v>10837</v>
      </c>
      <c r="C33" s="575">
        <f>C34+C35+C36+C37</f>
        <v>11230</v>
      </c>
      <c r="D33" s="575">
        <v>11355</v>
      </c>
      <c r="E33" s="47">
        <v>10390</v>
      </c>
      <c r="F33" s="1136">
        <v>9667</v>
      </c>
    </row>
    <row r="34" spans="1:6">
      <c r="A34" s="39" t="s">
        <v>159</v>
      </c>
      <c r="B34" s="575">
        <v>2979</v>
      </c>
      <c r="C34" s="575">
        <v>140</v>
      </c>
      <c r="D34" s="575">
        <v>438</v>
      </c>
      <c r="E34" s="47">
        <v>3567</v>
      </c>
      <c r="F34" s="38">
        <v>3598</v>
      </c>
    </row>
    <row r="35" spans="1:6">
      <c r="A35" s="40" t="s">
        <v>160</v>
      </c>
      <c r="B35" s="575">
        <v>6550</v>
      </c>
      <c r="C35" s="575">
        <v>10540</v>
      </c>
      <c r="D35" s="575">
        <v>18060</v>
      </c>
      <c r="E35" s="47">
        <v>5595</v>
      </c>
      <c r="F35" s="38">
        <v>5621</v>
      </c>
    </row>
    <row r="36" spans="1:6">
      <c r="A36" s="40" t="s">
        <v>161</v>
      </c>
      <c r="B36" s="575">
        <v>853</v>
      </c>
      <c r="C36" s="575">
        <v>376</v>
      </c>
      <c r="D36" s="575">
        <v>456</v>
      </c>
      <c r="E36" s="47">
        <v>227</v>
      </c>
      <c r="F36" s="38">
        <v>241</v>
      </c>
    </row>
    <row r="37" spans="1:6">
      <c r="A37" s="40" t="s">
        <v>162</v>
      </c>
      <c r="B37" s="575">
        <v>455</v>
      </c>
      <c r="C37" s="575">
        <v>174</v>
      </c>
      <c r="D37" s="575">
        <v>489</v>
      </c>
      <c r="E37" s="47">
        <v>241</v>
      </c>
      <c r="F37" s="38">
        <v>207</v>
      </c>
    </row>
    <row r="38" spans="1:6">
      <c r="A38" s="578" t="s">
        <v>163</v>
      </c>
      <c r="B38" s="575">
        <v>8642</v>
      </c>
      <c r="C38" s="575">
        <f>C39+C40+C41+C42</f>
        <v>8747</v>
      </c>
      <c r="D38" s="575">
        <v>8089</v>
      </c>
      <c r="E38" s="47">
        <v>7166</v>
      </c>
      <c r="F38" s="1136">
        <v>6709</v>
      </c>
    </row>
    <row r="39" spans="1:6">
      <c r="A39" s="39" t="s">
        <v>159</v>
      </c>
      <c r="B39" s="575">
        <v>2428</v>
      </c>
      <c r="C39" s="575">
        <v>355</v>
      </c>
      <c r="D39" s="575">
        <v>168</v>
      </c>
      <c r="E39" s="47">
        <v>2564</v>
      </c>
      <c r="F39" s="38">
        <v>2668</v>
      </c>
    </row>
    <row r="40" spans="1:6">
      <c r="A40" s="40" t="s">
        <v>160</v>
      </c>
      <c r="B40" s="575">
        <v>5249</v>
      </c>
      <c r="C40" s="575">
        <v>7790</v>
      </c>
      <c r="D40" s="575">
        <v>7384</v>
      </c>
      <c r="E40" s="47">
        <v>3863</v>
      </c>
      <c r="F40" s="38">
        <v>3487</v>
      </c>
    </row>
    <row r="41" spans="1:6">
      <c r="A41" s="40" t="s">
        <v>161</v>
      </c>
      <c r="B41" s="575">
        <v>566</v>
      </c>
      <c r="C41" s="575">
        <v>381</v>
      </c>
      <c r="D41" s="575">
        <v>266</v>
      </c>
      <c r="E41" s="47">
        <v>266</v>
      </c>
      <c r="F41" s="38">
        <v>313</v>
      </c>
    </row>
    <row r="42" spans="1:6" ht="13.5" thickBot="1">
      <c r="A42" s="579" t="s">
        <v>162</v>
      </c>
      <c r="B42" s="580">
        <v>399</v>
      </c>
      <c r="C42" s="580">
        <v>221</v>
      </c>
      <c r="D42" s="580">
        <v>271</v>
      </c>
      <c r="E42" s="574">
        <v>253</v>
      </c>
      <c r="F42" s="225">
        <v>241</v>
      </c>
    </row>
    <row r="43" spans="1:6">
      <c r="A43" s="37"/>
      <c r="B43" s="200"/>
      <c r="C43" s="201"/>
      <c r="D43" s="201"/>
      <c r="E43" s="37"/>
    </row>
    <row r="48" spans="1:6" ht="13.5" customHeight="1">
      <c r="A48" s="3"/>
      <c r="B48" s="3"/>
      <c r="C48" s="3"/>
      <c r="D48" s="3"/>
      <c r="E48" s="3"/>
      <c r="F48" s="3"/>
    </row>
  </sheetData>
  <mergeCells count="6">
    <mergeCell ref="A29:D29"/>
    <mergeCell ref="A2:D2"/>
    <mergeCell ref="A11:D11"/>
    <mergeCell ref="A1:F1"/>
    <mergeCell ref="A10:F10"/>
    <mergeCell ref="A28:F28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49"/>
  <sheetViews>
    <sheetView workbookViewId="0">
      <selection activeCell="J18" sqref="J18"/>
    </sheetView>
  </sheetViews>
  <sheetFormatPr defaultRowHeight="12.75"/>
  <cols>
    <col min="1" max="1" width="45.5" customWidth="1"/>
    <col min="2" max="6" width="12.33203125" customWidth="1"/>
  </cols>
  <sheetData>
    <row r="1" spans="1:6" ht="41.25" customHeight="1">
      <c r="A1" s="2384" t="s">
        <v>1192</v>
      </c>
      <c r="B1" s="2384"/>
      <c r="C1" s="2384"/>
      <c r="D1" s="2384"/>
      <c r="E1" s="2384"/>
      <c r="F1" s="2384"/>
    </row>
    <row r="2" spans="1:6">
      <c r="A2" s="2269" t="s">
        <v>142</v>
      </c>
      <c r="B2" s="2269"/>
      <c r="C2" s="2269"/>
      <c r="D2" s="2269"/>
      <c r="E2" s="1657"/>
      <c r="F2" s="512"/>
    </row>
    <row r="3" spans="1:6">
      <c r="A3" s="1662"/>
      <c r="B3" s="1663">
        <v>2019</v>
      </c>
      <c r="C3" s="1663">
        <v>2020</v>
      </c>
      <c r="D3" s="1663">
        <v>2021</v>
      </c>
      <c r="E3" s="1663">
        <v>2022</v>
      </c>
      <c r="F3" s="1700">
        <v>2023</v>
      </c>
    </row>
    <row r="4" spans="1:6">
      <c r="A4" s="427"/>
      <c r="B4" s="37"/>
      <c r="C4" s="37"/>
      <c r="D4" s="37"/>
      <c r="E4" s="37"/>
      <c r="F4" s="147"/>
    </row>
    <row r="5" spans="1:6">
      <c r="A5" s="2381" t="s">
        <v>42</v>
      </c>
      <c r="B5" s="1137">
        <v>19479</v>
      </c>
      <c r="C5" s="1137">
        <f>C7+C8+C9+C10+C11+C12+C13+C14+C15</f>
        <v>19977</v>
      </c>
      <c r="D5" s="1137">
        <v>19444</v>
      </c>
      <c r="E5" s="1137">
        <v>17556</v>
      </c>
      <c r="F5" s="1137">
        <v>16376</v>
      </c>
    </row>
    <row r="6" spans="1:6">
      <c r="A6" s="2382" t="s">
        <v>43</v>
      </c>
      <c r="B6" s="2383"/>
      <c r="C6" s="2383"/>
      <c r="D6" s="2383"/>
      <c r="E6" s="2383"/>
      <c r="F6" s="38"/>
    </row>
    <row r="7" spans="1:6">
      <c r="A7" s="1447" t="s">
        <v>44</v>
      </c>
      <c r="B7" s="1140">
        <v>1345</v>
      </c>
      <c r="C7" s="1140">
        <v>1181</v>
      </c>
      <c r="D7" s="1140">
        <v>1233</v>
      </c>
      <c r="E7" s="1140">
        <v>1230</v>
      </c>
      <c r="F7" s="38">
        <v>919</v>
      </c>
    </row>
    <row r="8" spans="1:6">
      <c r="A8" s="1447" t="s">
        <v>88</v>
      </c>
      <c r="B8" s="1140">
        <v>2460</v>
      </c>
      <c r="C8" s="1140">
        <v>2024</v>
      </c>
      <c r="D8" s="1140">
        <v>1440</v>
      </c>
      <c r="E8" s="1140">
        <v>1257</v>
      </c>
      <c r="F8" s="38">
        <v>1253</v>
      </c>
    </row>
    <row r="9" spans="1:6">
      <c r="A9" s="1447" t="s">
        <v>45</v>
      </c>
      <c r="B9" s="1140">
        <v>1726</v>
      </c>
      <c r="C9" s="1140">
        <v>1665</v>
      </c>
      <c r="D9" s="1140">
        <v>1864</v>
      </c>
      <c r="E9" s="1140">
        <v>867</v>
      </c>
      <c r="F9" s="38">
        <v>423</v>
      </c>
    </row>
    <row r="10" spans="1:6">
      <c r="A10" s="1496" t="s">
        <v>54</v>
      </c>
      <c r="B10" s="1140">
        <v>2925</v>
      </c>
      <c r="C10" s="1140">
        <v>3457</v>
      </c>
      <c r="D10" s="1140">
        <v>3582</v>
      </c>
      <c r="E10" s="1140">
        <v>4147</v>
      </c>
      <c r="F10" s="1138">
        <v>3435</v>
      </c>
    </row>
    <row r="11" spans="1:6">
      <c r="A11" s="1447" t="s">
        <v>1193</v>
      </c>
      <c r="B11" s="1140">
        <v>226</v>
      </c>
      <c r="C11" s="1140">
        <v>288</v>
      </c>
      <c r="D11" s="1140">
        <v>289</v>
      </c>
      <c r="E11" s="1140">
        <v>309</v>
      </c>
      <c r="F11" s="38">
        <v>281</v>
      </c>
    </row>
    <row r="12" spans="1:6">
      <c r="A12" s="1447" t="s">
        <v>98</v>
      </c>
      <c r="B12" s="1140">
        <v>8078</v>
      </c>
      <c r="C12" s="1140">
        <v>7608</v>
      </c>
      <c r="D12" s="1140">
        <v>7536</v>
      </c>
      <c r="E12" s="1140">
        <v>5812</v>
      </c>
      <c r="F12" s="38">
        <v>6280</v>
      </c>
    </row>
    <row r="13" spans="1:6">
      <c r="A13" s="1447" t="s">
        <v>95</v>
      </c>
      <c r="B13" s="1140">
        <v>1996</v>
      </c>
      <c r="C13" s="1140">
        <v>2184</v>
      </c>
      <c r="D13" s="1140">
        <v>2556</v>
      </c>
      <c r="E13" s="1140">
        <v>2620</v>
      </c>
      <c r="F13" s="38">
        <v>2218</v>
      </c>
    </row>
    <row r="14" spans="1:6">
      <c r="A14" s="1447" t="s">
        <v>1194</v>
      </c>
      <c r="B14" s="1140">
        <v>480</v>
      </c>
      <c r="C14" s="1140">
        <v>458</v>
      </c>
      <c r="D14" s="1140">
        <v>578</v>
      </c>
      <c r="E14" s="1140">
        <v>645</v>
      </c>
      <c r="F14" s="38">
        <v>550</v>
      </c>
    </row>
    <row r="15" spans="1:6">
      <c r="A15" s="1447" t="s">
        <v>49</v>
      </c>
      <c r="B15" s="1140">
        <v>949</v>
      </c>
      <c r="C15" s="1140">
        <v>1112</v>
      </c>
      <c r="D15" s="1140">
        <v>1233</v>
      </c>
      <c r="E15" s="1140">
        <v>1623</v>
      </c>
      <c r="F15" s="38">
        <v>1848</v>
      </c>
    </row>
    <row r="16" spans="1:6">
      <c r="A16" s="1701"/>
      <c r="B16" s="1657"/>
      <c r="C16" s="1657"/>
      <c r="D16" s="1657"/>
      <c r="E16" s="1657"/>
      <c r="F16" s="1521"/>
    </row>
    <row r="17" spans="1:6">
      <c r="A17" s="37"/>
      <c r="B17" s="37"/>
      <c r="C17" s="37"/>
      <c r="D17" s="37"/>
      <c r="E17" s="37"/>
    </row>
    <row r="18" spans="1:6" ht="63.75" customHeight="1">
      <c r="A18" s="2384" t="s">
        <v>1591</v>
      </c>
      <c r="B18" s="2384"/>
      <c r="C18" s="2384"/>
      <c r="D18" s="2384"/>
      <c r="E18" s="2384"/>
      <c r="F18" s="2384"/>
    </row>
    <row r="19" spans="1:6" ht="10.5" customHeight="1">
      <c r="A19" s="2380"/>
      <c r="B19" s="2380"/>
      <c r="C19" s="2380"/>
      <c r="D19" s="2380"/>
      <c r="E19" s="2380"/>
      <c r="F19" s="2380"/>
    </row>
    <row r="20" spans="1:6" ht="12" customHeight="1">
      <c r="A20" s="2380"/>
      <c r="B20" s="2380"/>
      <c r="C20" s="2380"/>
      <c r="D20" s="2380"/>
      <c r="E20" s="2380"/>
      <c r="F20" s="2380"/>
    </row>
    <row r="21" spans="1:6">
      <c r="A21" s="1702"/>
      <c r="B21" s="1658" t="s">
        <v>838</v>
      </c>
      <c r="C21" s="1658" t="s">
        <v>888</v>
      </c>
      <c r="D21" s="1658" t="s">
        <v>1002</v>
      </c>
      <c r="E21" s="1658" t="s">
        <v>1183</v>
      </c>
      <c r="F21" s="1670">
        <v>2023</v>
      </c>
    </row>
    <row r="22" spans="1:6">
      <c r="A22" s="38"/>
      <c r="B22" s="37"/>
      <c r="C22" s="37"/>
      <c r="D22" s="37"/>
      <c r="E22" s="37"/>
      <c r="F22" s="147"/>
    </row>
    <row r="23" spans="1:6">
      <c r="A23" s="2385" t="s">
        <v>38</v>
      </c>
      <c r="B23" s="2386">
        <v>11368</v>
      </c>
      <c r="C23" s="1139">
        <v>12712.4</v>
      </c>
      <c r="D23" s="1139">
        <v>12557</v>
      </c>
      <c r="E23" s="1139">
        <v>19762.400000000001</v>
      </c>
      <c r="F23" s="1139">
        <v>23134</v>
      </c>
    </row>
    <row r="24" spans="1:6" ht="25.5">
      <c r="A24" s="2387" t="s">
        <v>815</v>
      </c>
      <c r="B24" s="200">
        <v>9549.6</v>
      </c>
      <c r="C24" s="2388">
        <v>8920.9</v>
      </c>
      <c r="D24" s="200">
        <v>8987</v>
      </c>
      <c r="E24" s="2388">
        <v>14363.4</v>
      </c>
      <c r="F24" s="2388">
        <v>22455</v>
      </c>
    </row>
    <row r="25" spans="1:6" ht="14.25" customHeight="1">
      <c r="A25" s="2389" t="s">
        <v>39</v>
      </c>
      <c r="B25" s="200">
        <v>12905.7</v>
      </c>
      <c r="C25" s="2388">
        <v>11939</v>
      </c>
      <c r="D25" s="200">
        <v>10088</v>
      </c>
      <c r="E25" s="2388">
        <v>13399.7</v>
      </c>
      <c r="F25" s="2388">
        <v>20801</v>
      </c>
    </row>
    <row r="26" spans="1:6" ht="14.25" customHeight="1">
      <c r="A26" s="2389" t="s">
        <v>40</v>
      </c>
      <c r="B26" s="200">
        <v>14613.2</v>
      </c>
      <c r="C26" s="2388">
        <v>15289.2</v>
      </c>
      <c r="D26" s="200">
        <v>14697</v>
      </c>
      <c r="E26" s="2388">
        <v>21030.6</v>
      </c>
      <c r="F26" s="2388">
        <v>21617</v>
      </c>
    </row>
    <row r="27" spans="1:6" ht="27" customHeight="1">
      <c r="A27" s="2390" t="s">
        <v>1195</v>
      </c>
      <c r="B27" s="200">
        <v>20589.7</v>
      </c>
      <c r="C27" s="2388">
        <v>23239.7</v>
      </c>
      <c r="D27" s="200">
        <v>23209</v>
      </c>
      <c r="E27" s="2388">
        <v>31375.8</v>
      </c>
      <c r="F27" s="2388">
        <v>39354</v>
      </c>
    </row>
    <row r="28" spans="1:6" ht="18.75" customHeight="1">
      <c r="A28" s="2390" t="s">
        <v>118</v>
      </c>
      <c r="B28" s="200">
        <v>7177.6</v>
      </c>
      <c r="C28" s="2388">
        <v>7877.9</v>
      </c>
      <c r="D28" s="200">
        <v>7891</v>
      </c>
      <c r="E28" s="2388">
        <v>9720.2999999999993</v>
      </c>
      <c r="F28" s="2388">
        <v>11830</v>
      </c>
    </row>
    <row r="29" spans="1:6" ht="14.25" customHeight="1">
      <c r="A29" s="2390" t="s">
        <v>113</v>
      </c>
      <c r="B29" s="200">
        <v>10569.3</v>
      </c>
      <c r="C29" s="2388">
        <v>8895.7000000000007</v>
      </c>
      <c r="D29" s="200">
        <v>8552</v>
      </c>
      <c r="E29" s="2388">
        <v>13159.2</v>
      </c>
      <c r="F29" s="2388">
        <v>16333</v>
      </c>
    </row>
    <row r="30" spans="1:6" ht="27" customHeight="1">
      <c r="A30" s="2391" t="s">
        <v>1196</v>
      </c>
      <c r="B30" s="200">
        <v>8316.6</v>
      </c>
      <c r="C30" s="2388">
        <v>6621.2</v>
      </c>
      <c r="D30" s="200">
        <v>7759</v>
      </c>
      <c r="E30" s="2388">
        <v>10049.200000000001</v>
      </c>
      <c r="F30" s="2388">
        <v>13250</v>
      </c>
    </row>
    <row r="31" spans="1:6">
      <c r="A31" s="2391" t="s">
        <v>119</v>
      </c>
      <c r="B31" s="200">
        <v>8992.9</v>
      </c>
      <c r="C31" s="2388">
        <v>9012.9</v>
      </c>
      <c r="D31" s="200">
        <v>9471</v>
      </c>
      <c r="E31" s="2388">
        <v>11749.2</v>
      </c>
      <c r="F31" s="2388">
        <v>12555</v>
      </c>
    </row>
    <row r="32" spans="1:6" ht="15" customHeight="1">
      <c r="A32" s="2391" t="s">
        <v>21</v>
      </c>
      <c r="B32" s="200">
        <v>6522.2</v>
      </c>
      <c r="C32" s="1140"/>
      <c r="D32" s="200">
        <v>5034</v>
      </c>
      <c r="E32" s="1140">
        <v>9898.1</v>
      </c>
      <c r="F32" s="1140">
        <v>5833</v>
      </c>
    </row>
    <row r="33" spans="1:6" ht="15" customHeight="1">
      <c r="A33" s="2391" t="s">
        <v>120</v>
      </c>
      <c r="B33" s="200">
        <v>13875.7</v>
      </c>
      <c r="C33" s="2388">
        <v>14815.8</v>
      </c>
      <c r="D33" s="200">
        <v>14945</v>
      </c>
      <c r="E33" s="2388">
        <v>17116.8</v>
      </c>
      <c r="F33" s="2388">
        <v>21612</v>
      </c>
    </row>
    <row r="34" spans="1:6" ht="15.75" customHeight="1">
      <c r="A34" s="2391" t="s">
        <v>121</v>
      </c>
      <c r="B34" s="200">
        <v>25229.8</v>
      </c>
      <c r="C34" s="2388">
        <v>27197.200000000001</v>
      </c>
      <c r="D34" s="200">
        <v>27511</v>
      </c>
      <c r="E34" s="2388">
        <v>35790.9</v>
      </c>
      <c r="F34" s="2388">
        <v>42792</v>
      </c>
    </row>
    <row r="35" spans="1:6" ht="15" customHeight="1">
      <c r="A35" s="2392" t="s">
        <v>122</v>
      </c>
      <c r="B35" s="200">
        <v>8892</v>
      </c>
      <c r="C35" s="2388">
        <v>8202.7000000000007</v>
      </c>
      <c r="D35" s="200">
        <v>8479</v>
      </c>
      <c r="E35" s="2388">
        <v>11292.6</v>
      </c>
      <c r="F35" s="2388">
        <v>16157</v>
      </c>
    </row>
    <row r="36" spans="1:6" ht="25.5">
      <c r="A36" s="2391" t="s">
        <v>1197</v>
      </c>
      <c r="B36" s="200">
        <v>16268</v>
      </c>
      <c r="C36" s="2388">
        <v>15955.4</v>
      </c>
      <c r="D36" s="200">
        <v>15778</v>
      </c>
      <c r="E36" s="2388">
        <v>26100.400000000001</v>
      </c>
      <c r="F36" s="2388">
        <v>34323</v>
      </c>
    </row>
    <row r="37" spans="1:6" ht="25.5">
      <c r="A37" s="2391" t="s">
        <v>123</v>
      </c>
      <c r="B37" s="200">
        <v>14143</v>
      </c>
      <c r="C37" s="2388">
        <v>17025.900000000001</v>
      </c>
      <c r="D37" s="200">
        <v>15464</v>
      </c>
      <c r="E37" s="2388">
        <v>19239.3</v>
      </c>
      <c r="F37" s="2388">
        <v>20041</v>
      </c>
    </row>
    <row r="38" spans="1:6" ht="14.25" customHeight="1">
      <c r="A38" s="2391" t="s">
        <v>114</v>
      </c>
      <c r="B38" s="200">
        <v>16753</v>
      </c>
      <c r="C38" s="2388">
        <v>18752.7</v>
      </c>
      <c r="D38" s="200">
        <v>18521</v>
      </c>
      <c r="E38" s="2388">
        <v>23890.799999999999</v>
      </c>
      <c r="F38" s="2388">
        <v>38839</v>
      </c>
    </row>
    <row r="39" spans="1:6" ht="13.5" customHeight="1">
      <c r="A39" s="2389" t="s">
        <v>115</v>
      </c>
      <c r="B39" s="200">
        <v>10265</v>
      </c>
      <c r="C39" s="2388">
        <v>12282.1</v>
      </c>
      <c r="D39" s="200">
        <v>12286</v>
      </c>
      <c r="E39" s="2388">
        <v>20026.8</v>
      </c>
      <c r="F39" s="2388">
        <v>22272</v>
      </c>
    </row>
    <row r="40" spans="1:6" ht="27" customHeight="1">
      <c r="A40" s="2391" t="s">
        <v>200</v>
      </c>
      <c r="B40" s="200">
        <v>9469</v>
      </c>
      <c r="C40" s="2388">
        <v>9346.9</v>
      </c>
      <c r="D40" s="200">
        <v>9355</v>
      </c>
      <c r="E40" s="2388">
        <v>17483.8</v>
      </c>
      <c r="F40" s="2388">
        <v>17499</v>
      </c>
    </row>
    <row r="41" spans="1:6" ht="15.75" customHeight="1">
      <c r="A41" s="2393" t="s">
        <v>124</v>
      </c>
      <c r="B41" s="200">
        <v>6603</v>
      </c>
      <c r="C41" s="2388">
        <v>6635.3</v>
      </c>
      <c r="D41" s="200">
        <v>6696</v>
      </c>
      <c r="E41" s="2388">
        <v>14447.5</v>
      </c>
      <c r="F41" s="2388">
        <v>18244</v>
      </c>
    </row>
    <row r="42" spans="1:6" ht="15" customHeight="1">
      <c r="A42" s="2394" t="s">
        <v>125</v>
      </c>
      <c r="B42" s="200">
        <v>5045</v>
      </c>
      <c r="C42" s="2388">
        <v>5866.4</v>
      </c>
      <c r="D42" s="200">
        <v>5114</v>
      </c>
      <c r="E42" s="2388">
        <v>6788</v>
      </c>
      <c r="F42" s="2388">
        <v>8244</v>
      </c>
    </row>
    <row r="43" spans="1:6" ht="15" customHeight="1">
      <c r="A43" s="2395" t="s">
        <v>126</v>
      </c>
      <c r="B43" s="1141" t="s">
        <v>60</v>
      </c>
      <c r="C43" s="1141" t="s">
        <v>60</v>
      </c>
      <c r="D43" s="1141" t="s">
        <v>60</v>
      </c>
      <c r="E43" s="1141" t="s">
        <v>60</v>
      </c>
      <c r="F43" s="1141" t="s">
        <v>60</v>
      </c>
    </row>
    <row r="44" spans="1:6" ht="15" customHeight="1">
      <c r="A44" s="2395" t="s">
        <v>127</v>
      </c>
      <c r="B44" s="1141" t="s">
        <v>60</v>
      </c>
      <c r="C44" s="1141" t="s">
        <v>60</v>
      </c>
      <c r="D44" s="1141" t="s">
        <v>60</v>
      </c>
      <c r="E44" s="1141" t="s">
        <v>60</v>
      </c>
      <c r="F44" s="1141" t="s">
        <v>60</v>
      </c>
    </row>
    <row r="45" spans="1:6">
      <c r="A45" s="2396"/>
      <c r="B45" s="1657"/>
      <c r="C45" s="1657"/>
      <c r="D45" s="1657"/>
      <c r="E45" s="1657"/>
      <c r="F45" s="1521"/>
    </row>
    <row r="46" spans="1:6">
      <c r="A46" s="502"/>
      <c r="B46" s="38"/>
      <c r="C46" s="38"/>
      <c r="D46" s="38"/>
      <c r="E46" s="37"/>
    </row>
    <row r="47" spans="1:6">
      <c r="A47" s="38"/>
      <c r="B47" s="38"/>
      <c r="C47" s="38"/>
      <c r="D47" s="38"/>
      <c r="E47" s="37"/>
    </row>
    <row r="48" spans="1:6">
      <c r="A48" s="38"/>
      <c r="B48" s="38"/>
      <c r="C48" s="38"/>
      <c r="D48" s="38"/>
      <c r="E48" s="37"/>
    </row>
    <row r="49" spans="1:6" ht="13.5" customHeight="1">
      <c r="A49" s="3"/>
      <c r="B49" s="3"/>
      <c r="C49" s="3"/>
      <c r="D49" s="3"/>
      <c r="E49" s="3"/>
      <c r="F49" s="3"/>
    </row>
  </sheetData>
  <mergeCells count="3">
    <mergeCell ref="A2:D2"/>
    <mergeCell ref="A1:F1"/>
    <mergeCell ref="A18:F18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48"/>
  <sheetViews>
    <sheetView workbookViewId="0">
      <selection activeCell="L15" sqref="L15"/>
    </sheetView>
  </sheetViews>
  <sheetFormatPr defaultRowHeight="12.75"/>
  <cols>
    <col min="1" max="1" width="48.1640625" customWidth="1"/>
    <col min="2" max="6" width="11.83203125" customWidth="1"/>
  </cols>
  <sheetData>
    <row r="1" spans="1:6" ht="37.5" customHeight="1">
      <c r="A1" s="2270" t="s">
        <v>165</v>
      </c>
      <c r="B1" s="2270"/>
      <c r="C1" s="2270"/>
      <c r="D1" s="2270"/>
      <c r="E1" s="2270"/>
      <c r="F1" s="2270"/>
    </row>
    <row r="2" spans="1:6">
      <c r="A2" s="2269" t="s">
        <v>164</v>
      </c>
      <c r="B2" s="2269"/>
      <c r="C2" s="2269"/>
      <c r="D2" s="2269"/>
      <c r="E2" s="1668"/>
      <c r="F2" s="512"/>
    </row>
    <row r="3" spans="1:6">
      <c r="A3" s="1662"/>
      <c r="B3" s="1667" t="s">
        <v>838</v>
      </c>
      <c r="C3" s="1667" t="s">
        <v>888</v>
      </c>
      <c r="D3" s="1667" t="s">
        <v>1002</v>
      </c>
      <c r="E3" s="1667" t="s">
        <v>1183</v>
      </c>
      <c r="F3" s="2401">
        <v>2023</v>
      </c>
    </row>
    <row r="4" spans="1:6">
      <c r="A4" s="152"/>
      <c r="B4" s="42"/>
      <c r="C4" s="42"/>
      <c r="D4" s="42"/>
      <c r="E4" s="42"/>
      <c r="F4" s="1"/>
    </row>
    <row r="5" spans="1:6">
      <c r="A5" s="2402" t="s">
        <v>166</v>
      </c>
      <c r="B5" s="2399">
        <v>8700</v>
      </c>
      <c r="C5" s="2403">
        <v>8432</v>
      </c>
      <c r="D5" s="2403">
        <v>7749</v>
      </c>
      <c r="E5" s="2404">
        <v>12360.5</v>
      </c>
      <c r="F5" s="2404">
        <v>23542</v>
      </c>
    </row>
    <row r="6" spans="1:6" ht="16.5" customHeight="1">
      <c r="A6" s="2394" t="s">
        <v>1198</v>
      </c>
      <c r="B6" s="1143"/>
      <c r="C6" s="1143"/>
      <c r="D6" s="1143"/>
      <c r="E6" s="42"/>
      <c r="F6" s="42"/>
    </row>
    <row r="7" spans="1:6">
      <c r="A7" s="2405" t="s">
        <v>137</v>
      </c>
      <c r="B7" s="1143">
        <v>7855.1</v>
      </c>
      <c r="C7" s="1143">
        <v>7656.5</v>
      </c>
      <c r="D7" s="1143">
        <v>7656</v>
      </c>
      <c r="E7" s="1142">
        <v>9872.7999999999993</v>
      </c>
      <c r="F7" s="1142">
        <v>18609</v>
      </c>
    </row>
    <row r="8" spans="1:6" ht="25.5">
      <c r="A8" s="2406" t="s">
        <v>138</v>
      </c>
      <c r="B8" s="1143" t="s">
        <v>60</v>
      </c>
      <c r="C8" s="1143" t="s">
        <v>60</v>
      </c>
      <c r="D8" s="1143" t="s">
        <v>60</v>
      </c>
      <c r="E8" s="1143" t="s">
        <v>60</v>
      </c>
      <c r="F8" s="1143" t="s">
        <v>60</v>
      </c>
    </row>
    <row r="9" spans="1:6">
      <c r="A9" s="2406" t="s">
        <v>140</v>
      </c>
      <c r="B9" s="1143">
        <v>6522</v>
      </c>
      <c r="C9" s="1143">
        <v>0</v>
      </c>
      <c r="D9" s="1143">
        <v>3297.2</v>
      </c>
      <c r="E9" s="1142">
        <v>1833.3</v>
      </c>
      <c r="F9" s="1142">
        <v>5833</v>
      </c>
    </row>
    <row r="10" spans="1:6" ht="12" customHeight="1">
      <c r="A10" s="2406" t="s">
        <v>141</v>
      </c>
      <c r="B10" s="1143">
        <v>10472</v>
      </c>
      <c r="C10" s="1143">
        <v>9694.9</v>
      </c>
      <c r="D10" s="1143">
        <v>9695</v>
      </c>
      <c r="E10" s="1143">
        <v>18695.7</v>
      </c>
      <c r="F10" s="1143">
        <v>29912</v>
      </c>
    </row>
    <row r="11" spans="1:6">
      <c r="A11" s="2407"/>
      <c r="B11" s="2408"/>
      <c r="C11" s="2408"/>
      <c r="D11" s="2408"/>
      <c r="E11" s="1671"/>
      <c r="F11" s="1671"/>
    </row>
    <row r="12" spans="1:6">
      <c r="A12" s="42"/>
      <c r="B12" s="42"/>
      <c r="C12" s="42"/>
      <c r="D12" s="42"/>
      <c r="E12" s="39"/>
    </row>
    <row r="13" spans="1:6">
      <c r="A13" s="42"/>
      <c r="B13" s="42"/>
      <c r="C13" s="42"/>
      <c r="D13" s="42"/>
      <c r="E13" s="39"/>
    </row>
    <row r="14" spans="1:6">
      <c r="A14" s="152"/>
      <c r="B14" s="42"/>
      <c r="C14" s="42"/>
      <c r="D14" s="42"/>
      <c r="E14" s="39"/>
    </row>
    <row r="15" spans="1:6" ht="37.5" customHeight="1">
      <c r="A15" s="2270" t="s">
        <v>167</v>
      </c>
      <c r="B15" s="2270"/>
      <c r="C15" s="2270"/>
      <c r="D15" s="2270"/>
      <c r="E15" s="2270"/>
      <c r="F15" s="2270"/>
    </row>
    <row r="16" spans="1:6" ht="16.5" customHeight="1">
      <c r="A16" s="2269" t="s">
        <v>164</v>
      </c>
      <c r="B16" s="2269"/>
      <c r="C16" s="2269"/>
      <c r="D16" s="2269"/>
      <c r="E16" s="1668"/>
      <c r="F16" s="512"/>
    </row>
    <row r="17" spans="1:6">
      <c r="A17" s="1658"/>
      <c r="B17" s="1669" t="s">
        <v>838</v>
      </c>
      <c r="C17" s="1669" t="s">
        <v>888</v>
      </c>
      <c r="D17" s="1669" t="s">
        <v>1002</v>
      </c>
      <c r="E17" s="1669" t="s">
        <v>1183</v>
      </c>
      <c r="F17" s="2397">
        <v>2023</v>
      </c>
    </row>
    <row r="18" spans="1:6">
      <c r="A18" s="427"/>
      <c r="B18" s="42"/>
      <c r="C18" s="42"/>
      <c r="D18" s="42"/>
      <c r="E18" s="42"/>
      <c r="F18" s="1"/>
    </row>
    <row r="19" spans="1:6">
      <c r="A19" s="1099" t="s">
        <v>42</v>
      </c>
      <c r="B19" s="2398">
        <v>11368</v>
      </c>
      <c r="C19" s="2398">
        <v>12712</v>
      </c>
      <c r="D19" s="2398">
        <v>12557</v>
      </c>
      <c r="E19" s="2399">
        <v>19762.400000000001</v>
      </c>
      <c r="F19" s="2399">
        <v>23134</v>
      </c>
    </row>
    <row r="20" spans="1:6">
      <c r="A20" s="1109" t="s">
        <v>43</v>
      </c>
      <c r="B20" s="1144"/>
      <c r="C20" s="1144"/>
      <c r="D20" s="1144"/>
      <c r="E20" s="1144"/>
      <c r="F20" s="1144"/>
    </row>
    <row r="21" spans="1:6">
      <c r="A21" s="10" t="s">
        <v>82</v>
      </c>
      <c r="B21" s="1145">
        <v>13862</v>
      </c>
      <c r="C21" s="1145">
        <v>16137</v>
      </c>
      <c r="D21" s="1145">
        <v>16006</v>
      </c>
      <c r="E21" s="1145">
        <v>24109.7</v>
      </c>
      <c r="F21" s="1145">
        <v>29587</v>
      </c>
    </row>
    <row r="22" spans="1:6">
      <c r="A22" s="10" t="s">
        <v>53</v>
      </c>
      <c r="B22" s="1145">
        <v>9687</v>
      </c>
      <c r="C22" s="1145">
        <v>11177</v>
      </c>
      <c r="D22" s="1145">
        <v>11049</v>
      </c>
      <c r="E22" s="1145">
        <v>17886.7</v>
      </c>
      <c r="F22" s="1145">
        <v>21330</v>
      </c>
    </row>
    <row r="23" spans="1:6">
      <c r="A23" s="10" t="s">
        <v>83</v>
      </c>
      <c r="B23" s="1145">
        <v>11904</v>
      </c>
      <c r="C23" s="1145">
        <v>13492</v>
      </c>
      <c r="D23" s="1145">
        <v>8958</v>
      </c>
      <c r="E23" s="1145">
        <v>20683</v>
      </c>
      <c r="F23" s="1145">
        <v>24931</v>
      </c>
    </row>
    <row r="24" spans="1:6">
      <c r="A24" s="10" t="s">
        <v>54</v>
      </c>
      <c r="B24" s="1145">
        <v>10885</v>
      </c>
      <c r="C24" s="1145">
        <v>11948</v>
      </c>
      <c r="D24" s="1145">
        <v>11775</v>
      </c>
      <c r="E24" s="1145">
        <v>18672.900000000001</v>
      </c>
      <c r="F24" s="1145">
        <v>21242</v>
      </c>
    </row>
    <row r="25" spans="1:6">
      <c r="A25" s="10" t="s">
        <v>103</v>
      </c>
      <c r="B25" s="1145">
        <v>13410</v>
      </c>
      <c r="C25" s="1145">
        <v>12340</v>
      </c>
      <c r="D25" s="1145">
        <v>12446</v>
      </c>
      <c r="E25" s="1145">
        <v>19780.7</v>
      </c>
      <c r="F25" s="1145">
        <v>22526</v>
      </c>
    </row>
    <row r="26" spans="1:6">
      <c r="A26" s="10" t="s">
        <v>98</v>
      </c>
      <c r="B26" s="1145">
        <v>11414</v>
      </c>
      <c r="C26" s="2400">
        <v>12419.9</v>
      </c>
      <c r="D26" s="2400">
        <v>12327</v>
      </c>
      <c r="E26" s="2400">
        <v>19673.8</v>
      </c>
      <c r="F26" s="2400">
        <v>22739</v>
      </c>
    </row>
    <row r="27" spans="1:6">
      <c r="A27" s="10" t="s">
        <v>1199</v>
      </c>
      <c r="B27" s="1145">
        <v>11092</v>
      </c>
      <c r="C27" s="2400">
        <v>10922.1</v>
      </c>
      <c r="D27" s="2400">
        <v>10846</v>
      </c>
      <c r="E27" s="2400">
        <v>17973.900000000001</v>
      </c>
      <c r="F27" s="2400">
        <v>26106</v>
      </c>
    </row>
    <row r="28" spans="1:6">
      <c r="A28" s="10" t="s">
        <v>95</v>
      </c>
      <c r="B28" s="1145">
        <v>10755</v>
      </c>
      <c r="C28" s="1145">
        <v>12242</v>
      </c>
      <c r="D28" s="1145">
        <v>11949</v>
      </c>
      <c r="E28" s="1145">
        <v>18437.2</v>
      </c>
      <c r="F28" s="1145">
        <v>21842</v>
      </c>
    </row>
    <row r="29" spans="1:6">
      <c r="A29" s="10" t="s">
        <v>107</v>
      </c>
      <c r="B29" s="1145">
        <v>12520</v>
      </c>
      <c r="C29" s="1145">
        <v>13762</v>
      </c>
      <c r="D29" s="1145">
        <v>13646</v>
      </c>
      <c r="E29" s="1145">
        <v>19798.8</v>
      </c>
      <c r="F29" s="1145">
        <v>24980</v>
      </c>
    </row>
    <row r="30" spans="1:6">
      <c r="A30" s="10" t="s">
        <v>49</v>
      </c>
      <c r="B30" s="1145">
        <v>15525</v>
      </c>
      <c r="C30" s="1145">
        <v>16828</v>
      </c>
      <c r="D30" s="1145">
        <v>16935</v>
      </c>
      <c r="E30" s="1145">
        <v>27267.200000000001</v>
      </c>
      <c r="F30" s="1145">
        <v>31453</v>
      </c>
    </row>
    <row r="31" spans="1:6">
      <c r="A31" s="1548"/>
      <c r="B31" s="1671"/>
      <c r="C31" s="1671"/>
      <c r="D31" s="1671"/>
      <c r="E31" s="1671"/>
      <c r="F31" s="1671"/>
    </row>
    <row r="32" spans="1:6">
      <c r="A32" s="41"/>
      <c r="B32" s="39"/>
      <c r="C32" s="39"/>
      <c r="D32" s="39"/>
      <c r="E32" s="40"/>
    </row>
    <row r="48" spans="1:6" ht="13.5" customHeight="1">
      <c r="A48" s="3"/>
      <c r="B48" s="3"/>
      <c r="C48" s="3"/>
      <c r="D48" s="3"/>
      <c r="E48" s="3"/>
      <c r="F48" s="3"/>
    </row>
  </sheetData>
  <mergeCells count="4">
    <mergeCell ref="A2:D2"/>
    <mergeCell ref="A16:D16"/>
    <mergeCell ref="A1:F1"/>
    <mergeCell ref="A15:F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190"/>
  <sheetViews>
    <sheetView tabSelected="1" topLeftCell="A79" zoomScaleNormal="100" workbookViewId="0">
      <selection activeCell="X87" sqref="X87"/>
    </sheetView>
  </sheetViews>
  <sheetFormatPr defaultRowHeight="12.75"/>
  <cols>
    <col min="1" max="1" width="48.1640625" customWidth="1"/>
    <col min="2" max="6" width="11.83203125" customWidth="1"/>
    <col min="8" max="8" width="11.33203125" customWidth="1"/>
  </cols>
  <sheetData>
    <row r="1" spans="1:8" ht="17.25" customHeight="1">
      <c r="A1" s="2276" t="s">
        <v>168</v>
      </c>
      <c r="B1" s="2276"/>
      <c r="C1" s="2276"/>
      <c r="D1" s="2276"/>
      <c r="E1" s="2276"/>
      <c r="F1" s="2276"/>
    </row>
    <row r="2" spans="1:8" ht="15.75" customHeight="1">
      <c r="A2" s="2273" t="s">
        <v>1582</v>
      </c>
      <c r="B2" s="2273"/>
      <c r="C2" s="2273"/>
      <c r="D2" s="2273"/>
      <c r="E2" s="2273"/>
      <c r="F2" s="2273"/>
    </row>
    <row r="3" spans="1:8">
      <c r="A3" s="2272" t="s">
        <v>622</v>
      </c>
      <c r="B3" s="2272"/>
      <c r="C3" s="2272"/>
      <c r="D3" s="2272"/>
      <c r="E3" s="1674"/>
      <c r="F3" s="512"/>
    </row>
    <row r="4" spans="1:8">
      <c r="A4" s="2409"/>
      <c r="B4" s="1703">
        <v>2019</v>
      </c>
      <c r="C4" s="1703">
        <v>2020</v>
      </c>
      <c r="D4" s="1703">
        <v>2021</v>
      </c>
      <c r="E4" s="1703">
        <v>2022</v>
      </c>
      <c r="F4" s="2419">
        <v>2023</v>
      </c>
    </row>
    <row r="5" spans="1:8">
      <c r="A5" s="863"/>
      <c r="B5" s="828"/>
      <c r="C5" s="828"/>
      <c r="D5" s="828"/>
      <c r="E5" s="828"/>
      <c r="F5" s="147"/>
    </row>
    <row r="6" spans="1:8">
      <c r="A6" s="2410" t="s">
        <v>169</v>
      </c>
      <c r="B6" s="837">
        <v>44980.3</v>
      </c>
      <c r="C6" s="837">
        <v>37473.1</v>
      </c>
      <c r="D6" s="838">
        <f>D7+D8+D9+D10+D11</f>
        <v>48279.8</v>
      </c>
      <c r="E6" s="838">
        <f t="shared" ref="E6:F6" si="0">E7+E8+E9+E10+E11</f>
        <v>61984.7</v>
      </c>
      <c r="F6" s="838">
        <f t="shared" si="0"/>
        <v>76071</v>
      </c>
      <c r="H6" s="1682"/>
    </row>
    <row r="7" spans="1:8" ht="38.25">
      <c r="A7" s="2412" t="s">
        <v>1592</v>
      </c>
      <c r="B7" s="857">
        <v>248.8</v>
      </c>
      <c r="C7" s="857">
        <v>175.2</v>
      </c>
      <c r="D7" s="857">
        <v>249</v>
      </c>
      <c r="E7" s="843">
        <v>266.2</v>
      </c>
      <c r="F7" s="1730">
        <v>291.8</v>
      </c>
    </row>
    <row r="8" spans="1:8">
      <c r="A8" s="2411" t="s">
        <v>170</v>
      </c>
      <c r="B8" s="857">
        <v>124.7</v>
      </c>
      <c r="C8" s="857">
        <v>103.6</v>
      </c>
      <c r="D8" s="857">
        <v>143.19999999999999</v>
      </c>
      <c r="E8" s="843">
        <v>184.3</v>
      </c>
      <c r="F8" s="1730">
        <v>188.3</v>
      </c>
    </row>
    <row r="9" spans="1:8">
      <c r="A9" s="2411" t="s">
        <v>623</v>
      </c>
      <c r="B9" s="857">
        <v>9470.2000000000007</v>
      </c>
      <c r="C9" s="857">
        <v>6230.5</v>
      </c>
      <c r="D9" s="857">
        <v>6224.1</v>
      </c>
      <c r="E9" s="843">
        <v>10245.799999999999</v>
      </c>
      <c r="F9" s="1730">
        <v>12323.4</v>
      </c>
    </row>
    <row r="10" spans="1:8">
      <c r="A10" s="2411" t="s">
        <v>172</v>
      </c>
      <c r="B10" s="857">
        <v>4236.1000000000004</v>
      </c>
      <c r="C10" s="857">
        <v>3483.4</v>
      </c>
      <c r="D10" s="857">
        <v>5707.9</v>
      </c>
      <c r="E10" s="843">
        <v>8144.7</v>
      </c>
      <c r="F10" s="1730">
        <v>10356.799999999999</v>
      </c>
    </row>
    <row r="11" spans="1:8" ht="25.5" customHeight="1">
      <c r="A11" s="2412" t="s">
        <v>816</v>
      </c>
      <c r="B11" s="857">
        <v>30900.5</v>
      </c>
      <c r="C11" s="857">
        <v>27480.400000000001</v>
      </c>
      <c r="D11" s="857">
        <v>35955.599999999999</v>
      </c>
      <c r="E11" s="843">
        <v>43143.7</v>
      </c>
      <c r="F11" s="1730">
        <v>52910.7</v>
      </c>
    </row>
    <row r="12" spans="1:8">
      <c r="A12" s="1672"/>
      <c r="B12" s="1673"/>
      <c r="C12" s="1673"/>
      <c r="D12" s="1673"/>
      <c r="E12" s="1674"/>
      <c r="F12" s="1521"/>
    </row>
    <row r="13" spans="1:8">
      <c r="A13" s="836"/>
      <c r="B13" s="828"/>
      <c r="C13" s="828"/>
      <c r="D13" s="828"/>
      <c r="E13" s="828"/>
    </row>
    <row r="14" spans="1:8" ht="15.75">
      <c r="A14" s="2273" t="s">
        <v>791</v>
      </c>
      <c r="B14" s="2273"/>
      <c r="C14" s="2273"/>
      <c r="D14" s="2273"/>
      <c r="E14" s="2273"/>
      <c r="F14" s="2273"/>
    </row>
    <row r="15" spans="1:8" ht="15.75">
      <c r="A15" s="2274" t="s">
        <v>792</v>
      </c>
      <c r="B15" s="2274"/>
      <c r="C15" s="2274"/>
      <c r="D15" s="2274"/>
      <c r="E15" s="2274"/>
      <c r="F15" s="2274"/>
    </row>
    <row r="16" spans="1:8">
      <c r="A16" s="2272" t="s">
        <v>51</v>
      </c>
      <c r="B16" s="2272"/>
      <c r="C16" s="2272"/>
      <c r="D16" s="2272"/>
      <c r="E16" s="1674"/>
      <c r="F16" s="512"/>
    </row>
    <row r="17" spans="1:7">
      <c r="A17" s="2409"/>
      <c r="B17" s="1703">
        <v>2019</v>
      </c>
      <c r="C17" s="1703">
        <v>2020</v>
      </c>
      <c r="D17" s="1703">
        <v>2021</v>
      </c>
      <c r="E17" s="1703">
        <v>2022</v>
      </c>
      <c r="F17" s="1704">
        <v>2023</v>
      </c>
    </row>
    <row r="18" spans="1:7">
      <c r="A18" s="863"/>
      <c r="B18" s="839"/>
      <c r="C18" s="839"/>
      <c r="D18" s="839"/>
      <c r="E18" s="828"/>
      <c r="F18" s="147"/>
    </row>
    <row r="19" spans="1:7">
      <c r="A19" s="2413" t="s">
        <v>169</v>
      </c>
      <c r="B19" s="837">
        <v>105.8</v>
      </c>
      <c r="C19" s="838">
        <v>80</v>
      </c>
      <c r="D19" s="838">
        <v>111.6</v>
      </c>
      <c r="E19" s="840">
        <v>114.4</v>
      </c>
      <c r="F19" s="1731">
        <v>116</v>
      </c>
    </row>
    <row r="20" spans="1:7" ht="38.25">
      <c r="A20" s="852" t="s">
        <v>1593</v>
      </c>
      <c r="B20" s="857">
        <v>102</v>
      </c>
      <c r="C20" s="839">
        <v>69.400000000000006</v>
      </c>
      <c r="D20" s="839">
        <v>136.1</v>
      </c>
      <c r="E20" s="828">
        <v>101.8</v>
      </c>
      <c r="F20" s="1730">
        <v>104.1</v>
      </c>
    </row>
    <row r="21" spans="1:7">
      <c r="A21" s="2414" t="s">
        <v>170</v>
      </c>
      <c r="B21" s="857">
        <v>104</v>
      </c>
      <c r="C21" s="839">
        <v>89.3</v>
      </c>
      <c r="D21" s="839">
        <v>108.6</v>
      </c>
      <c r="E21" s="828">
        <v>104.2</v>
      </c>
      <c r="F21" s="1730">
        <v>103</v>
      </c>
    </row>
    <row r="22" spans="1:7">
      <c r="A22" s="2414" t="s">
        <v>624</v>
      </c>
      <c r="B22" s="839">
        <v>120.2</v>
      </c>
      <c r="C22" s="839">
        <v>61.9</v>
      </c>
      <c r="D22" s="839">
        <v>88.8</v>
      </c>
      <c r="E22" s="828">
        <v>149.9</v>
      </c>
      <c r="F22" s="1730">
        <v>111.5</v>
      </c>
    </row>
    <row r="23" spans="1:7">
      <c r="A23" s="2414" t="s">
        <v>172</v>
      </c>
      <c r="B23" s="839">
        <v>99.3</v>
      </c>
      <c r="C23" s="839">
        <v>93.8</v>
      </c>
      <c r="D23" s="839">
        <v>114.3</v>
      </c>
      <c r="E23" s="828">
        <v>109.3</v>
      </c>
      <c r="F23" s="1730">
        <v>135.19999999999999</v>
      </c>
    </row>
    <row r="24" spans="1:7" ht="25.5">
      <c r="A24" s="2415" t="s">
        <v>817</v>
      </c>
      <c r="B24" s="1674">
        <v>103.1</v>
      </c>
      <c r="C24" s="1674">
        <v>83.6</v>
      </c>
      <c r="D24" s="1674">
        <v>116.3</v>
      </c>
      <c r="E24" s="1674">
        <v>109.2</v>
      </c>
      <c r="F24" s="1732">
        <v>113.6</v>
      </c>
    </row>
    <row r="25" spans="1:7">
      <c r="A25" s="833"/>
      <c r="B25" s="859"/>
      <c r="C25" s="859"/>
      <c r="D25" s="859"/>
      <c r="E25" s="828"/>
    </row>
    <row r="26" spans="1:7" ht="15.75">
      <c r="A26" s="2275" t="s">
        <v>865</v>
      </c>
      <c r="B26" s="2275"/>
      <c r="C26" s="2275"/>
      <c r="D26" s="2275"/>
      <c r="E26" s="2275"/>
    </row>
    <row r="27" spans="1:7">
      <c r="A27" s="2272" t="s">
        <v>622</v>
      </c>
      <c r="B27" s="2272"/>
      <c r="C27" s="2272"/>
      <c r="D27" s="2272"/>
      <c r="E27" s="1674"/>
      <c r="F27" s="512"/>
      <c r="G27" s="3"/>
    </row>
    <row r="28" spans="1:7">
      <c r="A28" s="1714"/>
      <c r="B28" s="1707">
        <v>2019</v>
      </c>
      <c r="C28" s="1707">
        <v>2020</v>
      </c>
      <c r="D28" s="1707">
        <v>2021</v>
      </c>
      <c r="E28" s="1707">
        <v>2022</v>
      </c>
      <c r="F28" s="1711">
        <v>2023</v>
      </c>
    </row>
    <row r="29" spans="1:7">
      <c r="A29" s="863"/>
      <c r="B29" s="828"/>
      <c r="C29" s="828"/>
      <c r="D29" s="828"/>
      <c r="E29" s="828"/>
      <c r="F29" s="147"/>
    </row>
    <row r="30" spans="1:7">
      <c r="A30" s="2420" t="s">
        <v>169</v>
      </c>
      <c r="B30" s="838">
        <v>1180.5</v>
      </c>
      <c r="C30" s="838">
        <v>961.9</v>
      </c>
      <c r="D30" s="838">
        <f>C31+C32</f>
        <v>961.9</v>
      </c>
      <c r="E30" s="838">
        <f t="shared" ref="E30:F30" si="1">D31+D32</f>
        <v>1196.5</v>
      </c>
      <c r="F30" s="838">
        <f t="shared" si="1"/>
        <v>1435.6000000000001</v>
      </c>
    </row>
    <row r="31" spans="1:7" ht="38.25">
      <c r="A31" s="2421" t="s">
        <v>1594</v>
      </c>
      <c r="B31" s="857">
        <v>17.600000000000001</v>
      </c>
      <c r="C31" s="857">
        <v>7.4</v>
      </c>
      <c r="D31" s="857">
        <v>13</v>
      </c>
      <c r="E31" s="843">
        <v>14.7</v>
      </c>
      <c r="F31" s="1730">
        <v>65.599999999999994</v>
      </c>
    </row>
    <row r="32" spans="1:7" ht="38.25">
      <c r="A32" s="2421" t="s">
        <v>1595</v>
      </c>
      <c r="B32" s="857">
        <v>1162.9000000000001</v>
      </c>
      <c r="C32" s="857">
        <v>954.5</v>
      </c>
      <c r="D32" s="857">
        <v>1183.5</v>
      </c>
      <c r="E32" s="828">
        <v>1420.9</v>
      </c>
      <c r="F32" s="1730">
        <v>1633.6</v>
      </c>
    </row>
    <row r="33" spans="1:6">
      <c r="A33" s="2422"/>
      <c r="B33" s="1674"/>
      <c r="C33" s="1674"/>
      <c r="D33" s="1674"/>
      <c r="E33" s="1674"/>
      <c r="F33" s="1521"/>
    </row>
    <row r="34" spans="1:6">
      <c r="A34" s="836"/>
      <c r="B34" s="828"/>
      <c r="C34" s="828"/>
      <c r="D34" s="828"/>
      <c r="E34" s="828"/>
    </row>
    <row r="35" spans="1:6" ht="15.75">
      <c r="A35" s="2275" t="s">
        <v>866</v>
      </c>
      <c r="B35" s="2275"/>
      <c r="C35" s="2275"/>
      <c r="D35" s="2275"/>
      <c r="E35" s="2275"/>
    </row>
    <row r="36" spans="1:6">
      <c r="A36" s="2272" t="s">
        <v>51</v>
      </c>
      <c r="B36" s="2272"/>
      <c r="C36" s="2272"/>
      <c r="D36" s="2272"/>
      <c r="E36" s="1674"/>
      <c r="F36" s="512"/>
    </row>
    <row r="37" spans="1:6">
      <c r="A37" s="1714"/>
      <c r="B37" s="1707">
        <v>2019</v>
      </c>
      <c r="C37" s="1707">
        <v>2020</v>
      </c>
      <c r="D37" s="1707">
        <v>2021</v>
      </c>
      <c r="E37" s="1707">
        <v>2022</v>
      </c>
      <c r="F37" s="1708">
        <v>2023</v>
      </c>
    </row>
    <row r="38" spans="1:6" ht="13.5" customHeight="1">
      <c r="A38" s="863"/>
      <c r="B38" s="839"/>
      <c r="C38" s="839"/>
      <c r="D38" s="839"/>
      <c r="E38" s="837"/>
      <c r="F38" s="966"/>
    </row>
    <row r="39" spans="1:6">
      <c r="A39" s="2417" t="s">
        <v>169</v>
      </c>
      <c r="B39" s="837">
        <v>103.2</v>
      </c>
      <c r="C39" s="837">
        <v>74.900000000000006</v>
      </c>
      <c r="D39" s="837">
        <v>107.7</v>
      </c>
      <c r="E39" s="842">
        <v>109</v>
      </c>
      <c r="F39" s="1731">
        <v>110.2</v>
      </c>
    </row>
    <row r="40" spans="1:6" ht="38.25">
      <c r="A40" s="2421" t="s">
        <v>1596</v>
      </c>
      <c r="B40" s="839">
        <v>115.3</v>
      </c>
      <c r="C40" s="839">
        <v>42.1</v>
      </c>
      <c r="D40" s="839">
        <v>175.1</v>
      </c>
      <c r="E40" s="828">
        <v>113.4</v>
      </c>
      <c r="F40" s="1730">
        <v>445.7</v>
      </c>
    </row>
    <row r="41" spans="1:6" ht="38.25">
      <c r="A41" s="2423" t="s">
        <v>1595</v>
      </c>
      <c r="B41" s="1673">
        <v>103.1</v>
      </c>
      <c r="C41" s="1673">
        <v>75.400000000000006</v>
      </c>
      <c r="D41" s="1673">
        <v>107.2</v>
      </c>
      <c r="E41" s="1674">
        <v>109</v>
      </c>
      <c r="F41" s="1732">
        <v>106.7</v>
      </c>
    </row>
    <row r="42" spans="1:6">
      <c r="A42" s="856"/>
      <c r="B42" s="856"/>
      <c r="C42" s="856"/>
      <c r="D42" s="856"/>
      <c r="E42" s="831"/>
    </row>
    <row r="43" spans="1:6" ht="34.5" customHeight="1">
      <c r="A43" s="2424" t="s">
        <v>1597</v>
      </c>
      <c r="B43" s="2424"/>
      <c r="C43" s="2424"/>
      <c r="D43" s="2424"/>
      <c r="E43" s="2424"/>
      <c r="F43" s="2424"/>
    </row>
    <row r="44" spans="1:6">
      <c r="A44" s="2272" t="s">
        <v>622</v>
      </c>
      <c r="B44" s="2272"/>
      <c r="C44" s="2272"/>
      <c r="D44" s="2272"/>
      <c r="E44" s="1674"/>
      <c r="F44" s="512"/>
    </row>
    <row r="45" spans="1:6">
      <c r="A45" s="1714"/>
      <c r="B45" s="1707">
        <v>2019</v>
      </c>
      <c r="C45" s="1707">
        <v>2020</v>
      </c>
      <c r="D45" s="1707">
        <v>2021</v>
      </c>
      <c r="E45" s="1707">
        <v>2022</v>
      </c>
      <c r="F45" s="1711">
        <v>2023</v>
      </c>
    </row>
    <row r="46" spans="1:6">
      <c r="A46" s="863"/>
      <c r="B46" s="828"/>
      <c r="C46" s="828"/>
      <c r="D46" s="828"/>
      <c r="E46" s="828"/>
      <c r="F46" s="147"/>
    </row>
    <row r="47" spans="1:6">
      <c r="A47" s="2416" t="s">
        <v>169</v>
      </c>
      <c r="B47" s="869">
        <v>44980.3</v>
      </c>
      <c r="C47" s="869">
        <v>37473.1</v>
      </c>
      <c r="D47" s="864">
        <f>D49+D50+D51+D52+D53</f>
        <v>48279.8</v>
      </c>
      <c r="E47" s="864">
        <f t="shared" ref="E47:F47" si="2">E49+E50+E51+E52+E53</f>
        <v>61984.7</v>
      </c>
      <c r="F47" s="864">
        <f t="shared" si="2"/>
        <v>76071</v>
      </c>
    </row>
    <row r="48" spans="1:6">
      <c r="A48" s="2416"/>
      <c r="B48" s="866"/>
      <c r="C48" s="866"/>
      <c r="D48" s="866"/>
      <c r="E48" s="861"/>
      <c r="F48" s="1730"/>
    </row>
    <row r="49" spans="1:6" ht="38.25">
      <c r="A49" s="852" t="s">
        <v>1598</v>
      </c>
      <c r="B49" s="870">
        <v>248.8</v>
      </c>
      <c r="C49" s="870">
        <v>175.2</v>
      </c>
      <c r="D49" s="870">
        <v>249</v>
      </c>
      <c r="E49" s="861">
        <v>266.2</v>
      </c>
      <c r="F49" s="1730">
        <v>291.8</v>
      </c>
    </row>
    <row r="50" spans="1:6">
      <c r="A50" s="2414" t="s">
        <v>170</v>
      </c>
      <c r="B50" s="870">
        <v>124.7</v>
      </c>
      <c r="C50" s="870">
        <v>103.6</v>
      </c>
      <c r="D50" s="870">
        <v>143.19999999999999</v>
      </c>
      <c r="E50" s="861">
        <v>184.3</v>
      </c>
      <c r="F50" s="1730">
        <v>188.3</v>
      </c>
    </row>
    <row r="51" spans="1:6">
      <c r="A51" s="2414" t="s">
        <v>624</v>
      </c>
      <c r="B51" s="870">
        <v>9470.2000000000007</v>
      </c>
      <c r="C51" s="870">
        <v>6230.5</v>
      </c>
      <c r="D51" s="870">
        <v>6224.1</v>
      </c>
      <c r="E51" s="861">
        <v>10245.799999999999</v>
      </c>
      <c r="F51" s="1730">
        <v>12323.4</v>
      </c>
    </row>
    <row r="52" spans="1:6">
      <c r="A52" s="2414" t="s">
        <v>172</v>
      </c>
      <c r="B52" s="866">
        <v>4236.1000000000004</v>
      </c>
      <c r="C52" s="866">
        <v>3483.4</v>
      </c>
      <c r="D52" s="870">
        <v>5707.9</v>
      </c>
      <c r="E52" s="861">
        <v>8144.7</v>
      </c>
      <c r="F52" s="1730">
        <v>10356.799999999999</v>
      </c>
    </row>
    <row r="53" spans="1:6" ht="25.5">
      <c r="A53" s="852" t="s">
        <v>817</v>
      </c>
      <c r="B53" s="866">
        <v>30900.5</v>
      </c>
      <c r="C53" s="866">
        <v>27480.400000000001</v>
      </c>
      <c r="D53" s="870">
        <v>35955.599999999999</v>
      </c>
      <c r="E53" s="861">
        <v>43143.7</v>
      </c>
      <c r="F53" s="1730">
        <v>52910.7</v>
      </c>
    </row>
    <row r="54" spans="1:6">
      <c r="A54" s="2414"/>
      <c r="B54" s="866"/>
      <c r="C54" s="866"/>
      <c r="D54" s="866"/>
      <c r="E54" s="862"/>
      <c r="F54" s="1730"/>
    </row>
    <row r="55" spans="1:6">
      <c r="A55" s="2416" t="s">
        <v>625</v>
      </c>
      <c r="B55" s="869">
        <v>44980.3</v>
      </c>
      <c r="C55" s="869">
        <v>37473.1</v>
      </c>
      <c r="D55" s="864">
        <f>D56+D57+D58+D59+D60</f>
        <v>48279.8</v>
      </c>
      <c r="E55" s="864">
        <f t="shared" ref="E55:F55" si="3">E56+E57+E58+E59+E60</f>
        <v>61984.7</v>
      </c>
      <c r="F55" s="864">
        <f t="shared" si="3"/>
        <v>76071</v>
      </c>
    </row>
    <row r="56" spans="1:6" ht="38.25">
      <c r="A56" s="852" t="s">
        <v>818</v>
      </c>
      <c r="B56" s="870">
        <v>248.8</v>
      </c>
      <c r="C56" s="870">
        <v>175.2</v>
      </c>
      <c r="D56" s="870">
        <v>249</v>
      </c>
      <c r="E56" s="861">
        <v>266.2</v>
      </c>
      <c r="F56" s="1730">
        <v>291.8</v>
      </c>
    </row>
    <row r="57" spans="1:6">
      <c r="A57" s="2414" t="s">
        <v>170</v>
      </c>
      <c r="B57" s="870">
        <v>124.7</v>
      </c>
      <c r="C57" s="870">
        <v>103.6</v>
      </c>
      <c r="D57" s="870">
        <v>143.19999999999999</v>
      </c>
      <c r="E57" s="861">
        <v>184.3</v>
      </c>
      <c r="F57" s="1730">
        <v>188.3</v>
      </c>
    </row>
    <row r="58" spans="1:6">
      <c r="A58" s="2414" t="s">
        <v>171</v>
      </c>
      <c r="B58" s="870">
        <v>9470.2000000000007</v>
      </c>
      <c r="C58" s="870">
        <v>6230.5</v>
      </c>
      <c r="D58" s="870">
        <v>6224.1</v>
      </c>
      <c r="E58" s="861">
        <v>10245.799999999999</v>
      </c>
      <c r="F58" s="1730">
        <v>12323.4</v>
      </c>
    </row>
    <row r="59" spans="1:6">
      <c r="A59" s="2414" t="s">
        <v>172</v>
      </c>
      <c r="B59" s="866">
        <v>4236.1000000000004</v>
      </c>
      <c r="C59" s="866">
        <v>3483.4</v>
      </c>
      <c r="D59" s="870">
        <v>5707.9</v>
      </c>
      <c r="E59" s="861">
        <v>8144.7</v>
      </c>
      <c r="F59" s="1730">
        <v>10356.799999999999</v>
      </c>
    </row>
    <row r="60" spans="1:6" ht="25.5">
      <c r="A60" s="852" t="s">
        <v>1406</v>
      </c>
      <c r="B60" s="866">
        <v>30900.5</v>
      </c>
      <c r="C60" s="866">
        <v>27480.400000000001</v>
      </c>
      <c r="D60" s="870">
        <v>35955.599999999999</v>
      </c>
      <c r="E60" s="866">
        <v>43143.7</v>
      </c>
      <c r="F60" s="1730">
        <v>52910.7</v>
      </c>
    </row>
    <row r="61" spans="1:6">
      <c r="A61" s="1712"/>
      <c r="B61" s="1713"/>
      <c r="C61" s="1713"/>
      <c r="D61" s="1713"/>
      <c r="E61" s="1674"/>
      <c r="F61" s="1732"/>
    </row>
    <row r="62" spans="1:6">
      <c r="A62" s="858"/>
      <c r="B62" s="859"/>
      <c r="C62" s="859"/>
      <c r="D62" s="859"/>
      <c r="E62" s="839"/>
      <c r="F62" s="1730"/>
    </row>
    <row r="63" spans="1:6" ht="38.25" customHeight="1">
      <c r="A63" s="2425" t="s">
        <v>1599</v>
      </c>
      <c r="B63" s="2425"/>
      <c r="C63" s="2425"/>
      <c r="D63" s="2425"/>
      <c r="E63" s="2425"/>
      <c r="F63" s="2425"/>
    </row>
    <row r="64" spans="1:6">
      <c r="A64" s="2272" t="s">
        <v>173</v>
      </c>
      <c r="B64" s="2272"/>
      <c r="C64" s="2272"/>
      <c r="D64" s="2272"/>
      <c r="E64" s="1674"/>
      <c r="F64" s="512"/>
    </row>
    <row r="65" spans="1:6">
      <c r="A65" s="1714"/>
      <c r="B65" s="1707">
        <v>2019</v>
      </c>
      <c r="C65" s="1707">
        <v>2020</v>
      </c>
      <c r="D65" s="1707">
        <v>2021</v>
      </c>
      <c r="E65" s="1707">
        <v>2022</v>
      </c>
      <c r="F65" s="1711">
        <v>2023</v>
      </c>
    </row>
    <row r="66" spans="1:6">
      <c r="A66" s="863"/>
      <c r="B66" s="842"/>
      <c r="C66" s="842"/>
      <c r="D66" s="842"/>
      <c r="E66" s="843"/>
    </row>
    <row r="67" spans="1:6">
      <c r="A67" s="855" t="s">
        <v>169</v>
      </c>
      <c r="B67" s="864">
        <v>100</v>
      </c>
      <c r="C67" s="864">
        <v>100</v>
      </c>
      <c r="D67" s="864">
        <v>100</v>
      </c>
      <c r="E67" s="865">
        <f>E69+E70+E71+E72+E73</f>
        <v>100</v>
      </c>
      <c r="F67" s="865">
        <f>F69+F70+F71+F72+F73</f>
        <v>100</v>
      </c>
    </row>
    <row r="68" spans="1:6">
      <c r="A68" s="855"/>
      <c r="B68" s="861"/>
      <c r="C68" s="861"/>
      <c r="D68" s="861"/>
      <c r="E68" s="861"/>
      <c r="F68" s="1730"/>
    </row>
    <row r="69" spans="1:6" ht="38.25">
      <c r="A69" s="852" t="s">
        <v>1598</v>
      </c>
      <c r="B69" s="861">
        <v>0.6</v>
      </c>
      <c r="C69" s="861">
        <v>0.5</v>
      </c>
      <c r="D69" s="861">
        <v>0.5</v>
      </c>
      <c r="E69" s="861">
        <v>0.4</v>
      </c>
      <c r="F69" s="1730">
        <v>0.4</v>
      </c>
    </row>
    <row r="70" spans="1:6">
      <c r="A70" s="833" t="s">
        <v>170</v>
      </c>
      <c r="B70" s="861">
        <v>0.3</v>
      </c>
      <c r="C70" s="861">
        <v>0.3</v>
      </c>
      <c r="D70" s="861">
        <v>0.3</v>
      </c>
      <c r="E70" s="861">
        <v>0.3</v>
      </c>
      <c r="F70" s="1730">
        <v>0.2</v>
      </c>
    </row>
    <row r="71" spans="1:6">
      <c r="A71" s="833" t="s">
        <v>624</v>
      </c>
      <c r="B71" s="862">
        <v>21</v>
      </c>
      <c r="C71" s="861">
        <v>16.600000000000001</v>
      </c>
      <c r="D71" s="861">
        <v>12.9</v>
      </c>
      <c r="E71" s="862">
        <v>16.3</v>
      </c>
      <c r="F71" s="1730">
        <v>16.2</v>
      </c>
    </row>
    <row r="72" spans="1:6">
      <c r="A72" s="868" t="s">
        <v>172</v>
      </c>
      <c r="B72" s="862">
        <v>9.4</v>
      </c>
      <c r="C72" s="862">
        <v>9.3000000000000007</v>
      </c>
      <c r="D72" s="862">
        <v>11.8</v>
      </c>
      <c r="E72" s="862">
        <v>13</v>
      </c>
      <c r="F72" s="1730">
        <v>13.6</v>
      </c>
    </row>
    <row r="73" spans="1:6" ht="24">
      <c r="A73" s="835" t="s">
        <v>817</v>
      </c>
      <c r="B73" s="862">
        <v>68.7</v>
      </c>
      <c r="C73" s="862">
        <v>73.3</v>
      </c>
      <c r="D73" s="862">
        <v>74.5</v>
      </c>
      <c r="E73" s="862">
        <v>70</v>
      </c>
      <c r="F73" s="1730">
        <v>69.599999999999994</v>
      </c>
    </row>
    <row r="74" spans="1:6">
      <c r="A74" s="855"/>
      <c r="B74" s="861"/>
      <c r="C74" s="861"/>
      <c r="D74" s="861"/>
      <c r="E74" s="861"/>
      <c r="F74" s="1730"/>
    </row>
    <row r="75" spans="1:6">
      <c r="A75" s="855" t="s">
        <v>625</v>
      </c>
      <c r="B75" s="864">
        <v>100</v>
      </c>
      <c r="C75" s="864">
        <v>100</v>
      </c>
      <c r="D75" s="864">
        <v>100</v>
      </c>
      <c r="E75" s="865">
        <v>100</v>
      </c>
      <c r="F75" s="1727">
        <f>F76+F77+F78+F79+F80</f>
        <v>100</v>
      </c>
    </row>
    <row r="76" spans="1:6" ht="38.25">
      <c r="A76" s="852" t="s">
        <v>1598</v>
      </c>
      <c r="B76" s="861">
        <v>0.6</v>
      </c>
      <c r="C76" s="861">
        <v>0.5</v>
      </c>
      <c r="D76" s="861">
        <v>0.5</v>
      </c>
      <c r="E76" s="861">
        <v>0.4</v>
      </c>
      <c r="F76" s="1728">
        <v>0.4</v>
      </c>
    </row>
    <row r="77" spans="1:6">
      <c r="A77" s="833" t="s">
        <v>170</v>
      </c>
      <c r="B77" s="861">
        <v>0.3</v>
      </c>
      <c r="C77" s="861">
        <v>0.3</v>
      </c>
      <c r="D77" s="861">
        <v>0.3</v>
      </c>
      <c r="E77" s="861">
        <v>0.3</v>
      </c>
      <c r="F77" s="1728">
        <v>0.2</v>
      </c>
    </row>
    <row r="78" spans="1:6">
      <c r="A78" s="833" t="s">
        <v>623</v>
      </c>
      <c r="B78" s="862">
        <v>21</v>
      </c>
      <c r="C78" s="861">
        <v>16.600000000000001</v>
      </c>
      <c r="D78" s="861">
        <v>12.9</v>
      </c>
      <c r="E78" s="862">
        <v>16.3</v>
      </c>
      <c r="F78" s="1728">
        <v>16.2</v>
      </c>
    </row>
    <row r="79" spans="1:6">
      <c r="A79" s="853" t="s">
        <v>172</v>
      </c>
      <c r="B79" s="862">
        <v>9.4</v>
      </c>
      <c r="C79" s="862">
        <v>9.3000000000000007</v>
      </c>
      <c r="D79" s="862">
        <v>11.8</v>
      </c>
      <c r="E79" s="867">
        <v>13</v>
      </c>
      <c r="F79" s="1728">
        <v>13.6</v>
      </c>
    </row>
    <row r="80" spans="1:6" ht="24">
      <c r="A80" s="835" t="s">
        <v>1406</v>
      </c>
      <c r="B80" s="862">
        <v>68.7</v>
      </c>
      <c r="C80" s="862">
        <v>73.3</v>
      </c>
      <c r="D80" s="862">
        <v>74.5</v>
      </c>
      <c r="E80" s="862">
        <v>70</v>
      </c>
      <c r="F80" s="1728">
        <v>69.599999999999994</v>
      </c>
    </row>
    <row r="81" spans="1:6">
      <c r="A81" s="1710"/>
      <c r="B81" s="1715"/>
      <c r="C81" s="1715"/>
      <c r="D81" s="1715"/>
      <c r="E81" s="1715"/>
      <c r="F81" s="1729"/>
    </row>
    <row r="82" spans="1:6">
      <c r="A82" s="856"/>
      <c r="B82" s="866"/>
      <c r="C82" s="866"/>
      <c r="D82" s="866"/>
      <c r="E82" s="866"/>
      <c r="F82" s="712"/>
    </row>
    <row r="83" spans="1:6" ht="15.75">
      <c r="A83" s="2275" t="s">
        <v>1600</v>
      </c>
      <c r="B83" s="2275"/>
      <c r="C83" s="2275"/>
      <c r="D83" s="2275"/>
      <c r="E83" s="2275"/>
      <c r="F83" s="2275"/>
    </row>
    <row r="84" spans="1:6" ht="15.75">
      <c r="A84" s="2279" t="s">
        <v>626</v>
      </c>
      <c r="B84" s="2279"/>
      <c r="C84" s="2279"/>
      <c r="D84" s="2279"/>
      <c r="E84" s="2279"/>
      <c r="F84" s="512"/>
    </row>
    <row r="85" spans="1:6">
      <c r="A85" s="1706"/>
      <c r="B85" s="1707">
        <v>2019</v>
      </c>
      <c r="C85" s="1707">
        <v>2020</v>
      </c>
      <c r="D85" s="1707">
        <v>2021</v>
      </c>
      <c r="E85" s="1707">
        <v>2022</v>
      </c>
      <c r="F85" s="1711">
        <v>2023</v>
      </c>
    </row>
    <row r="86" spans="1:6">
      <c r="A86" s="874"/>
      <c r="B86" s="828"/>
      <c r="C86" s="828"/>
      <c r="D86" s="828"/>
      <c r="E86" s="828"/>
    </row>
    <row r="87" spans="1:6">
      <c r="A87" s="830" t="s">
        <v>174</v>
      </c>
      <c r="B87" s="839"/>
      <c r="C87" s="839"/>
      <c r="D87" s="839"/>
      <c r="E87" s="842"/>
    </row>
    <row r="88" spans="1:6">
      <c r="A88" s="875" t="s">
        <v>169</v>
      </c>
      <c r="B88" s="864">
        <v>1180.5</v>
      </c>
      <c r="C88" s="864">
        <v>961.9</v>
      </c>
      <c r="D88" s="864">
        <v>1196.5</v>
      </c>
      <c r="E88" s="865">
        <v>1435.7</v>
      </c>
      <c r="F88" s="1727">
        <v>1699.2</v>
      </c>
    </row>
    <row r="89" spans="1:6">
      <c r="A89" s="876" t="s">
        <v>625</v>
      </c>
      <c r="B89" s="870">
        <v>1180.5</v>
      </c>
      <c r="C89" s="870">
        <v>961.9</v>
      </c>
      <c r="D89" s="870">
        <v>1196.5</v>
      </c>
      <c r="E89" s="861">
        <v>1435.7</v>
      </c>
      <c r="F89" s="1728">
        <v>1699.2</v>
      </c>
    </row>
    <row r="90" spans="1:6">
      <c r="A90" s="876"/>
      <c r="B90" s="866"/>
      <c r="C90" s="866"/>
      <c r="D90" s="866"/>
      <c r="E90" s="862"/>
      <c r="F90" s="1728"/>
    </row>
    <row r="91" spans="1:6">
      <c r="A91" s="830" t="s">
        <v>176</v>
      </c>
      <c r="B91" s="866"/>
      <c r="C91" s="866"/>
      <c r="D91" s="866"/>
      <c r="E91" s="865"/>
      <c r="F91" s="1727"/>
    </row>
    <row r="92" spans="1:6">
      <c r="A92" s="875" t="s">
        <v>169</v>
      </c>
      <c r="B92" s="864">
        <v>100</v>
      </c>
      <c r="C92" s="864">
        <v>100</v>
      </c>
      <c r="D92" s="864">
        <v>100</v>
      </c>
      <c r="E92" s="864">
        <v>100</v>
      </c>
      <c r="F92" s="1727">
        <v>100</v>
      </c>
    </row>
    <row r="93" spans="1:6">
      <c r="A93" s="876" t="s">
        <v>625</v>
      </c>
      <c r="B93" s="870">
        <v>100</v>
      </c>
      <c r="C93" s="870">
        <v>100</v>
      </c>
      <c r="D93" s="870">
        <v>100</v>
      </c>
      <c r="E93" s="870">
        <v>100</v>
      </c>
      <c r="F93" s="1728">
        <v>100</v>
      </c>
    </row>
    <row r="94" spans="1:6">
      <c r="A94" s="1673"/>
      <c r="B94" s="1716"/>
      <c r="C94" s="1716"/>
      <c r="D94" s="1716"/>
      <c r="E94" s="1674"/>
      <c r="F94" s="512"/>
    </row>
    <row r="95" spans="1:6">
      <c r="A95" s="836"/>
      <c r="B95" s="859"/>
      <c r="C95" s="859"/>
      <c r="D95" s="859"/>
      <c r="E95" s="839"/>
    </row>
    <row r="96" spans="1:6" ht="15.75">
      <c r="A96" s="2280" t="s">
        <v>793</v>
      </c>
      <c r="B96" s="2280"/>
      <c r="C96" s="2280"/>
      <c r="D96" s="2280"/>
      <c r="E96" s="2280"/>
    </row>
    <row r="97" spans="1:6">
      <c r="A97" s="1717"/>
      <c r="B97" s="1718"/>
      <c r="C97" s="1718"/>
      <c r="D97" s="1718"/>
      <c r="E97" s="1674"/>
      <c r="F97" s="512"/>
    </row>
    <row r="98" spans="1:6">
      <c r="A98" s="1719"/>
      <c r="B98" s="1720">
        <v>2019</v>
      </c>
      <c r="C98" s="1720">
        <v>2020</v>
      </c>
      <c r="D98" s="1720">
        <v>2021</v>
      </c>
      <c r="E98" s="1720">
        <v>2022</v>
      </c>
      <c r="F98" s="2418">
        <v>2023</v>
      </c>
    </row>
    <row r="99" spans="1:6">
      <c r="A99" s="845"/>
      <c r="B99" s="828"/>
      <c r="C99" s="828"/>
      <c r="D99" s="828"/>
      <c r="E99" s="828"/>
    </row>
    <row r="100" spans="1:6">
      <c r="A100" s="830" t="s">
        <v>174</v>
      </c>
      <c r="B100" s="839"/>
      <c r="C100" s="839"/>
      <c r="D100" s="839"/>
      <c r="E100" s="828"/>
    </row>
    <row r="101" spans="1:6">
      <c r="A101" s="878" t="s">
        <v>169</v>
      </c>
      <c r="B101" s="838">
        <v>17.600000000000001</v>
      </c>
      <c r="C101" s="838">
        <v>7.4</v>
      </c>
      <c r="D101" s="838">
        <v>13</v>
      </c>
      <c r="E101" s="842">
        <v>9</v>
      </c>
      <c r="F101" s="1727">
        <v>65.599999999999994</v>
      </c>
    </row>
    <row r="102" spans="1:6">
      <c r="A102" s="844" t="s">
        <v>625</v>
      </c>
      <c r="B102" s="857">
        <v>17.600000000000001</v>
      </c>
      <c r="C102" s="857">
        <v>7.4</v>
      </c>
      <c r="D102" s="857">
        <v>13</v>
      </c>
      <c r="E102" s="843">
        <v>9</v>
      </c>
      <c r="F102" s="1728">
        <v>65.599999999999994</v>
      </c>
    </row>
    <row r="103" spans="1:6">
      <c r="A103" s="844"/>
      <c r="B103" s="839"/>
      <c r="C103" s="839"/>
      <c r="D103" s="839"/>
      <c r="E103" s="828"/>
      <c r="F103" s="1728"/>
    </row>
    <row r="104" spans="1:6">
      <c r="A104" s="830" t="s">
        <v>112</v>
      </c>
      <c r="B104" s="839"/>
      <c r="C104" s="839"/>
      <c r="D104" s="839"/>
      <c r="E104" s="828"/>
      <c r="F104" s="1728"/>
    </row>
    <row r="105" spans="1:6">
      <c r="A105" s="878" t="s">
        <v>169</v>
      </c>
      <c r="B105" s="838">
        <v>100</v>
      </c>
      <c r="C105" s="838">
        <v>100</v>
      </c>
      <c r="D105" s="838">
        <v>100</v>
      </c>
      <c r="E105" s="838">
        <v>100</v>
      </c>
      <c r="F105" s="1727">
        <v>100</v>
      </c>
    </row>
    <row r="106" spans="1:6">
      <c r="A106" s="844" t="s">
        <v>625</v>
      </c>
      <c r="B106" s="857">
        <v>100</v>
      </c>
      <c r="C106" s="857">
        <v>100</v>
      </c>
      <c r="D106" s="857">
        <v>100</v>
      </c>
      <c r="E106" s="857">
        <v>100</v>
      </c>
      <c r="F106" s="1728">
        <v>100</v>
      </c>
    </row>
    <row r="107" spans="1:6">
      <c r="A107" s="1673"/>
      <c r="B107" s="1721"/>
      <c r="C107" s="1721"/>
      <c r="D107" s="1721"/>
      <c r="E107" s="1674"/>
      <c r="F107" s="512"/>
    </row>
    <row r="108" spans="1:6">
      <c r="A108" s="836"/>
      <c r="B108" s="839"/>
      <c r="C108" s="839"/>
      <c r="D108" s="839"/>
      <c r="E108" s="839"/>
    </row>
    <row r="109" spans="1:6">
      <c r="A109" s="836"/>
      <c r="B109" s="839"/>
      <c r="C109" s="839"/>
      <c r="D109" s="839"/>
      <c r="E109" s="839"/>
    </row>
    <row r="110" spans="1:6" ht="15.75">
      <c r="A110" s="2281" t="s">
        <v>794</v>
      </c>
      <c r="B110" s="2281"/>
      <c r="C110" s="2281"/>
      <c r="D110" s="2281"/>
      <c r="E110" s="2281"/>
      <c r="F110" s="512"/>
    </row>
    <row r="111" spans="1:6">
      <c r="A111" s="1706"/>
      <c r="B111" s="1707">
        <v>2019</v>
      </c>
      <c r="C111" s="1707">
        <v>2020</v>
      </c>
      <c r="D111" s="1707">
        <v>2021</v>
      </c>
      <c r="E111" s="1707">
        <v>2022</v>
      </c>
      <c r="F111" s="1711">
        <v>2023</v>
      </c>
    </row>
    <row r="112" spans="1:6">
      <c r="A112" s="829"/>
      <c r="B112" s="828"/>
      <c r="C112" s="828"/>
      <c r="D112" s="828"/>
      <c r="E112" s="828"/>
    </row>
    <row r="113" spans="1:6">
      <c r="A113" s="830" t="s">
        <v>174</v>
      </c>
      <c r="B113" s="839"/>
      <c r="C113" s="839"/>
      <c r="D113" s="839"/>
      <c r="E113" s="828"/>
    </row>
    <row r="114" spans="1:6">
      <c r="A114" s="878" t="s">
        <v>169</v>
      </c>
      <c r="B114" s="838">
        <v>1162.9000000000001</v>
      </c>
      <c r="C114" s="838">
        <v>954.5</v>
      </c>
      <c r="D114" s="838">
        <v>1183.5</v>
      </c>
      <c r="E114" s="840">
        <v>1420.9</v>
      </c>
      <c r="F114" s="1727">
        <v>1633.6</v>
      </c>
    </row>
    <row r="115" spans="1:6">
      <c r="A115" s="844" t="s">
        <v>625</v>
      </c>
      <c r="B115" s="857">
        <v>1162.9000000000001</v>
      </c>
      <c r="C115" s="857">
        <v>954.5</v>
      </c>
      <c r="D115" s="857">
        <v>1183.5</v>
      </c>
      <c r="E115" s="828">
        <v>1420.9</v>
      </c>
      <c r="F115" s="1728">
        <v>1633.6</v>
      </c>
    </row>
    <row r="116" spans="1:6">
      <c r="A116" s="830" t="s">
        <v>112</v>
      </c>
      <c r="B116" s="839"/>
      <c r="C116" s="839"/>
      <c r="D116" s="839"/>
      <c r="E116" s="828"/>
      <c r="F116" s="1728"/>
    </row>
    <row r="117" spans="1:6">
      <c r="A117" s="878" t="s">
        <v>169</v>
      </c>
      <c r="B117" s="838">
        <v>100</v>
      </c>
      <c r="C117" s="838">
        <v>100</v>
      </c>
      <c r="D117" s="838">
        <v>100</v>
      </c>
      <c r="E117" s="838">
        <v>100</v>
      </c>
      <c r="F117" s="1727">
        <v>100</v>
      </c>
    </row>
    <row r="118" spans="1:6">
      <c r="A118" s="844" t="s">
        <v>625</v>
      </c>
      <c r="B118" s="857">
        <v>100</v>
      </c>
      <c r="C118" s="857">
        <v>100</v>
      </c>
      <c r="D118" s="857">
        <v>100</v>
      </c>
      <c r="E118" s="857">
        <v>100</v>
      </c>
      <c r="F118" s="1728">
        <v>100</v>
      </c>
    </row>
    <row r="119" spans="1:6">
      <c r="A119" s="1674"/>
      <c r="B119" s="1722"/>
      <c r="C119" s="1722"/>
      <c r="D119" s="1722"/>
      <c r="E119" s="1674"/>
      <c r="F119" s="1604"/>
    </row>
    <row r="120" spans="1:6">
      <c r="A120" s="828"/>
      <c r="B120" s="828"/>
      <c r="C120" s="828"/>
      <c r="D120" s="828"/>
      <c r="E120" s="828"/>
    </row>
    <row r="121" spans="1:6">
      <c r="A121" s="839"/>
      <c r="B121" s="828"/>
      <c r="C121" s="828"/>
      <c r="D121" s="828"/>
      <c r="E121" s="828"/>
    </row>
    <row r="122" spans="1:6" ht="15.75">
      <c r="A122" s="2273" t="s">
        <v>795</v>
      </c>
      <c r="B122" s="2273"/>
      <c r="C122" s="2273"/>
      <c r="D122" s="2273"/>
      <c r="E122" s="2273"/>
    </row>
    <row r="123" spans="1:6" ht="15.75">
      <c r="A123" s="2280" t="s">
        <v>177</v>
      </c>
      <c r="B123" s="2280"/>
      <c r="C123" s="2280"/>
      <c r="D123" s="2280"/>
      <c r="E123" s="2280"/>
    </row>
    <row r="124" spans="1:6">
      <c r="A124" s="2278" t="s">
        <v>622</v>
      </c>
      <c r="B124" s="2278"/>
      <c r="C124" s="2278"/>
      <c r="D124" s="2278"/>
      <c r="E124" s="1723"/>
      <c r="F124" s="512"/>
    </row>
    <row r="125" spans="1:6">
      <c r="A125" s="1706"/>
      <c r="B125" s="1707">
        <v>2019</v>
      </c>
      <c r="C125" s="1707">
        <v>2020</v>
      </c>
      <c r="D125" s="1707">
        <v>2021</v>
      </c>
      <c r="E125" s="1707">
        <v>2022</v>
      </c>
      <c r="F125" s="1711">
        <v>2023</v>
      </c>
    </row>
    <row r="126" spans="1:6">
      <c r="A126" s="847"/>
      <c r="B126" s="848"/>
      <c r="C126" s="848"/>
      <c r="D126" s="848"/>
      <c r="E126" s="849"/>
    </row>
    <row r="127" spans="1:6">
      <c r="A127" s="850" t="s">
        <v>42</v>
      </c>
      <c r="B127" s="842">
        <v>44980.3</v>
      </c>
      <c r="C127" s="842">
        <v>37473.1</v>
      </c>
      <c r="D127" s="842">
        <f>D129+D130+D131+D132+D133+D134+D135</f>
        <v>48279.799999999996</v>
      </c>
      <c r="E127" s="881">
        <f>E129+E130+E131+E132+E133+E134+E135</f>
        <v>61984.69999999999</v>
      </c>
      <c r="F127" s="1733">
        <f>F129+F130+F131+F132+F133+F134+F135</f>
        <v>76071</v>
      </c>
    </row>
    <row r="128" spans="1:6">
      <c r="A128" s="850" t="s">
        <v>1403</v>
      </c>
      <c r="B128" s="882"/>
      <c r="C128" s="882"/>
      <c r="D128" s="882"/>
      <c r="E128" s="883"/>
      <c r="F128" s="1733"/>
    </row>
    <row r="129" spans="1:6">
      <c r="A129" s="880" t="s">
        <v>1401</v>
      </c>
      <c r="B129" s="882">
        <v>1258.9000000000001</v>
      </c>
      <c r="C129" s="882">
        <v>1078.5999999999999</v>
      </c>
      <c r="D129" s="882">
        <v>1366.5</v>
      </c>
      <c r="E129" s="884">
        <v>1666.6</v>
      </c>
      <c r="F129" s="1734">
        <v>2028.5</v>
      </c>
    </row>
    <row r="130" spans="1:6">
      <c r="A130" s="844" t="s">
        <v>178</v>
      </c>
      <c r="B130" s="882">
        <v>1477.8</v>
      </c>
      <c r="C130" s="882">
        <v>1276.5999999999999</v>
      </c>
      <c r="D130" s="882">
        <v>1644.1</v>
      </c>
      <c r="E130" s="884">
        <v>2031.1</v>
      </c>
      <c r="F130" s="1734">
        <v>2323.9</v>
      </c>
    </row>
    <row r="131" spans="1:6">
      <c r="A131" s="844" t="s">
        <v>179</v>
      </c>
      <c r="B131" s="882">
        <v>941.9</v>
      </c>
      <c r="C131" s="882">
        <v>867.2</v>
      </c>
      <c r="D131" s="882">
        <v>1158.3</v>
      </c>
      <c r="E131" s="884">
        <v>1345.1</v>
      </c>
      <c r="F131" s="1734">
        <v>1512.2</v>
      </c>
    </row>
    <row r="132" spans="1:6">
      <c r="A132" s="844" t="s">
        <v>180</v>
      </c>
      <c r="B132" s="882">
        <v>28265.7</v>
      </c>
      <c r="C132" s="882">
        <v>23864.7</v>
      </c>
      <c r="D132" s="882">
        <v>29706.3</v>
      </c>
      <c r="E132" s="884">
        <v>39339.1</v>
      </c>
      <c r="F132" s="1734">
        <v>49573.3</v>
      </c>
    </row>
    <row r="133" spans="1:6">
      <c r="A133" s="844" t="s">
        <v>181</v>
      </c>
      <c r="B133" s="885">
        <v>5256.5</v>
      </c>
      <c r="C133" s="885">
        <v>4026.9</v>
      </c>
      <c r="D133" s="885">
        <v>5528.1</v>
      </c>
      <c r="E133" s="886">
        <v>6623.7</v>
      </c>
      <c r="F133" s="1734">
        <v>7745.9</v>
      </c>
    </row>
    <row r="134" spans="1:6">
      <c r="A134" s="844" t="s">
        <v>182</v>
      </c>
      <c r="B134" s="882">
        <v>6757.4</v>
      </c>
      <c r="C134" s="882">
        <v>5597.1</v>
      </c>
      <c r="D134" s="882">
        <v>7843.8</v>
      </c>
      <c r="E134" s="886">
        <v>9764.9</v>
      </c>
      <c r="F134" s="1734">
        <v>11490.3</v>
      </c>
    </row>
    <row r="135" spans="1:6">
      <c r="A135" s="844" t="s">
        <v>183</v>
      </c>
      <c r="B135" s="882">
        <v>1022.1</v>
      </c>
      <c r="C135" s="885">
        <v>762</v>
      </c>
      <c r="D135" s="885">
        <v>1032.7</v>
      </c>
      <c r="E135" s="886">
        <v>1214.2</v>
      </c>
      <c r="F135" s="1734">
        <v>1396.9</v>
      </c>
    </row>
    <row r="136" spans="1:6">
      <c r="A136" s="1709"/>
      <c r="B136" s="1724"/>
      <c r="C136" s="1724"/>
      <c r="D136" s="1724"/>
      <c r="E136" s="1725"/>
      <c r="F136" s="512"/>
    </row>
    <row r="137" spans="1:6">
      <c r="A137" s="839"/>
      <c r="B137" s="848"/>
      <c r="C137" s="848"/>
      <c r="D137" s="848"/>
      <c r="E137" s="848"/>
    </row>
    <row r="138" spans="1:6" ht="15.75">
      <c r="A138" s="2273" t="s">
        <v>796</v>
      </c>
      <c r="B138" s="2273"/>
      <c r="C138" s="2273"/>
      <c r="D138" s="2273"/>
      <c r="E138" s="2273"/>
    </row>
    <row r="139" spans="1:6" ht="15.75">
      <c r="A139" s="2280" t="s">
        <v>797</v>
      </c>
      <c r="B139" s="2280"/>
      <c r="C139" s="2280"/>
      <c r="D139" s="2280"/>
      <c r="E139" s="2280"/>
    </row>
    <row r="140" spans="1:6">
      <c r="A140" s="2272" t="s">
        <v>51</v>
      </c>
      <c r="B140" s="2272"/>
      <c r="C140" s="2272"/>
      <c r="D140" s="2272"/>
      <c r="E140" s="1725"/>
      <c r="F140" s="512"/>
    </row>
    <row r="141" spans="1:6">
      <c r="A141" s="1706"/>
      <c r="B141" s="1707">
        <v>2019</v>
      </c>
      <c r="C141" s="1707">
        <v>2020</v>
      </c>
      <c r="D141" s="1707">
        <v>2021</v>
      </c>
      <c r="E141" s="1707">
        <v>2022</v>
      </c>
      <c r="F141" s="1711">
        <v>2023</v>
      </c>
    </row>
    <row r="142" spans="1:6">
      <c r="A142" s="847"/>
      <c r="B142" s="848"/>
      <c r="C142" s="848"/>
      <c r="D142" s="848"/>
      <c r="E142" s="848"/>
    </row>
    <row r="143" spans="1:6">
      <c r="A143" s="850" t="s">
        <v>42</v>
      </c>
      <c r="B143" s="887">
        <v>105.8</v>
      </c>
      <c r="C143" s="888">
        <v>80</v>
      </c>
      <c r="D143" s="888">
        <v>111.6</v>
      </c>
      <c r="E143" s="887">
        <v>114.4</v>
      </c>
      <c r="F143" s="1733">
        <v>116</v>
      </c>
    </row>
    <row r="144" spans="1:6">
      <c r="A144" s="850" t="s">
        <v>1403</v>
      </c>
      <c r="B144" s="882"/>
      <c r="C144" s="882"/>
      <c r="D144" s="882"/>
      <c r="E144" s="887"/>
      <c r="F144" s="1733"/>
    </row>
    <row r="145" spans="1:6">
      <c r="A145" s="851" t="s">
        <v>1400</v>
      </c>
      <c r="B145" s="882">
        <v>106.6</v>
      </c>
      <c r="C145" s="882">
        <v>84.4</v>
      </c>
      <c r="D145" s="882">
        <v>108.3</v>
      </c>
      <c r="E145" s="882">
        <v>107.3</v>
      </c>
      <c r="F145" s="1734">
        <v>117</v>
      </c>
    </row>
    <row r="146" spans="1:6">
      <c r="A146" s="844" t="s">
        <v>178</v>
      </c>
      <c r="B146" s="885">
        <v>101.7</v>
      </c>
      <c r="C146" s="885">
        <v>82.5</v>
      </c>
      <c r="D146" s="885">
        <v>111.3</v>
      </c>
      <c r="E146" s="882">
        <v>110.3</v>
      </c>
      <c r="F146" s="1734">
        <v>108.9</v>
      </c>
    </row>
    <row r="147" spans="1:6">
      <c r="A147" s="844" t="s">
        <v>179</v>
      </c>
      <c r="B147" s="882">
        <v>101.1</v>
      </c>
      <c r="C147" s="882">
        <v>88.3</v>
      </c>
      <c r="D147" s="882">
        <v>114.3</v>
      </c>
      <c r="E147" s="882">
        <v>102.8</v>
      </c>
      <c r="F147" s="1734">
        <v>107</v>
      </c>
    </row>
    <row r="148" spans="1:6">
      <c r="A148" s="844" t="s">
        <v>184</v>
      </c>
      <c r="B148" s="882">
        <v>108.2</v>
      </c>
      <c r="C148" s="882">
        <v>80.7</v>
      </c>
      <c r="D148" s="882">
        <v>108.3</v>
      </c>
      <c r="E148" s="882">
        <v>118.4</v>
      </c>
      <c r="F148" s="1734">
        <v>118.8</v>
      </c>
    </row>
    <row r="149" spans="1:6">
      <c r="A149" s="844" t="s">
        <v>181</v>
      </c>
      <c r="B149" s="882">
        <v>99.8</v>
      </c>
      <c r="C149" s="882">
        <v>73.8</v>
      </c>
      <c r="D149" s="882">
        <v>119.1</v>
      </c>
      <c r="E149" s="882">
        <v>106.9</v>
      </c>
      <c r="F149" s="1734">
        <v>110.2</v>
      </c>
    </row>
    <row r="150" spans="1:6">
      <c r="A150" s="844" t="s">
        <v>185</v>
      </c>
      <c r="B150" s="882">
        <v>103.1</v>
      </c>
      <c r="C150" s="882">
        <v>80.3</v>
      </c>
      <c r="D150" s="882">
        <v>119.8</v>
      </c>
      <c r="E150" s="882">
        <v>109.6</v>
      </c>
      <c r="F150" s="1734">
        <v>112.3</v>
      </c>
    </row>
    <row r="151" spans="1:6">
      <c r="A151" s="844" t="s">
        <v>183</v>
      </c>
      <c r="B151" s="882">
        <v>102.6</v>
      </c>
      <c r="C151" s="882">
        <v>72.7</v>
      </c>
      <c r="D151" s="882">
        <v>117.4</v>
      </c>
      <c r="E151" s="882">
        <v>105.2</v>
      </c>
      <c r="F151" s="1734">
        <v>108.2</v>
      </c>
    </row>
    <row r="152" spans="1:6">
      <c r="A152" s="1674"/>
      <c r="B152" s="1724"/>
      <c r="C152" s="1724"/>
      <c r="D152" s="1724"/>
      <c r="E152" s="1725"/>
      <c r="F152" s="1660"/>
    </row>
    <row r="153" spans="1:6">
      <c r="A153" s="839"/>
      <c r="B153" s="848"/>
      <c r="C153" s="848"/>
      <c r="D153" s="848"/>
      <c r="E153" s="848"/>
    </row>
    <row r="154" spans="1:6">
      <c r="A154" s="828"/>
      <c r="B154" s="839"/>
      <c r="C154" s="839"/>
      <c r="D154" s="839"/>
      <c r="E154" s="839"/>
    </row>
    <row r="155" spans="1:6" ht="15.75">
      <c r="A155" s="2275" t="s">
        <v>867</v>
      </c>
      <c r="B155" s="2275"/>
      <c r="C155" s="2275"/>
      <c r="D155" s="2275"/>
      <c r="E155" s="2275"/>
    </row>
    <row r="156" spans="1:6">
      <c r="A156" s="2272" t="s">
        <v>622</v>
      </c>
      <c r="B156" s="2272"/>
      <c r="C156" s="2272"/>
      <c r="D156" s="2272"/>
      <c r="E156" s="1674"/>
      <c r="F156" s="512"/>
    </row>
    <row r="157" spans="1:6">
      <c r="A157" s="1726"/>
      <c r="B157" s="1707">
        <v>2019</v>
      </c>
      <c r="C157" s="1707">
        <v>2020</v>
      </c>
      <c r="D157" s="1707">
        <v>2021</v>
      </c>
      <c r="E157" s="1707">
        <v>2022</v>
      </c>
      <c r="F157" s="1711">
        <v>2023</v>
      </c>
    </row>
    <row r="158" spans="1:6">
      <c r="A158" s="836"/>
      <c r="B158" s="828"/>
      <c r="C158" s="828"/>
      <c r="D158" s="828"/>
      <c r="E158" s="828"/>
    </row>
    <row r="159" spans="1:6">
      <c r="A159" s="850" t="s">
        <v>42</v>
      </c>
      <c r="B159" s="842">
        <v>1180.5</v>
      </c>
      <c r="C159" s="842">
        <v>961.9</v>
      </c>
      <c r="D159" s="842">
        <f>D161+D162+D163+D164+D165+D166+D167</f>
        <v>1196.5</v>
      </c>
      <c r="E159" s="842">
        <f>E161+E162+E163+E164+E165+E166+E167</f>
        <v>1435.6999999999998</v>
      </c>
      <c r="F159" s="1731">
        <f>F161+F162+F163+F164+F165+F166+F167</f>
        <v>1699.1999999999998</v>
      </c>
    </row>
    <row r="160" spans="1:6">
      <c r="A160" s="850" t="s">
        <v>1403</v>
      </c>
      <c r="B160" s="828"/>
      <c r="C160" s="828"/>
      <c r="D160" s="828"/>
      <c r="E160" s="842"/>
      <c r="F160" s="1731"/>
    </row>
    <row r="161" spans="1:6">
      <c r="A161" s="851" t="s">
        <v>1401</v>
      </c>
      <c r="B161" s="843">
        <v>87</v>
      </c>
      <c r="C161" s="843">
        <v>68.5</v>
      </c>
      <c r="D161" s="843">
        <v>82.8</v>
      </c>
      <c r="E161" s="828">
        <v>95.1</v>
      </c>
      <c r="F161" s="1730">
        <v>104.6</v>
      </c>
    </row>
    <row r="162" spans="1:6">
      <c r="A162" s="844" t="s">
        <v>178</v>
      </c>
      <c r="B162" s="828">
        <v>60.2</v>
      </c>
      <c r="C162" s="828">
        <v>45.9</v>
      </c>
      <c r="D162" s="843">
        <v>57</v>
      </c>
      <c r="E162" s="828">
        <v>63.4</v>
      </c>
      <c r="F162" s="1730">
        <v>69.7</v>
      </c>
    </row>
    <row r="163" spans="1:6">
      <c r="A163" s="844" t="s">
        <v>179</v>
      </c>
      <c r="B163" s="828">
        <v>27.5</v>
      </c>
      <c r="C163" s="828">
        <v>20.5</v>
      </c>
      <c r="D163" s="828">
        <v>25.4</v>
      </c>
      <c r="E163" s="828">
        <v>28.4</v>
      </c>
      <c r="F163" s="1730">
        <v>30.8</v>
      </c>
    </row>
    <row r="164" spans="1:6">
      <c r="A164" s="844" t="s">
        <v>180</v>
      </c>
      <c r="B164" s="828">
        <v>419.7</v>
      </c>
      <c r="C164" s="828">
        <v>383.4</v>
      </c>
      <c r="D164" s="828">
        <v>452.6</v>
      </c>
      <c r="E164" s="828">
        <v>591.9</v>
      </c>
      <c r="F164" s="1730">
        <v>749.8</v>
      </c>
    </row>
    <row r="165" spans="1:6">
      <c r="A165" s="844" t="s">
        <v>181</v>
      </c>
      <c r="B165" s="828">
        <v>238.5</v>
      </c>
      <c r="C165" s="828">
        <v>169.2</v>
      </c>
      <c r="D165" s="828">
        <v>215.5</v>
      </c>
      <c r="E165" s="828">
        <v>244.4</v>
      </c>
      <c r="F165" s="1730">
        <v>273.7</v>
      </c>
    </row>
    <row r="166" spans="1:6">
      <c r="A166" s="844" t="s">
        <v>182</v>
      </c>
      <c r="B166" s="839">
        <v>338.8</v>
      </c>
      <c r="C166" s="839">
        <v>269.89999999999998</v>
      </c>
      <c r="D166" s="839">
        <v>359.7</v>
      </c>
      <c r="E166" s="828">
        <v>408.4</v>
      </c>
      <c r="F166" s="1728">
        <v>466.1</v>
      </c>
    </row>
    <row r="167" spans="1:6">
      <c r="A167" s="844" t="s">
        <v>183</v>
      </c>
      <c r="B167" s="839">
        <v>8.8000000000000007</v>
      </c>
      <c r="C167" s="839">
        <v>4.5</v>
      </c>
      <c r="D167" s="839">
        <v>3.5</v>
      </c>
      <c r="E167" s="828">
        <v>4.0999999999999996</v>
      </c>
      <c r="F167" s="1728">
        <v>4.5</v>
      </c>
    </row>
    <row r="168" spans="1:6">
      <c r="A168" s="1673"/>
      <c r="B168" s="1724"/>
      <c r="C168" s="1724"/>
      <c r="D168" s="1724"/>
      <c r="E168" s="1709"/>
      <c r="F168" s="512"/>
    </row>
    <row r="169" spans="1:6">
      <c r="A169" s="836"/>
      <c r="B169" s="832"/>
      <c r="C169" s="832"/>
      <c r="D169" s="832"/>
      <c r="E169" s="832"/>
    </row>
    <row r="170" spans="1:6">
      <c r="A170" s="836"/>
      <c r="B170" s="832"/>
      <c r="C170" s="832"/>
      <c r="D170" s="832"/>
      <c r="E170" s="832"/>
    </row>
    <row r="171" spans="1:6">
      <c r="A171" s="836"/>
      <c r="B171" s="832"/>
      <c r="C171" s="832"/>
      <c r="D171" s="832"/>
      <c r="E171" s="832"/>
    </row>
    <row r="172" spans="1:6">
      <c r="A172" s="828"/>
      <c r="B172" s="832"/>
      <c r="C172" s="832"/>
      <c r="D172" s="832"/>
      <c r="E172" s="832"/>
    </row>
    <row r="173" spans="1:6" ht="29.25" customHeight="1">
      <c r="A173" s="2275" t="s">
        <v>1404</v>
      </c>
      <c r="B173" s="2275"/>
      <c r="C173" s="2275"/>
      <c r="D173" s="2275"/>
      <c r="E173" s="2275"/>
    </row>
    <row r="174" spans="1:6">
      <c r="A174" s="2272" t="s">
        <v>51</v>
      </c>
      <c r="B174" s="2272"/>
      <c r="C174" s="2272"/>
      <c r="D174" s="2272"/>
      <c r="E174" s="1709"/>
      <c r="F174" s="512"/>
    </row>
    <row r="175" spans="1:6">
      <c r="A175" s="1706"/>
      <c r="B175" s="1707">
        <v>2019</v>
      </c>
      <c r="C175" s="1707">
        <v>2020</v>
      </c>
      <c r="D175" s="1707">
        <v>2021</v>
      </c>
      <c r="E175" s="1707">
        <v>2022</v>
      </c>
      <c r="F175" s="1711">
        <v>2023</v>
      </c>
    </row>
    <row r="176" spans="1:6">
      <c r="A176" s="829"/>
      <c r="B176" s="831"/>
      <c r="C176" s="831"/>
      <c r="D176" s="831"/>
      <c r="E176" s="832"/>
    </row>
    <row r="177" spans="1:6">
      <c r="A177" s="850" t="s">
        <v>186</v>
      </c>
      <c r="B177" s="840">
        <v>103.2</v>
      </c>
      <c r="C177" s="840">
        <v>74.900000000000006</v>
      </c>
      <c r="D177" s="840">
        <v>107.7</v>
      </c>
      <c r="E177" s="842">
        <v>109</v>
      </c>
      <c r="F177" s="1731">
        <v>110.2</v>
      </c>
    </row>
    <row r="178" spans="1:6">
      <c r="A178" s="850" t="s">
        <v>1405</v>
      </c>
      <c r="B178" s="828"/>
      <c r="C178" s="828"/>
      <c r="D178" s="828"/>
      <c r="E178" s="840"/>
      <c r="F178" s="1731"/>
    </row>
    <row r="179" spans="1:6">
      <c r="A179" s="851" t="s">
        <v>1402</v>
      </c>
      <c r="B179" s="843">
        <v>101.6</v>
      </c>
      <c r="C179" s="843">
        <v>72.400000000000006</v>
      </c>
      <c r="D179" s="843">
        <v>104.5</v>
      </c>
      <c r="E179" s="828">
        <v>104.3</v>
      </c>
      <c r="F179" s="1730">
        <v>102.1</v>
      </c>
    </row>
    <row r="180" spans="1:6">
      <c r="A180" s="844" t="s">
        <v>178</v>
      </c>
      <c r="B180" s="828">
        <v>103.6</v>
      </c>
      <c r="C180" s="828">
        <v>70.2</v>
      </c>
      <c r="D180" s="828">
        <v>108.1</v>
      </c>
      <c r="E180" s="843">
        <v>101.4</v>
      </c>
      <c r="F180" s="1730">
        <v>102.6</v>
      </c>
    </row>
    <row r="181" spans="1:6">
      <c r="A181" s="844" t="s">
        <v>179</v>
      </c>
      <c r="B181" s="843">
        <v>103.8</v>
      </c>
      <c r="C181" s="843">
        <v>68.5</v>
      </c>
      <c r="D181" s="843">
        <v>107.1</v>
      </c>
      <c r="E181" s="843">
        <v>101.5</v>
      </c>
      <c r="F181" s="1730">
        <v>101</v>
      </c>
    </row>
    <row r="182" spans="1:6">
      <c r="A182" s="844" t="s">
        <v>180</v>
      </c>
      <c r="B182" s="828">
        <v>103.6</v>
      </c>
      <c r="C182" s="828">
        <v>84.1</v>
      </c>
      <c r="D182" s="828">
        <v>102.2</v>
      </c>
      <c r="E182" s="843">
        <v>118.8</v>
      </c>
      <c r="F182" s="1730">
        <v>118.3</v>
      </c>
    </row>
    <row r="183" spans="1:6">
      <c r="A183" s="844" t="s">
        <v>181</v>
      </c>
      <c r="B183" s="839">
        <v>103.9</v>
      </c>
      <c r="C183" s="839">
        <v>65.2</v>
      </c>
      <c r="D183" s="839">
        <v>110.2</v>
      </c>
      <c r="E183" s="843">
        <v>103</v>
      </c>
      <c r="F183" s="1728">
        <v>104</v>
      </c>
    </row>
    <row r="184" spans="1:6">
      <c r="A184" s="844" t="s">
        <v>185</v>
      </c>
      <c r="B184" s="839">
        <v>102.7</v>
      </c>
      <c r="C184" s="839">
        <v>73.3</v>
      </c>
      <c r="D184" s="839">
        <v>115.4</v>
      </c>
      <c r="E184" s="828">
        <v>103.1</v>
      </c>
      <c r="F184" s="1728">
        <v>106</v>
      </c>
    </row>
    <row r="185" spans="1:6">
      <c r="A185" s="844" t="s">
        <v>183</v>
      </c>
      <c r="B185" s="839">
        <v>102.6</v>
      </c>
      <c r="C185" s="839">
        <v>46.2</v>
      </c>
      <c r="D185" s="839">
        <v>69.7</v>
      </c>
      <c r="E185" s="828">
        <v>105.2</v>
      </c>
      <c r="F185" s="1728">
        <v>103</v>
      </c>
    </row>
    <row r="186" spans="1:6">
      <c r="A186" s="1673"/>
      <c r="B186" s="1724"/>
      <c r="C186" s="1724"/>
      <c r="D186" s="1724"/>
      <c r="E186" s="1709"/>
      <c r="F186" s="512"/>
    </row>
    <row r="187" spans="1:6">
      <c r="A187" s="852"/>
      <c r="B187" s="832"/>
      <c r="C187" s="832"/>
      <c r="D187" s="832"/>
      <c r="E187" s="832"/>
    </row>
    <row r="188" spans="1:6">
      <c r="A188" s="828"/>
      <c r="B188" s="832"/>
      <c r="C188" s="832"/>
      <c r="D188" s="832"/>
      <c r="E188" s="832"/>
    </row>
    <row r="189" spans="1:6">
      <c r="A189" s="828"/>
      <c r="B189" s="832"/>
      <c r="C189" s="832"/>
      <c r="D189" s="832"/>
      <c r="E189" s="832"/>
    </row>
    <row r="190" spans="1:6">
      <c r="A190" s="43"/>
      <c r="B190" s="46"/>
      <c r="C190" s="46"/>
      <c r="D190" s="46"/>
      <c r="E190" s="46"/>
    </row>
  </sheetData>
  <mergeCells count="28">
    <mergeCell ref="A43:F43"/>
    <mergeCell ref="A63:F63"/>
    <mergeCell ref="A173:E173"/>
    <mergeCell ref="A174:D174"/>
    <mergeCell ref="A26:E26"/>
    <mergeCell ref="A35:E35"/>
    <mergeCell ref="A140:D140"/>
    <mergeCell ref="A156:D156"/>
    <mergeCell ref="A124:D124"/>
    <mergeCell ref="A84:E84"/>
    <mergeCell ref="A96:E96"/>
    <mergeCell ref="A110:E110"/>
    <mergeCell ref="A123:E123"/>
    <mergeCell ref="A138:E138"/>
    <mergeCell ref="A139:E139"/>
    <mergeCell ref="A155:E155"/>
    <mergeCell ref="A122:E122"/>
    <mergeCell ref="A44:D44"/>
    <mergeCell ref="A64:D64"/>
    <mergeCell ref="A83:F83"/>
    <mergeCell ref="A16:D16"/>
    <mergeCell ref="A27:D27"/>
    <mergeCell ref="A36:D36"/>
    <mergeCell ref="A3:D3"/>
    <mergeCell ref="A1:F1"/>
    <mergeCell ref="A2:F2"/>
    <mergeCell ref="A14:F14"/>
    <mergeCell ref="A15:F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99"/>
  <sheetViews>
    <sheetView zoomScaleNormal="100" workbookViewId="0">
      <selection activeCell="F7" sqref="F7"/>
    </sheetView>
  </sheetViews>
  <sheetFormatPr defaultRowHeight="12.75"/>
  <cols>
    <col min="1" max="1" width="39" customWidth="1"/>
    <col min="2" max="6" width="11.83203125" customWidth="1"/>
  </cols>
  <sheetData>
    <row r="1" spans="1:6" ht="15.75">
      <c r="A1" s="2276" t="s">
        <v>798</v>
      </c>
      <c r="B1" s="2276"/>
      <c r="C1" s="2276"/>
      <c r="D1" s="2276"/>
      <c r="E1" s="2276"/>
    </row>
    <row r="2" spans="1:6" ht="15.75">
      <c r="A2" s="2276" t="s">
        <v>187</v>
      </c>
      <c r="B2" s="2276"/>
      <c r="C2" s="2276"/>
      <c r="D2" s="2276"/>
      <c r="E2" s="2276"/>
    </row>
    <row r="3" spans="1:6">
      <c r="A3" s="1737"/>
      <c r="B3" s="1674"/>
      <c r="C3" s="1674"/>
      <c r="D3" s="1674"/>
      <c r="E3" s="1674"/>
      <c r="F3" s="512"/>
    </row>
    <row r="4" spans="1:6">
      <c r="A4" s="1706"/>
      <c r="B4" s="1707">
        <v>2019</v>
      </c>
      <c r="C4" s="1707">
        <v>2020</v>
      </c>
      <c r="D4" s="1707">
        <v>2021</v>
      </c>
      <c r="E4" s="1707">
        <v>2022</v>
      </c>
      <c r="F4" s="1708">
        <v>2023</v>
      </c>
    </row>
    <row r="5" spans="1:6">
      <c r="A5" s="829"/>
      <c r="B5" s="828"/>
      <c r="C5" s="828"/>
      <c r="D5" s="828"/>
      <c r="E5" s="828"/>
    </row>
    <row r="6" spans="1:6">
      <c r="A6" s="896" t="s">
        <v>174</v>
      </c>
      <c r="B6" s="839"/>
      <c r="C6" s="839"/>
      <c r="D6" s="839"/>
      <c r="E6" s="828"/>
    </row>
    <row r="7" spans="1:6">
      <c r="A7" s="871" t="s">
        <v>188</v>
      </c>
      <c r="B7" s="837">
        <v>36548.199999999997</v>
      </c>
      <c r="C7" s="837">
        <v>32093.4</v>
      </c>
      <c r="D7" s="838">
        <f>D8+D9</f>
        <v>43095.9</v>
      </c>
      <c r="E7" s="842">
        <f>E8+E9</f>
        <v>52975.5</v>
      </c>
      <c r="F7" s="1727">
        <f>F8+F9</f>
        <v>65192.9</v>
      </c>
    </row>
    <row r="8" spans="1:6">
      <c r="A8" s="877" t="s">
        <v>1408</v>
      </c>
      <c r="B8" s="857">
        <v>8097.9</v>
      </c>
      <c r="C8" s="857">
        <v>7113.2</v>
      </c>
      <c r="D8" s="857">
        <v>10199.1</v>
      </c>
      <c r="E8" s="843">
        <v>13133.9</v>
      </c>
      <c r="F8" s="1735">
        <v>16479.599999999999</v>
      </c>
    </row>
    <row r="9" spans="1:6">
      <c r="A9" s="877" t="s">
        <v>1409</v>
      </c>
      <c r="B9" s="839">
        <v>28450.3</v>
      </c>
      <c r="C9" s="839">
        <v>24980.2</v>
      </c>
      <c r="D9" s="839">
        <v>32896.800000000003</v>
      </c>
      <c r="E9" s="828">
        <v>39841.599999999999</v>
      </c>
      <c r="F9" s="1735">
        <v>48713.3</v>
      </c>
    </row>
    <row r="10" spans="1:6">
      <c r="A10" s="877"/>
      <c r="B10" s="839"/>
      <c r="C10" s="839"/>
      <c r="D10" s="839"/>
      <c r="E10" s="828"/>
      <c r="F10" s="1728"/>
    </row>
    <row r="11" spans="1:6">
      <c r="A11" s="889"/>
      <c r="B11" s="839"/>
      <c r="C11" s="839"/>
      <c r="D11" s="839"/>
      <c r="E11" s="828"/>
      <c r="F11" s="1728"/>
    </row>
    <row r="12" spans="1:6">
      <c r="A12" s="871" t="s">
        <v>188</v>
      </c>
      <c r="B12" s="837">
        <v>101.9</v>
      </c>
      <c r="C12" s="837">
        <v>82.6</v>
      </c>
      <c r="D12" s="837">
        <v>119.4</v>
      </c>
      <c r="E12" s="840">
        <v>111.9</v>
      </c>
      <c r="F12" s="1727">
        <v>114</v>
      </c>
    </row>
    <row r="13" spans="1:6">
      <c r="A13" s="877" t="s">
        <v>1408</v>
      </c>
      <c r="B13" s="857">
        <v>96.4</v>
      </c>
      <c r="C13" s="857">
        <v>82.6</v>
      </c>
      <c r="D13" s="857">
        <v>127.5</v>
      </c>
      <c r="E13" s="828">
        <v>117.2</v>
      </c>
      <c r="F13" s="1728">
        <v>116.3</v>
      </c>
    </row>
    <row r="14" spans="1:6">
      <c r="A14" s="877" t="s">
        <v>1409</v>
      </c>
      <c r="B14" s="839">
        <v>103.5</v>
      </c>
      <c r="C14" s="839">
        <v>82.6</v>
      </c>
      <c r="D14" s="839">
        <v>117.1</v>
      </c>
      <c r="E14" s="828">
        <v>110.3</v>
      </c>
      <c r="F14" s="1728">
        <v>113.3</v>
      </c>
    </row>
    <row r="15" spans="1:6">
      <c r="A15" s="1672"/>
      <c r="B15" s="1716"/>
      <c r="C15" s="1716"/>
      <c r="D15" s="1716"/>
      <c r="E15" s="1674"/>
      <c r="F15" s="512"/>
    </row>
    <row r="16" spans="1:6">
      <c r="A16" s="836"/>
      <c r="B16" s="828"/>
      <c r="C16" s="828"/>
      <c r="D16" s="828"/>
      <c r="E16" s="828"/>
    </row>
    <row r="17" spans="1:6" ht="15.75">
      <c r="A17" s="2274" t="s">
        <v>799</v>
      </c>
      <c r="B17" s="2274"/>
      <c r="C17" s="2274"/>
      <c r="D17" s="2274"/>
      <c r="E17" s="2274"/>
    </row>
    <row r="18" spans="1:6" ht="15.75">
      <c r="A18" s="2276" t="s">
        <v>800</v>
      </c>
      <c r="B18" s="2276"/>
      <c r="C18" s="2276"/>
      <c r="D18" s="2276"/>
      <c r="E18" s="2276"/>
    </row>
    <row r="19" spans="1:6">
      <c r="A19" s="2283" t="s">
        <v>627</v>
      </c>
      <c r="B19" s="2283"/>
      <c r="C19" s="2283"/>
      <c r="D19" s="2283"/>
      <c r="E19" s="1674"/>
      <c r="F19" s="512"/>
    </row>
    <row r="20" spans="1:6">
      <c r="A20" s="1706"/>
      <c r="B20" s="1707">
        <v>2019</v>
      </c>
      <c r="C20" s="1707">
        <v>2020</v>
      </c>
      <c r="D20" s="1707">
        <v>2021</v>
      </c>
      <c r="E20" s="1707">
        <v>2022</v>
      </c>
      <c r="F20" s="1708">
        <v>2023</v>
      </c>
    </row>
    <row r="21" spans="1:6">
      <c r="A21" s="829"/>
      <c r="B21" s="828"/>
      <c r="C21" s="828"/>
      <c r="D21" s="828"/>
      <c r="E21" s="828"/>
    </row>
    <row r="22" spans="1:6">
      <c r="A22" s="897" t="s">
        <v>186</v>
      </c>
      <c r="B22" s="837">
        <v>36548.199999999997</v>
      </c>
      <c r="C22" s="837">
        <v>32093.4</v>
      </c>
      <c r="D22" s="838">
        <f>D24+D25+D26+D27+D29+D31+D33</f>
        <v>43095.9</v>
      </c>
      <c r="E22" s="842">
        <f>E24+E25+E26+E27+E29+E31+E33</f>
        <v>52975.5</v>
      </c>
      <c r="F22" s="1727">
        <f>F24+F25+F26+F27+F29+F31+F33</f>
        <v>65192.899999999994</v>
      </c>
    </row>
    <row r="23" spans="1:6">
      <c r="A23" s="897" t="s">
        <v>1403</v>
      </c>
      <c r="B23" s="839"/>
      <c r="C23" s="839"/>
      <c r="D23" s="839"/>
      <c r="E23" s="840"/>
      <c r="F23" s="1727"/>
    </row>
    <row r="24" spans="1:6">
      <c r="A24" s="873" t="s">
        <v>190</v>
      </c>
      <c r="B24" s="839">
        <v>1330.3</v>
      </c>
      <c r="C24" s="857">
        <v>1140</v>
      </c>
      <c r="D24" s="857">
        <v>1442.2</v>
      </c>
      <c r="E24" s="828">
        <v>1751.8</v>
      </c>
      <c r="F24" s="1728">
        <v>2072.6999999999998</v>
      </c>
    </row>
    <row r="25" spans="1:6">
      <c r="A25" s="854" t="s">
        <v>178</v>
      </c>
      <c r="B25" s="839">
        <v>1364.6</v>
      </c>
      <c r="C25" s="839">
        <v>1206.9000000000001</v>
      </c>
      <c r="D25" s="839">
        <v>1603.7</v>
      </c>
      <c r="E25" s="843">
        <v>1870.8</v>
      </c>
      <c r="F25" s="1728">
        <v>2280.9</v>
      </c>
    </row>
    <row r="26" spans="1:6">
      <c r="A26" s="854" t="s">
        <v>179</v>
      </c>
      <c r="B26" s="839">
        <v>965.9</v>
      </c>
      <c r="C26" s="857">
        <v>884.9</v>
      </c>
      <c r="D26" s="857">
        <v>1179.8</v>
      </c>
      <c r="E26" s="828">
        <v>1368.6</v>
      </c>
      <c r="F26" s="1728">
        <v>1538.3</v>
      </c>
    </row>
    <row r="27" spans="1:6">
      <c r="A27" s="854" t="s">
        <v>180</v>
      </c>
      <c r="B27" s="839">
        <v>19483.5</v>
      </c>
      <c r="C27" s="839">
        <v>18277.8</v>
      </c>
      <c r="D27" s="839">
        <v>24160.5</v>
      </c>
      <c r="E27" s="828">
        <v>30070.2</v>
      </c>
      <c r="F27" s="1728">
        <v>38402.199999999997</v>
      </c>
    </row>
    <row r="28" spans="1:6">
      <c r="A28" s="854" t="s">
        <v>1410</v>
      </c>
      <c r="B28" s="857">
        <v>11202.3</v>
      </c>
      <c r="C28" s="857">
        <v>11779.5</v>
      </c>
      <c r="D28" s="857">
        <v>14024.1</v>
      </c>
      <c r="E28" s="843">
        <v>15868.4</v>
      </c>
      <c r="F28" s="1728">
        <v>18015.8</v>
      </c>
    </row>
    <row r="29" spans="1:6">
      <c r="A29" s="854" t="s">
        <v>181</v>
      </c>
      <c r="B29" s="839">
        <v>5408.9</v>
      </c>
      <c r="C29" s="839">
        <v>4166.2</v>
      </c>
      <c r="D29" s="839">
        <v>5724.8</v>
      </c>
      <c r="E29" s="828">
        <v>6844.7</v>
      </c>
      <c r="F29" s="1728">
        <v>7910.2</v>
      </c>
    </row>
    <row r="30" spans="1:6">
      <c r="A30" s="854" t="s">
        <v>1411</v>
      </c>
      <c r="B30" s="839">
        <v>2731.2</v>
      </c>
      <c r="C30" s="839">
        <v>2242.9</v>
      </c>
      <c r="D30" s="839">
        <v>1905</v>
      </c>
      <c r="E30" s="828">
        <v>2117.1999999999998</v>
      </c>
      <c r="F30" s="1728">
        <v>2372.1999999999998</v>
      </c>
    </row>
    <row r="31" spans="1:6">
      <c r="A31" s="854" t="s">
        <v>185</v>
      </c>
      <c r="B31" s="857">
        <v>6964.7</v>
      </c>
      <c r="C31" s="857">
        <v>5651.5</v>
      </c>
      <c r="D31" s="857">
        <v>7949.3</v>
      </c>
      <c r="E31" s="843">
        <v>9852</v>
      </c>
      <c r="F31" s="1728">
        <v>11588.1</v>
      </c>
    </row>
    <row r="32" spans="1:6">
      <c r="A32" s="854" t="s">
        <v>1412</v>
      </c>
      <c r="B32" s="857">
        <v>4249</v>
      </c>
      <c r="C32" s="857">
        <v>3712.1</v>
      </c>
      <c r="D32" s="857">
        <v>5193.6000000000004</v>
      </c>
      <c r="E32" s="828">
        <v>5746.2</v>
      </c>
      <c r="F32" s="1728">
        <v>6534.3</v>
      </c>
    </row>
    <row r="33" spans="1:6">
      <c r="A33" s="854" t="s">
        <v>183</v>
      </c>
      <c r="B33" s="857">
        <v>1030.3</v>
      </c>
      <c r="C33" s="857">
        <v>766.1</v>
      </c>
      <c r="D33" s="857">
        <v>1035.5999999999999</v>
      </c>
      <c r="E33" s="828">
        <v>1217.4000000000001</v>
      </c>
      <c r="F33" s="1728">
        <v>1400.5</v>
      </c>
    </row>
    <row r="34" spans="1:6">
      <c r="A34" s="1710"/>
      <c r="B34" s="1716"/>
      <c r="C34" s="1716"/>
      <c r="D34" s="1716"/>
      <c r="E34" s="1674"/>
      <c r="F34" s="512"/>
    </row>
    <row r="35" spans="1:6">
      <c r="A35" s="836"/>
      <c r="B35" s="828"/>
      <c r="C35" s="828"/>
      <c r="D35" s="828"/>
      <c r="E35" s="828"/>
    </row>
    <row r="36" spans="1:6" ht="15.75">
      <c r="A36" s="2276" t="s">
        <v>801</v>
      </c>
      <c r="B36" s="2276"/>
      <c r="C36" s="2276"/>
      <c r="D36" s="2276"/>
      <c r="E36" s="2276"/>
    </row>
    <row r="37" spans="1:6" ht="15.75">
      <c r="A37" s="2276" t="s">
        <v>191</v>
      </c>
      <c r="B37" s="2276"/>
      <c r="C37" s="2276"/>
      <c r="D37" s="2276"/>
      <c r="E37" s="2276"/>
    </row>
    <row r="38" spans="1:6">
      <c r="A38" s="2272" t="s">
        <v>192</v>
      </c>
      <c r="B38" s="2272"/>
      <c r="C38" s="2272"/>
      <c r="D38" s="2272"/>
      <c r="E38" s="1674"/>
      <c r="F38" s="512"/>
    </row>
    <row r="39" spans="1:6">
      <c r="A39" s="1706"/>
      <c r="B39" s="1707">
        <v>2019</v>
      </c>
      <c r="C39" s="1707">
        <v>2020</v>
      </c>
      <c r="D39" s="1707">
        <v>2021</v>
      </c>
      <c r="E39" s="1707">
        <v>2022</v>
      </c>
      <c r="F39" s="1708">
        <v>2023</v>
      </c>
    </row>
    <row r="40" spans="1:6">
      <c r="A40" s="829"/>
      <c r="B40" s="828"/>
      <c r="C40" s="828"/>
      <c r="D40" s="828"/>
      <c r="E40" s="828"/>
    </row>
    <row r="41" spans="1:6">
      <c r="A41" s="879" t="s">
        <v>186</v>
      </c>
      <c r="B41" s="837">
        <v>101.9</v>
      </c>
      <c r="C41" s="837">
        <v>82.6</v>
      </c>
      <c r="D41" s="837">
        <v>119.4</v>
      </c>
      <c r="E41" s="840">
        <v>111.9</v>
      </c>
      <c r="F41" s="1727">
        <v>114</v>
      </c>
    </row>
    <row r="42" spans="1:6">
      <c r="A42" s="879" t="s">
        <v>1403</v>
      </c>
      <c r="B42" s="839"/>
      <c r="C42" s="839"/>
      <c r="D42" s="839"/>
      <c r="E42" s="840"/>
      <c r="F42" s="1727"/>
    </row>
    <row r="43" spans="1:6">
      <c r="A43" s="851" t="s">
        <v>1407</v>
      </c>
      <c r="B43" s="839">
        <v>104.1</v>
      </c>
      <c r="C43" s="839">
        <v>80.599999999999994</v>
      </c>
      <c r="D43" s="839">
        <v>112.5</v>
      </c>
      <c r="E43" s="828">
        <v>110.6</v>
      </c>
      <c r="F43" s="1728">
        <v>109.6</v>
      </c>
    </row>
    <row r="44" spans="1:6">
      <c r="A44" s="835" t="s">
        <v>178</v>
      </c>
      <c r="B44" s="857">
        <v>102.8</v>
      </c>
      <c r="C44" s="857">
        <v>83.2</v>
      </c>
      <c r="D44" s="857">
        <v>118.1</v>
      </c>
      <c r="E44" s="828">
        <v>106.2</v>
      </c>
      <c r="F44" s="1728">
        <v>113</v>
      </c>
    </row>
    <row r="45" spans="1:6">
      <c r="A45" s="835" t="s">
        <v>179</v>
      </c>
      <c r="B45" s="857">
        <v>100.7</v>
      </c>
      <c r="C45" s="857">
        <v>86.2</v>
      </c>
      <c r="D45" s="857">
        <v>118.5</v>
      </c>
      <c r="E45" s="828">
        <v>105.6</v>
      </c>
      <c r="F45" s="1728">
        <v>104.2</v>
      </c>
    </row>
    <row r="46" spans="1:6">
      <c r="A46" s="835" t="s">
        <v>180</v>
      </c>
      <c r="B46" s="857">
        <v>101.1</v>
      </c>
      <c r="C46" s="857">
        <v>88.2</v>
      </c>
      <c r="D46" s="857">
        <v>117.5</v>
      </c>
      <c r="E46" s="828">
        <v>113.3</v>
      </c>
      <c r="F46" s="1728">
        <v>118.3</v>
      </c>
    </row>
    <row r="47" spans="1:6">
      <c r="A47" s="835" t="s">
        <v>1410</v>
      </c>
      <c r="B47" s="839">
        <v>102.3</v>
      </c>
      <c r="C47" s="839">
        <v>98.9</v>
      </c>
      <c r="D47" s="839">
        <v>105.8</v>
      </c>
      <c r="E47" s="828">
        <v>60.1</v>
      </c>
      <c r="F47" s="1728">
        <v>105.2</v>
      </c>
    </row>
    <row r="48" spans="1:6" ht="13.5" customHeight="1">
      <c r="A48" s="835" t="s">
        <v>181</v>
      </c>
      <c r="B48" s="839">
        <v>102.9</v>
      </c>
      <c r="C48" s="839">
        <v>72.400000000000006</v>
      </c>
      <c r="D48" s="839">
        <v>122.2</v>
      </c>
      <c r="E48" s="839">
        <v>108.9</v>
      </c>
      <c r="F48" s="1728">
        <v>107.1</v>
      </c>
    </row>
    <row r="49" spans="1:6">
      <c r="A49" s="844" t="s">
        <v>1411</v>
      </c>
      <c r="B49" s="839">
        <v>104.5</v>
      </c>
      <c r="C49" s="839">
        <v>77.2</v>
      </c>
      <c r="D49" s="839">
        <v>75.5</v>
      </c>
      <c r="E49" s="828">
        <v>101.2</v>
      </c>
      <c r="F49" s="1728">
        <v>103.8</v>
      </c>
    </row>
    <row r="50" spans="1:6">
      <c r="A50" s="835" t="s">
        <v>185</v>
      </c>
      <c r="B50" s="857">
        <v>102.7</v>
      </c>
      <c r="C50" s="857">
        <v>76.3</v>
      </c>
      <c r="D50" s="857">
        <v>125.1</v>
      </c>
      <c r="E50" s="828">
        <v>112.8</v>
      </c>
      <c r="F50" s="1728">
        <v>109</v>
      </c>
    </row>
    <row r="51" spans="1:6">
      <c r="A51" s="835" t="s">
        <v>1412</v>
      </c>
      <c r="B51" s="839">
        <v>102.9</v>
      </c>
      <c r="C51" s="839">
        <v>82.2</v>
      </c>
      <c r="D51" s="839">
        <v>124.4</v>
      </c>
      <c r="E51" s="828">
        <v>100.7</v>
      </c>
      <c r="F51" s="1728">
        <v>105.4</v>
      </c>
    </row>
    <row r="52" spans="1:6">
      <c r="A52" s="835" t="s">
        <v>183</v>
      </c>
      <c r="B52" s="857">
        <v>101.7</v>
      </c>
      <c r="C52" s="857">
        <v>69.900000000000006</v>
      </c>
      <c r="D52" s="857">
        <v>120.2</v>
      </c>
      <c r="E52" s="843">
        <v>107</v>
      </c>
      <c r="F52" s="1728">
        <v>106.6</v>
      </c>
    </row>
    <row r="53" spans="1:6">
      <c r="A53" s="1738"/>
      <c r="B53" s="1713"/>
      <c r="C53" s="1713"/>
      <c r="D53" s="1713"/>
      <c r="E53" s="1674"/>
      <c r="F53" s="1521"/>
    </row>
    <row r="54" spans="1:6">
      <c r="A54" s="832"/>
      <c r="B54" s="828"/>
      <c r="C54" s="828"/>
      <c r="D54" s="828"/>
      <c r="E54" s="828"/>
    </row>
    <row r="55" spans="1:6">
      <c r="A55" s="832"/>
      <c r="B55" s="828"/>
      <c r="C55" s="828"/>
      <c r="D55" s="828"/>
      <c r="E55" s="828"/>
    </row>
    <row r="56" spans="1:6" ht="15.75">
      <c r="A56" s="2274" t="s">
        <v>802</v>
      </c>
      <c r="B56" s="2274"/>
      <c r="C56" s="2274"/>
      <c r="D56" s="2274"/>
      <c r="E56" s="2274"/>
    </row>
    <row r="57" spans="1:6">
      <c r="A57" s="2272" t="s">
        <v>628</v>
      </c>
      <c r="B57" s="2272"/>
      <c r="C57" s="2272"/>
      <c r="D57" s="2272"/>
      <c r="E57" s="1674"/>
      <c r="F57" s="512"/>
    </row>
    <row r="58" spans="1:6">
      <c r="A58" s="1706"/>
      <c r="B58" s="1707">
        <v>2019</v>
      </c>
      <c r="C58" s="1707">
        <v>2020</v>
      </c>
      <c r="D58" s="1707">
        <v>2021</v>
      </c>
      <c r="E58" s="1707">
        <v>2022</v>
      </c>
      <c r="F58" s="1708">
        <v>2023</v>
      </c>
    </row>
    <row r="59" spans="1:6">
      <c r="A59" s="829"/>
      <c r="B59" s="828"/>
      <c r="C59" s="828"/>
      <c r="D59" s="828"/>
      <c r="E59" s="828"/>
    </row>
    <row r="60" spans="1:6">
      <c r="A60" s="841" t="s">
        <v>169</v>
      </c>
      <c r="B60" s="837">
        <v>36548.199999999997</v>
      </c>
      <c r="C60" s="837">
        <v>32093.4</v>
      </c>
      <c r="D60" s="838">
        <f>D61+D62+D63+D64</f>
        <v>43095.9</v>
      </c>
      <c r="E60" s="840">
        <v>52975.5</v>
      </c>
      <c r="F60" s="1727">
        <f t="shared" ref="F60" si="0">F61+F62+F63+F64</f>
        <v>65192.9</v>
      </c>
    </row>
    <row r="61" spans="1:6">
      <c r="A61" s="846" t="s">
        <v>813</v>
      </c>
      <c r="B61" s="857">
        <v>499</v>
      </c>
      <c r="C61" s="857">
        <v>494.2</v>
      </c>
      <c r="D61" s="857">
        <v>362.7</v>
      </c>
      <c r="E61" s="840">
        <v>179.6</v>
      </c>
      <c r="F61" s="1736">
        <v>483.5</v>
      </c>
    </row>
    <row r="62" spans="1:6">
      <c r="A62" s="846" t="s">
        <v>193</v>
      </c>
      <c r="B62" s="857">
        <v>1248</v>
      </c>
      <c r="C62" s="857">
        <v>1145.9000000000001</v>
      </c>
      <c r="D62" s="857">
        <v>1599.9</v>
      </c>
      <c r="E62" s="828">
        <v>1531.1</v>
      </c>
      <c r="F62" s="1728">
        <v>1648.8</v>
      </c>
    </row>
    <row r="63" spans="1:6">
      <c r="A63" s="846" t="s">
        <v>194</v>
      </c>
      <c r="B63" s="857">
        <v>6350.9</v>
      </c>
      <c r="C63" s="857">
        <v>5473.1</v>
      </c>
      <c r="D63" s="857">
        <v>4819.3</v>
      </c>
      <c r="E63" s="828">
        <v>9379.4</v>
      </c>
      <c r="F63" s="1728">
        <v>14367.3</v>
      </c>
    </row>
    <row r="64" spans="1:6">
      <c r="A64" s="846" t="s">
        <v>195</v>
      </c>
      <c r="B64" s="839">
        <v>28450.3</v>
      </c>
      <c r="C64" s="857">
        <v>24980.2</v>
      </c>
      <c r="D64" s="857">
        <v>36314</v>
      </c>
      <c r="E64" s="828">
        <v>41885.4</v>
      </c>
      <c r="F64" s="1728">
        <v>48693.3</v>
      </c>
    </row>
    <row r="65" spans="1:6">
      <c r="A65" s="1673"/>
      <c r="B65" s="1716"/>
      <c r="C65" s="1716"/>
      <c r="D65" s="1716"/>
      <c r="E65" s="1674"/>
      <c r="F65" s="512"/>
    </row>
    <row r="66" spans="1:6">
      <c r="A66" s="836"/>
      <c r="B66" s="828"/>
      <c r="C66" s="828"/>
      <c r="D66" s="828"/>
      <c r="E66" s="828"/>
    </row>
    <row r="67" spans="1:6" ht="15.75">
      <c r="A67" s="2277" t="s">
        <v>803</v>
      </c>
      <c r="B67" s="2277"/>
      <c r="C67" s="2277"/>
      <c r="D67" s="2277"/>
      <c r="E67" s="2277"/>
    </row>
    <row r="68" spans="1:6" ht="15.75">
      <c r="A68" s="2276" t="s">
        <v>196</v>
      </c>
      <c r="B68" s="2276"/>
      <c r="C68" s="2276"/>
      <c r="D68" s="2276"/>
      <c r="E68" s="2276"/>
    </row>
    <row r="69" spans="1:6">
      <c r="A69" s="2272"/>
      <c r="B69" s="2272"/>
      <c r="C69" s="2272"/>
      <c r="D69" s="2272"/>
      <c r="E69" s="1674"/>
      <c r="F69" s="512"/>
    </row>
    <row r="70" spans="1:6">
      <c r="A70" s="1706"/>
      <c r="B70" s="1707">
        <v>2019</v>
      </c>
      <c r="C70" s="1707">
        <v>2020</v>
      </c>
      <c r="D70" s="1707">
        <v>2021</v>
      </c>
      <c r="E70" s="1707">
        <v>2022</v>
      </c>
      <c r="F70" s="1708">
        <v>2023</v>
      </c>
    </row>
    <row r="71" spans="1:6">
      <c r="A71" s="829"/>
      <c r="B71" s="828"/>
      <c r="C71" s="828"/>
      <c r="D71" s="828"/>
      <c r="E71" s="828"/>
    </row>
    <row r="72" spans="1:6">
      <c r="A72" s="890" t="s">
        <v>174</v>
      </c>
      <c r="B72" s="831"/>
      <c r="C72" s="831"/>
      <c r="D72" s="831"/>
      <c r="E72" s="832"/>
    </row>
    <row r="73" spans="1:6">
      <c r="A73" s="830" t="s">
        <v>175</v>
      </c>
      <c r="B73" s="837">
        <v>36548.199999999997</v>
      </c>
      <c r="C73" s="837">
        <v>32093.4</v>
      </c>
      <c r="D73" s="837">
        <v>43095.9</v>
      </c>
      <c r="E73" s="840">
        <v>52975.5</v>
      </c>
      <c r="F73" s="1727">
        <v>65192.9</v>
      </c>
    </row>
    <row r="74" spans="1:6">
      <c r="A74" s="835" t="s">
        <v>1413</v>
      </c>
      <c r="B74" s="839">
        <v>36548.199999999997</v>
      </c>
      <c r="C74" s="839">
        <v>32093.4</v>
      </c>
      <c r="D74" s="839">
        <v>43095.9</v>
      </c>
      <c r="E74" s="828">
        <v>52975.5</v>
      </c>
      <c r="F74" s="1728">
        <v>62192.9</v>
      </c>
    </row>
    <row r="75" spans="1:6">
      <c r="A75" s="841" t="s">
        <v>112</v>
      </c>
      <c r="B75" s="839"/>
      <c r="C75" s="839"/>
      <c r="D75" s="839"/>
      <c r="E75" s="828"/>
      <c r="F75" s="1728"/>
    </row>
    <row r="76" spans="1:6">
      <c r="A76" s="841" t="s">
        <v>175</v>
      </c>
      <c r="B76" s="838">
        <v>100</v>
      </c>
      <c r="C76" s="838">
        <v>100</v>
      </c>
      <c r="D76" s="838">
        <v>100</v>
      </c>
      <c r="E76" s="838">
        <v>100</v>
      </c>
      <c r="F76" s="1727">
        <v>100</v>
      </c>
    </row>
    <row r="77" spans="1:6">
      <c r="A77" s="835" t="s">
        <v>1413</v>
      </c>
      <c r="B77" s="857">
        <v>100</v>
      </c>
      <c r="C77" s="857">
        <v>100</v>
      </c>
      <c r="D77" s="857">
        <v>100</v>
      </c>
      <c r="E77" s="857">
        <v>100</v>
      </c>
      <c r="F77" s="1728">
        <v>100</v>
      </c>
    </row>
    <row r="78" spans="1:6">
      <c r="A78" s="1705"/>
      <c r="B78" s="1739"/>
      <c r="C78" s="1739"/>
      <c r="D78" s="1739"/>
      <c r="E78" s="1739"/>
      <c r="F78" s="512"/>
    </row>
    <row r="79" spans="1:6">
      <c r="A79" s="836"/>
      <c r="B79" s="828"/>
      <c r="C79" s="828"/>
      <c r="D79" s="828"/>
      <c r="E79" s="828"/>
    </row>
    <row r="80" spans="1:6" ht="15.75">
      <c r="A80" s="2274" t="s">
        <v>654</v>
      </c>
      <c r="B80" s="2274"/>
      <c r="C80" s="2274"/>
      <c r="D80" s="2274"/>
      <c r="E80" s="828"/>
    </row>
    <row r="81" spans="1:6">
      <c r="A81" s="2282" t="s">
        <v>653</v>
      </c>
      <c r="B81" s="2282"/>
      <c r="C81" s="2282"/>
      <c r="D81" s="2282"/>
      <c r="E81" s="1674"/>
      <c r="F81" s="1740"/>
    </row>
    <row r="82" spans="1:6">
      <c r="A82" s="1741"/>
      <c r="B82" s="1742">
        <v>2019</v>
      </c>
      <c r="C82" s="1742">
        <v>2020</v>
      </c>
      <c r="D82" s="1742">
        <v>2021</v>
      </c>
      <c r="E82" s="1742">
        <v>2022</v>
      </c>
      <c r="F82" s="1743">
        <v>2023</v>
      </c>
    </row>
    <row r="83" spans="1:6">
      <c r="A83" s="891"/>
      <c r="B83" s="828"/>
      <c r="C83" s="828"/>
      <c r="D83" s="828"/>
      <c r="E83" s="828"/>
    </row>
    <row r="84" spans="1:6">
      <c r="A84" s="892" t="s">
        <v>42</v>
      </c>
      <c r="B84" s="842">
        <v>49924.7</v>
      </c>
      <c r="C84" s="842">
        <v>41797.599999999999</v>
      </c>
      <c r="D84" s="842">
        <v>53791.8</v>
      </c>
      <c r="E84" s="842">
        <f>E86+E87+E88+E89+E90+E91+E92</f>
        <v>68010</v>
      </c>
      <c r="F84" s="1731">
        <f>F86+F87+F88+F89+F90+F91+F92</f>
        <v>82888</v>
      </c>
    </row>
    <row r="85" spans="1:6">
      <c r="A85" s="893" t="s">
        <v>1414</v>
      </c>
      <c r="B85" s="828"/>
      <c r="C85" s="828"/>
      <c r="D85" s="828"/>
      <c r="E85" s="828"/>
      <c r="F85" s="1730"/>
    </row>
    <row r="86" spans="1:6">
      <c r="A86" s="894" t="s">
        <v>190</v>
      </c>
      <c r="B86" s="843">
        <v>1514</v>
      </c>
      <c r="C86" s="843">
        <v>1302</v>
      </c>
      <c r="D86" s="843">
        <v>1646.5</v>
      </c>
      <c r="E86" s="828">
        <v>1971.4</v>
      </c>
      <c r="F86" s="1730">
        <v>2367.6</v>
      </c>
    </row>
    <row r="87" spans="1:6">
      <c r="A87" s="894" t="s">
        <v>178</v>
      </c>
      <c r="B87" s="843">
        <v>1908.6</v>
      </c>
      <c r="C87" s="843">
        <v>1693.6</v>
      </c>
      <c r="D87" s="843">
        <v>2187.5</v>
      </c>
      <c r="E87" s="843">
        <v>2632</v>
      </c>
      <c r="F87" s="1730">
        <v>2946.9</v>
      </c>
    </row>
    <row r="88" spans="1:6">
      <c r="A88" s="894" t="s">
        <v>179</v>
      </c>
      <c r="B88" s="843">
        <v>1266.8</v>
      </c>
      <c r="C88" s="843">
        <v>1055.2</v>
      </c>
      <c r="D88" s="843">
        <v>1396.3</v>
      </c>
      <c r="E88" s="843">
        <v>1604</v>
      </c>
      <c r="F88" s="1730">
        <v>1839.1</v>
      </c>
    </row>
    <row r="89" spans="1:6">
      <c r="A89" s="894" t="s">
        <v>180</v>
      </c>
      <c r="B89" s="843">
        <v>30271</v>
      </c>
      <c r="C89" s="843">
        <v>25724.5</v>
      </c>
      <c r="D89" s="843">
        <v>31994.9</v>
      </c>
      <c r="E89" s="828">
        <v>41768.6</v>
      </c>
      <c r="F89" s="1730">
        <v>52334.1</v>
      </c>
    </row>
    <row r="90" spans="1:6">
      <c r="A90" s="894" t="s">
        <v>181</v>
      </c>
      <c r="B90" s="828">
        <v>6172.7</v>
      </c>
      <c r="C90" s="828">
        <v>4739.2</v>
      </c>
      <c r="D90" s="828">
        <v>6454.6</v>
      </c>
      <c r="E90" s="828">
        <v>7625.2</v>
      </c>
      <c r="F90" s="1730">
        <v>8885.7999999999993</v>
      </c>
    </row>
    <row r="91" spans="1:6">
      <c r="A91" s="894" t="s">
        <v>185</v>
      </c>
      <c r="B91" s="828">
        <v>7650.2</v>
      </c>
      <c r="C91" s="828">
        <v>6396.6</v>
      </c>
      <c r="D91" s="828">
        <v>8936.9</v>
      </c>
      <c r="E91" s="828">
        <v>11044.7</v>
      </c>
      <c r="F91" s="1730">
        <v>12956.4</v>
      </c>
    </row>
    <row r="92" spans="1:6">
      <c r="A92" s="894" t="s">
        <v>183</v>
      </c>
      <c r="B92" s="843">
        <v>1141.4000000000001</v>
      </c>
      <c r="C92" s="843">
        <v>886.5</v>
      </c>
      <c r="D92" s="843">
        <v>1175.0999999999999</v>
      </c>
      <c r="E92" s="828">
        <v>1364.1</v>
      </c>
      <c r="F92" s="1730">
        <v>1558.1</v>
      </c>
    </row>
    <row r="93" spans="1:6">
      <c r="A93" s="1744"/>
      <c r="B93" s="1745"/>
      <c r="C93" s="1745"/>
      <c r="D93" s="1745"/>
      <c r="E93" s="1674"/>
      <c r="F93" s="512"/>
    </row>
    <row r="94" spans="1:6">
      <c r="A94" s="895"/>
      <c r="B94" s="828"/>
      <c r="C94" s="828"/>
      <c r="D94" s="828"/>
      <c r="E94" s="828"/>
    </row>
    <row r="95" spans="1:6">
      <c r="A95" s="828"/>
      <c r="B95" s="828"/>
      <c r="C95" s="828"/>
      <c r="D95" s="828"/>
      <c r="E95" s="828"/>
    </row>
    <row r="96" spans="1:6">
      <c r="A96" s="726"/>
      <c r="B96" s="726"/>
      <c r="C96" s="726"/>
      <c r="D96" s="726"/>
      <c r="E96" s="726"/>
    </row>
    <row r="97" spans="1:5">
      <c r="A97" s="726"/>
      <c r="B97" s="726"/>
      <c r="C97" s="726"/>
      <c r="D97" s="726"/>
      <c r="E97" s="726"/>
    </row>
    <row r="98" spans="1:5">
      <c r="A98" s="726"/>
      <c r="B98" s="726"/>
      <c r="C98" s="726"/>
      <c r="D98" s="726"/>
      <c r="E98" s="726"/>
    </row>
    <row r="99" spans="1:5">
      <c r="A99" s="726"/>
      <c r="B99" s="726"/>
      <c r="C99" s="726"/>
      <c r="D99" s="726"/>
      <c r="E99" s="726"/>
    </row>
  </sheetData>
  <mergeCells count="15">
    <mergeCell ref="A69:D69"/>
    <mergeCell ref="A80:D80"/>
    <mergeCell ref="A81:D81"/>
    <mergeCell ref="A1:E1"/>
    <mergeCell ref="A2:E2"/>
    <mergeCell ref="A17:E17"/>
    <mergeCell ref="A18:E18"/>
    <mergeCell ref="A36:E36"/>
    <mergeCell ref="A37:E37"/>
    <mergeCell ref="A56:E56"/>
    <mergeCell ref="A38:D38"/>
    <mergeCell ref="A57:D57"/>
    <mergeCell ref="A67:E67"/>
    <mergeCell ref="A68:E68"/>
    <mergeCell ref="A19:D1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G48"/>
  <sheetViews>
    <sheetView zoomScaleNormal="100" workbookViewId="0">
      <selection activeCell="G30" sqref="G30"/>
    </sheetView>
  </sheetViews>
  <sheetFormatPr defaultRowHeight="12.75"/>
  <cols>
    <col min="1" max="1" width="41.6640625" customWidth="1"/>
    <col min="2" max="6" width="11.83203125" customWidth="1"/>
  </cols>
  <sheetData>
    <row r="1" spans="1:7" ht="15.75" customHeight="1">
      <c r="A1" s="2284" t="s">
        <v>655</v>
      </c>
      <c r="B1" s="2284"/>
      <c r="C1" s="2284"/>
      <c r="D1" s="2284"/>
      <c r="E1" s="2284"/>
      <c r="F1" s="43"/>
      <c r="G1" s="43"/>
    </row>
    <row r="2" spans="1:7">
      <c r="A2" s="2278" t="s">
        <v>22</v>
      </c>
      <c r="B2" s="2278"/>
      <c r="C2" s="2278"/>
      <c r="D2" s="2278"/>
      <c r="E2" s="1674"/>
      <c r="F2" s="1604"/>
      <c r="G2" s="43"/>
    </row>
    <row r="3" spans="1:7">
      <c r="A3" s="1726"/>
      <c r="B3" s="1707">
        <v>2019</v>
      </c>
      <c r="C3" s="1707">
        <v>2020</v>
      </c>
      <c r="D3" s="1707">
        <v>2021</v>
      </c>
      <c r="E3" s="1707">
        <v>2022</v>
      </c>
      <c r="F3" s="1746">
        <v>2023</v>
      </c>
      <c r="G3" s="45"/>
    </row>
    <row r="4" spans="1:7">
      <c r="A4" s="903" t="s">
        <v>629</v>
      </c>
      <c r="B4" s="837">
        <v>49924.7</v>
      </c>
      <c r="C4" s="837">
        <v>41797.599999999999</v>
      </c>
      <c r="D4" s="837">
        <v>53791.8</v>
      </c>
      <c r="E4" s="842">
        <f>E5+E6+E7+E8+E9+E10+E11+E12+E13+E14+E15+E16</f>
        <v>68010</v>
      </c>
      <c r="F4" s="1747">
        <f>F5+F6+F7+F8+F9+F10+F11+F12+F13+F14+F15+F16</f>
        <v>82888.100000000006</v>
      </c>
      <c r="G4" s="45"/>
    </row>
    <row r="5" spans="1:7" ht="36">
      <c r="A5" s="898" t="s">
        <v>818</v>
      </c>
      <c r="B5" s="839">
        <v>44980.3</v>
      </c>
      <c r="C5" s="839">
        <v>37473.1</v>
      </c>
      <c r="D5" s="839">
        <v>48279.8</v>
      </c>
      <c r="E5" s="828">
        <v>61984.7</v>
      </c>
      <c r="F5" s="1736">
        <v>76071</v>
      </c>
      <c r="G5" s="48"/>
    </row>
    <row r="6" spans="1:7" ht="16.5" customHeight="1">
      <c r="A6" s="898" t="s">
        <v>119</v>
      </c>
      <c r="B6" s="857">
        <v>1779.6</v>
      </c>
      <c r="C6" s="857">
        <v>961.9</v>
      </c>
      <c r="D6" s="857">
        <v>1750.7</v>
      </c>
      <c r="E6" s="828">
        <v>1695.7</v>
      </c>
      <c r="F6" s="1728">
        <v>1798.6</v>
      </c>
      <c r="G6" s="46"/>
    </row>
    <row r="7" spans="1:7">
      <c r="A7" s="901" t="s">
        <v>630</v>
      </c>
      <c r="B7" s="843">
        <v>1180.5</v>
      </c>
      <c r="C7" s="843">
        <v>1388</v>
      </c>
      <c r="D7" s="843">
        <v>1196.5</v>
      </c>
      <c r="E7" s="828">
        <v>1435.7</v>
      </c>
      <c r="F7" s="1728">
        <v>1699.3</v>
      </c>
      <c r="G7" s="46"/>
    </row>
    <row r="8" spans="1:7">
      <c r="A8" s="902" t="s">
        <v>120</v>
      </c>
      <c r="B8" s="839">
        <v>79.2</v>
      </c>
      <c r="C8" s="839">
        <v>99.4</v>
      </c>
      <c r="D8" s="839">
        <v>138.9</v>
      </c>
      <c r="E8" s="843">
        <v>141</v>
      </c>
      <c r="F8" s="1728">
        <v>139.1</v>
      </c>
      <c r="G8" s="46"/>
    </row>
    <row r="9" spans="1:7">
      <c r="A9" s="898" t="s">
        <v>121</v>
      </c>
      <c r="B9" s="839">
        <v>847.5</v>
      </c>
      <c r="C9" s="839">
        <v>866.7</v>
      </c>
      <c r="D9" s="839">
        <v>1063.5</v>
      </c>
      <c r="E9" s="828">
        <v>1124.3</v>
      </c>
      <c r="F9" s="1728">
        <v>1115.2</v>
      </c>
      <c r="G9" s="46"/>
    </row>
    <row r="10" spans="1:7">
      <c r="A10" s="899" t="s">
        <v>122</v>
      </c>
      <c r="B10" s="839">
        <v>79.900000000000006</v>
      </c>
      <c r="C10" s="839">
        <v>93.9</v>
      </c>
      <c r="D10" s="839">
        <v>138.5</v>
      </c>
      <c r="E10" s="828">
        <v>165.2</v>
      </c>
      <c r="F10" s="1728">
        <v>201.2</v>
      </c>
      <c r="G10" s="46"/>
    </row>
    <row r="11" spans="1:7" ht="24">
      <c r="A11" s="899" t="s">
        <v>631</v>
      </c>
      <c r="B11" s="839">
        <v>237.7</v>
      </c>
      <c r="C11" s="839">
        <v>207.1</v>
      </c>
      <c r="D11" s="839">
        <v>283.2</v>
      </c>
      <c r="E11" s="828">
        <v>295.8</v>
      </c>
      <c r="F11" s="1728">
        <v>386.8</v>
      </c>
      <c r="G11" s="46"/>
    </row>
    <row r="12" spans="1:7" ht="24">
      <c r="A12" s="899" t="s">
        <v>1109</v>
      </c>
      <c r="B12" s="839">
        <v>139.9</v>
      </c>
      <c r="C12" s="839">
        <v>148.6</v>
      </c>
      <c r="D12" s="857">
        <v>172</v>
      </c>
      <c r="E12" s="828">
        <v>164.7</v>
      </c>
      <c r="F12" s="1728">
        <v>247.3</v>
      </c>
      <c r="G12" s="46"/>
    </row>
    <row r="13" spans="1:7">
      <c r="A13" s="902" t="s">
        <v>115</v>
      </c>
      <c r="B13" s="857">
        <v>250.7</v>
      </c>
      <c r="C13" s="857">
        <v>123.4</v>
      </c>
      <c r="D13" s="857">
        <v>312.39999999999998</v>
      </c>
      <c r="E13" s="828">
        <v>421.3</v>
      </c>
      <c r="F13" s="1728">
        <v>518.29999999999995</v>
      </c>
      <c r="G13" s="46"/>
    </row>
    <row r="14" spans="1:7" ht="24">
      <c r="A14" s="899" t="s">
        <v>819</v>
      </c>
      <c r="B14" s="839">
        <v>107.8</v>
      </c>
      <c r="C14" s="839">
        <v>167.7</v>
      </c>
      <c r="D14" s="839">
        <v>178.7</v>
      </c>
      <c r="E14" s="843">
        <v>263</v>
      </c>
      <c r="F14" s="1728">
        <v>288.39999999999998</v>
      </c>
      <c r="G14" s="46"/>
    </row>
    <row r="15" spans="1:7">
      <c r="A15" s="899" t="s">
        <v>201</v>
      </c>
      <c r="B15" s="839">
        <v>27.9</v>
      </c>
      <c r="C15" s="839">
        <v>30.5</v>
      </c>
      <c r="D15" s="839">
        <v>31.8</v>
      </c>
      <c r="E15" s="828">
        <v>54.3</v>
      </c>
      <c r="F15" s="1728">
        <v>67</v>
      </c>
      <c r="G15" s="46"/>
    </row>
    <row r="16" spans="1:7">
      <c r="A16" s="874" t="s">
        <v>125</v>
      </c>
      <c r="B16" s="839">
        <v>213.7</v>
      </c>
      <c r="C16" s="839">
        <v>237.3</v>
      </c>
      <c r="D16" s="839">
        <v>245.8</v>
      </c>
      <c r="E16" s="828">
        <v>264.3</v>
      </c>
      <c r="F16" s="1728">
        <v>355.9</v>
      </c>
      <c r="G16" s="46"/>
    </row>
    <row r="17" spans="1:7">
      <c r="A17" s="1710"/>
      <c r="B17" s="1739"/>
      <c r="C17" s="1739"/>
      <c r="D17" s="1739"/>
      <c r="E17" s="1709"/>
      <c r="F17" s="1763"/>
      <c r="G17" s="46"/>
    </row>
    <row r="18" spans="1:7">
      <c r="A18" s="832"/>
      <c r="B18" s="834"/>
      <c r="C18" s="834"/>
      <c r="D18" s="834"/>
      <c r="E18" s="832"/>
      <c r="F18" s="46"/>
      <c r="G18" s="46"/>
    </row>
    <row r="19" spans="1:7" ht="15.75" customHeight="1">
      <c r="A19" s="2284" t="s">
        <v>632</v>
      </c>
      <c r="B19" s="2284"/>
      <c r="C19" s="2284"/>
      <c r="D19" s="2284"/>
      <c r="E19" s="2284"/>
      <c r="F19" s="46"/>
      <c r="G19" s="46"/>
    </row>
    <row r="20" spans="1:7">
      <c r="A20" s="2278" t="s">
        <v>633</v>
      </c>
      <c r="B20" s="2278"/>
      <c r="C20" s="2278"/>
      <c r="D20" s="2278"/>
      <c r="E20" s="1709"/>
      <c r="F20" s="1763"/>
      <c r="G20" s="46"/>
    </row>
    <row r="21" spans="1:7">
      <c r="A21" s="1726"/>
      <c r="B21" s="1707">
        <v>2019</v>
      </c>
      <c r="C21" s="1707">
        <v>2020</v>
      </c>
      <c r="D21" s="1707">
        <v>2021</v>
      </c>
      <c r="E21" s="1707">
        <v>2022</v>
      </c>
      <c r="F21" s="1764">
        <v>2023</v>
      </c>
      <c r="G21" s="46"/>
    </row>
    <row r="22" spans="1:7">
      <c r="A22" s="904" t="s">
        <v>629</v>
      </c>
      <c r="B22" s="837">
        <v>105.4</v>
      </c>
      <c r="C22" s="837">
        <v>80.900000000000006</v>
      </c>
      <c r="D22" s="838">
        <v>111.2</v>
      </c>
      <c r="E22" s="840">
        <v>113.8</v>
      </c>
      <c r="F22" s="1747">
        <v>115.2</v>
      </c>
      <c r="G22" s="46"/>
    </row>
    <row r="23" spans="1:7" ht="36">
      <c r="A23" s="905" t="s">
        <v>818</v>
      </c>
      <c r="B23" s="839">
        <v>105.8</v>
      </c>
      <c r="C23" s="857">
        <v>80</v>
      </c>
      <c r="D23" s="857">
        <v>111.6</v>
      </c>
      <c r="E23" s="828">
        <v>114.4</v>
      </c>
      <c r="F23" s="1736">
        <v>116</v>
      </c>
      <c r="G23" s="43"/>
    </row>
    <row r="24" spans="1:7" ht="15.75" customHeight="1">
      <c r="A24" s="905" t="s">
        <v>119</v>
      </c>
      <c r="B24" s="828">
        <v>101.2</v>
      </c>
      <c r="C24" s="843">
        <v>92</v>
      </c>
      <c r="D24" s="843">
        <v>106.5</v>
      </c>
      <c r="E24" s="828">
        <v>107.9</v>
      </c>
      <c r="F24" s="1728">
        <v>110.6</v>
      </c>
      <c r="G24" s="43"/>
    </row>
    <row r="25" spans="1:7">
      <c r="A25" s="906" t="s">
        <v>630</v>
      </c>
      <c r="B25" s="839">
        <v>103.2</v>
      </c>
      <c r="C25" s="839">
        <v>74.900000000000006</v>
      </c>
      <c r="D25" s="839">
        <v>107.7</v>
      </c>
      <c r="E25" s="843">
        <v>109</v>
      </c>
      <c r="F25" s="1728">
        <v>110.2</v>
      </c>
      <c r="G25" s="43"/>
    </row>
    <row r="26" spans="1:7">
      <c r="A26" s="868" t="s">
        <v>120</v>
      </c>
      <c r="B26" s="828">
        <v>95.7</v>
      </c>
      <c r="C26" s="828">
        <v>93.6</v>
      </c>
      <c r="D26" s="828">
        <v>97.7</v>
      </c>
      <c r="E26" s="828">
        <v>91.6</v>
      </c>
      <c r="F26" s="1728">
        <v>96</v>
      </c>
      <c r="G26" s="43"/>
    </row>
    <row r="27" spans="1:7">
      <c r="A27" s="905" t="s">
        <v>121</v>
      </c>
      <c r="B27" s="843">
        <v>100.3</v>
      </c>
      <c r="C27" s="843">
        <v>100</v>
      </c>
      <c r="D27" s="843">
        <v>99.9</v>
      </c>
      <c r="E27" s="828">
        <v>107.8</v>
      </c>
      <c r="F27" s="1728">
        <v>101.5</v>
      </c>
      <c r="G27" s="43"/>
    </row>
    <row r="28" spans="1:7">
      <c r="A28" s="900" t="s">
        <v>122</v>
      </c>
      <c r="B28" s="828">
        <v>100.3</v>
      </c>
      <c r="C28" s="828">
        <v>98.1</v>
      </c>
      <c r="D28" s="843">
        <v>100</v>
      </c>
      <c r="E28" s="828">
        <v>96.4</v>
      </c>
      <c r="F28" s="1728">
        <v>83.1</v>
      </c>
      <c r="G28" s="43"/>
    </row>
    <row r="29" spans="1:7" ht="24">
      <c r="A29" s="900" t="s">
        <v>631</v>
      </c>
      <c r="B29" s="828">
        <v>92.9</v>
      </c>
      <c r="C29" s="828">
        <v>95.8</v>
      </c>
      <c r="D29" s="828">
        <v>97.4</v>
      </c>
      <c r="E29" s="828">
        <v>103.8</v>
      </c>
      <c r="F29" s="1728">
        <v>101.5</v>
      </c>
      <c r="G29" s="43"/>
    </row>
    <row r="30" spans="1:7" ht="24">
      <c r="A30" s="900" t="s">
        <v>199</v>
      </c>
      <c r="B30" s="843">
        <v>98.1</v>
      </c>
      <c r="C30" s="843">
        <v>95.7</v>
      </c>
      <c r="D30" s="843">
        <v>102.3</v>
      </c>
      <c r="E30" s="828">
        <v>100.8</v>
      </c>
      <c r="F30" s="1728">
        <v>109.6</v>
      </c>
      <c r="G30" s="43"/>
    </row>
    <row r="31" spans="1:7">
      <c r="A31" s="868" t="s">
        <v>115</v>
      </c>
      <c r="B31" s="828">
        <v>112.3</v>
      </c>
      <c r="C31" s="828">
        <v>48.8</v>
      </c>
      <c r="D31" s="828">
        <v>251.1</v>
      </c>
      <c r="E31" s="828">
        <v>132.80000000000001</v>
      </c>
      <c r="F31" s="1728">
        <v>117.3</v>
      </c>
      <c r="G31" s="43"/>
    </row>
    <row r="32" spans="1:7" ht="24">
      <c r="A32" s="900" t="s">
        <v>819</v>
      </c>
      <c r="B32" s="828">
        <v>104.6</v>
      </c>
      <c r="C32" s="828">
        <v>152.9</v>
      </c>
      <c r="D32" s="828">
        <v>102.7</v>
      </c>
      <c r="E32" s="839">
        <v>142.30000000000001</v>
      </c>
      <c r="F32" s="1728">
        <v>107.4</v>
      </c>
      <c r="G32" s="44"/>
    </row>
    <row r="33" spans="1:7">
      <c r="A33" s="900" t="s">
        <v>201</v>
      </c>
      <c r="B33" s="828">
        <v>101.6</v>
      </c>
      <c r="C33" s="828">
        <v>101.3</v>
      </c>
      <c r="D33" s="828">
        <v>99.8</v>
      </c>
      <c r="E33" s="839">
        <v>81.8</v>
      </c>
      <c r="F33" s="1728">
        <v>104.9</v>
      </c>
      <c r="G33" s="44"/>
    </row>
    <row r="34" spans="1:7">
      <c r="A34" s="872" t="s">
        <v>125</v>
      </c>
      <c r="B34" s="828">
        <v>101.3</v>
      </c>
      <c r="C34" s="828">
        <v>99.1</v>
      </c>
      <c r="D34" s="828">
        <v>94.8</v>
      </c>
      <c r="E34" s="839">
        <v>85.4</v>
      </c>
      <c r="F34" s="1728">
        <v>93.8</v>
      </c>
      <c r="G34" s="44"/>
    </row>
    <row r="35" spans="1:7">
      <c r="A35" s="1710"/>
      <c r="B35" s="1739"/>
      <c r="C35" s="1739"/>
      <c r="D35" s="1739"/>
      <c r="E35" s="1674"/>
      <c r="F35" s="1604"/>
      <c r="G35" s="44"/>
    </row>
    <row r="36" spans="1:7">
      <c r="A36" s="828"/>
      <c r="B36" s="828"/>
      <c r="C36" s="828"/>
      <c r="D36" s="828"/>
      <c r="E36" s="839"/>
      <c r="F36" s="44"/>
      <c r="G36" s="44"/>
    </row>
    <row r="37" spans="1:7">
      <c r="A37" s="828"/>
      <c r="B37" s="828"/>
      <c r="C37" s="828"/>
      <c r="D37" s="828"/>
      <c r="E37" s="839"/>
      <c r="F37" s="44"/>
      <c r="G37" s="44"/>
    </row>
    <row r="38" spans="1:7">
      <c r="A38" s="828"/>
      <c r="B38" s="828"/>
      <c r="C38" s="828"/>
      <c r="D38" s="828"/>
      <c r="E38" s="839"/>
      <c r="F38" s="44"/>
      <c r="G38" s="44"/>
    </row>
    <row r="39" spans="1:7">
      <c r="A39" s="828"/>
      <c r="B39" s="828"/>
      <c r="C39" s="828"/>
      <c r="D39" s="828"/>
      <c r="E39" s="839"/>
      <c r="F39" s="44"/>
      <c r="G39" s="44"/>
    </row>
    <row r="40" spans="1:7">
      <c r="A40" s="43"/>
      <c r="B40" s="43"/>
      <c r="C40" s="43"/>
      <c r="D40" s="43"/>
      <c r="E40" s="44"/>
      <c r="F40" s="44"/>
      <c r="G40" s="44"/>
    </row>
    <row r="41" spans="1:7">
      <c r="A41" s="43"/>
      <c r="B41" s="43"/>
      <c r="C41" s="43"/>
      <c r="D41" s="43"/>
      <c r="E41" s="44"/>
      <c r="F41" s="44"/>
      <c r="G41" s="44"/>
    </row>
    <row r="42" spans="1:7">
      <c r="A42" s="43"/>
      <c r="B42" s="43"/>
      <c r="C42" s="43"/>
      <c r="D42" s="43"/>
      <c r="E42" s="44"/>
      <c r="F42" s="44"/>
      <c r="G42" s="44"/>
    </row>
    <row r="43" spans="1:7">
      <c r="A43" s="43"/>
      <c r="B43" s="43"/>
      <c r="C43" s="43"/>
      <c r="D43" s="43"/>
      <c r="E43" s="44"/>
      <c r="F43" s="44"/>
      <c r="G43" s="44"/>
    </row>
    <row r="48" spans="1:7" ht="13.5" customHeight="1">
      <c r="A48" s="3"/>
      <c r="B48" s="3"/>
      <c r="C48" s="3"/>
      <c r="D48" s="3"/>
      <c r="E48" s="3"/>
      <c r="F48" s="3"/>
    </row>
  </sheetData>
  <mergeCells count="4">
    <mergeCell ref="A2:D2"/>
    <mergeCell ref="A20:D20"/>
    <mergeCell ref="A1:E1"/>
    <mergeCell ref="A19:E1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92"/>
  <sheetViews>
    <sheetView zoomScaleNormal="100" workbookViewId="0">
      <selection activeCell="I73" sqref="I73"/>
    </sheetView>
  </sheetViews>
  <sheetFormatPr defaultRowHeight="12.75"/>
  <cols>
    <col min="1" max="1" width="42.5" customWidth="1"/>
    <col min="2" max="6" width="11.83203125" customWidth="1"/>
  </cols>
  <sheetData>
    <row r="1" spans="1:6">
      <c r="A1" s="2286" t="s">
        <v>202</v>
      </c>
      <c r="B1" s="2286"/>
      <c r="C1" s="2286"/>
      <c r="D1" s="2286"/>
      <c r="E1" s="2286"/>
    </row>
    <row r="2" spans="1:6" ht="15.75">
      <c r="A2" s="2287" t="s">
        <v>634</v>
      </c>
      <c r="B2" s="2287"/>
      <c r="C2" s="2287"/>
      <c r="D2" s="2287"/>
      <c r="E2" s="2287"/>
    </row>
    <row r="3" spans="1:6">
      <c r="A3" s="2291" t="s">
        <v>203</v>
      </c>
      <c r="B3" s="2291"/>
      <c r="C3" s="2291"/>
      <c r="D3" s="2291"/>
      <c r="E3" s="1752"/>
      <c r="F3" s="512"/>
    </row>
    <row r="4" spans="1:6">
      <c r="A4" s="1753"/>
      <c r="B4" s="1754" t="s">
        <v>838</v>
      </c>
      <c r="C4" s="1754" t="s">
        <v>888</v>
      </c>
      <c r="D4" s="1754" t="s">
        <v>1002</v>
      </c>
      <c r="E4" s="1754" t="s">
        <v>1183</v>
      </c>
      <c r="F4" s="1670">
        <v>2023</v>
      </c>
    </row>
    <row r="5" spans="1:6">
      <c r="A5" s="908"/>
      <c r="B5" s="920"/>
      <c r="C5" s="920"/>
      <c r="D5" s="920"/>
      <c r="E5" s="920"/>
    </row>
    <row r="6" spans="1:6">
      <c r="A6" s="918" t="s">
        <v>204</v>
      </c>
      <c r="B6" s="921">
        <v>101.3</v>
      </c>
      <c r="C6" s="921">
        <v>107.7</v>
      </c>
      <c r="D6" s="921">
        <v>110.7</v>
      </c>
      <c r="E6" s="922">
        <v>109.38</v>
      </c>
      <c r="F6" s="1748">
        <v>108.19191136531001</v>
      </c>
    </row>
    <row r="7" spans="1:6">
      <c r="A7" s="919"/>
      <c r="B7" s="923"/>
      <c r="C7" s="923"/>
      <c r="D7" s="923"/>
      <c r="E7" s="924"/>
      <c r="F7" s="1749"/>
    </row>
    <row r="8" spans="1:6">
      <c r="A8" s="917" t="s">
        <v>1415</v>
      </c>
      <c r="B8" s="923">
        <v>101.4</v>
      </c>
      <c r="C8" s="923">
        <v>109</v>
      </c>
      <c r="D8" s="923">
        <v>111.2</v>
      </c>
      <c r="E8" s="924">
        <v>109.27</v>
      </c>
      <c r="F8" s="1749">
        <v>107.92</v>
      </c>
    </row>
    <row r="9" spans="1:6">
      <c r="A9" s="917" t="s">
        <v>205</v>
      </c>
      <c r="B9" s="923">
        <v>101.1</v>
      </c>
      <c r="C9" s="923">
        <v>114</v>
      </c>
      <c r="D9" s="923">
        <v>113.9</v>
      </c>
      <c r="E9" s="924">
        <v>110.3</v>
      </c>
      <c r="F9" s="1749">
        <v>107.1</v>
      </c>
    </row>
    <row r="10" spans="1:6">
      <c r="A10" s="917" t="s">
        <v>206</v>
      </c>
      <c r="B10" s="923">
        <v>100.3</v>
      </c>
      <c r="C10" s="923">
        <v>102</v>
      </c>
      <c r="D10" s="923">
        <v>108</v>
      </c>
      <c r="E10" s="924">
        <v>107.19</v>
      </c>
      <c r="F10" s="1749">
        <v>107.2</v>
      </c>
    </row>
    <row r="11" spans="1:6">
      <c r="A11" s="917" t="s">
        <v>207</v>
      </c>
      <c r="B11" s="923">
        <v>100.8</v>
      </c>
      <c r="C11" s="923">
        <v>101.2</v>
      </c>
      <c r="D11" s="923">
        <v>107.7</v>
      </c>
      <c r="E11" s="924">
        <v>110</v>
      </c>
      <c r="F11" s="1749">
        <v>109.2</v>
      </c>
    </row>
    <row r="12" spans="1:6">
      <c r="A12" s="917" t="s">
        <v>208</v>
      </c>
      <c r="B12" s="923">
        <v>100.4</v>
      </c>
      <c r="C12" s="923">
        <v>108.5</v>
      </c>
      <c r="D12" s="923">
        <v>108.3</v>
      </c>
      <c r="E12" s="924">
        <v>111.59</v>
      </c>
      <c r="F12" s="1749">
        <v>111.46056934853354</v>
      </c>
    </row>
    <row r="13" spans="1:6">
      <c r="A13" s="917" t="s">
        <v>209</v>
      </c>
      <c r="B13" s="923">
        <v>105.1</v>
      </c>
      <c r="C13" s="923">
        <v>121.7</v>
      </c>
      <c r="D13" s="923">
        <v>114.5</v>
      </c>
      <c r="E13" s="924">
        <v>106.99</v>
      </c>
      <c r="F13" s="1749">
        <v>103.97023690952001</v>
      </c>
    </row>
    <row r="14" spans="1:6">
      <c r="A14" s="917" t="s">
        <v>210</v>
      </c>
      <c r="B14" s="923">
        <v>110.1</v>
      </c>
      <c r="C14" s="923">
        <v>99.9</v>
      </c>
      <c r="D14" s="923">
        <v>108.1</v>
      </c>
      <c r="E14" s="924">
        <v>104.47</v>
      </c>
      <c r="F14" s="1749">
        <v>103.11842571089555</v>
      </c>
    </row>
    <row r="15" spans="1:6">
      <c r="A15" s="917" t="s">
        <v>211</v>
      </c>
      <c r="B15" s="923">
        <v>99.8</v>
      </c>
      <c r="C15" s="923">
        <v>108.5</v>
      </c>
      <c r="D15" s="923">
        <v>114.6</v>
      </c>
      <c r="E15" s="924">
        <v>101.13</v>
      </c>
      <c r="F15" s="1749">
        <v>109.96881007792571</v>
      </c>
    </row>
    <row r="16" spans="1:6">
      <c r="A16" s="917" t="s">
        <v>212</v>
      </c>
      <c r="B16" s="923">
        <v>100.1</v>
      </c>
      <c r="C16" s="923">
        <v>133.4</v>
      </c>
      <c r="D16" s="923">
        <v>125.7</v>
      </c>
      <c r="E16" s="924">
        <v>106.11</v>
      </c>
      <c r="F16" s="1749">
        <v>95.39570041383287</v>
      </c>
    </row>
    <row r="17" spans="1:6">
      <c r="A17" s="917" t="s">
        <v>213</v>
      </c>
      <c r="B17" s="923">
        <v>98.4</v>
      </c>
      <c r="C17" s="923">
        <v>110.5</v>
      </c>
      <c r="D17" s="923">
        <v>118.3</v>
      </c>
      <c r="E17" s="924">
        <v>100.72</v>
      </c>
      <c r="F17" s="1749">
        <v>112.69167839580689</v>
      </c>
    </row>
    <row r="18" spans="1:6">
      <c r="A18" s="917" t="s">
        <v>214</v>
      </c>
      <c r="B18" s="923">
        <v>97.1</v>
      </c>
      <c r="C18" s="923">
        <v>110.4</v>
      </c>
      <c r="D18" s="923">
        <v>120.8</v>
      </c>
      <c r="E18" s="924">
        <v>124.33</v>
      </c>
      <c r="F18" s="1749">
        <v>99.555317311862268</v>
      </c>
    </row>
    <row r="19" spans="1:6">
      <c r="A19" s="917" t="s">
        <v>67</v>
      </c>
      <c r="B19" s="923">
        <v>102.3</v>
      </c>
      <c r="C19" s="923">
        <v>107.3</v>
      </c>
      <c r="D19" s="923">
        <v>107.7</v>
      </c>
      <c r="E19" s="924">
        <v>107.46</v>
      </c>
      <c r="F19" s="1749">
        <v>107.70292071953227</v>
      </c>
    </row>
    <row r="20" spans="1:6">
      <c r="A20" s="917" t="s">
        <v>215</v>
      </c>
      <c r="B20" s="923">
        <v>103.7</v>
      </c>
      <c r="C20" s="923">
        <v>104.8</v>
      </c>
      <c r="D20" s="923">
        <v>105.8</v>
      </c>
      <c r="E20" s="924">
        <v>109.27</v>
      </c>
      <c r="F20" s="1749">
        <v>113.68070685760728</v>
      </c>
    </row>
    <row r="21" spans="1:6">
      <c r="A21" s="917" t="s">
        <v>216</v>
      </c>
      <c r="B21" s="923">
        <v>110.8</v>
      </c>
      <c r="C21" s="923">
        <v>113.1</v>
      </c>
      <c r="D21" s="923">
        <v>110.4</v>
      </c>
      <c r="E21" s="924">
        <v>111.37</v>
      </c>
      <c r="F21" s="1749">
        <v>111.72530944239625</v>
      </c>
    </row>
    <row r="22" spans="1:6">
      <c r="A22" s="860" t="s">
        <v>217</v>
      </c>
      <c r="B22" s="923">
        <v>99.9</v>
      </c>
      <c r="C22" s="923">
        <v>103.5</v>
      </c>
      <c r="D22" s="923">
        <v>103.7</v>
      </c>
      <c r="E22" s="924">
        <v>108.57</v>
      </c>
      <c r="F22" s="1749">
        <v>106.53</v>
      </c>
    </row>
    <row r="23" spans="1:6" ht="24">
      <c r="A23" s="917" t="s">
        <v>1416</v>
      </c>
      <c r="B23" s="923">
        <v>99.4</v>
      </c>
      <c r="C23" s="923">
        <v>100.5</v>
      </c>
      <c r="D23" s="923">
        <v>106.3</v>
      </c>
      <c r="E23" s="924">
        <v>103.56</v>
      </c>
      <c r="F23" s="1749">
        <v>110.66</v>
      </c>
    </row>
    <row r="24" spans="1:6" ht="12.75" customHeight="1">
      <c r="A24" s="917" t="s">
        <v>218</v>
      </c>
      <c r="B24" s="923">
        <v>101.3</v>
      </c>
      <c r="C24" s="923">
        <v>102.9</v>
      </c>
      <c r="D24" s="923">
        <v>107.2</v>
      </c>
      <c r="E24" s="924">
        <v>113.34</v>
      </c>
      <c r="F24" s="1749">
        <v>108.09</v>
      </c>
    </row>
    <row r="25" spans="1:6">
      <c r="A25" s="917" t="s">
        <v>219</v>
      </c>
      <c r="B25" s="923">
        <v>100.6</v>
      </c>
      <c r="C25" s="923">
        <v>105.2</v>
      </c>
      <c r="D25" s="923">
        <v>106.9</v>
      </c>
      <c r="E25" s="924">
        <v>105.87</v>
      </c>
      <c r="F25" s="1749">
        <v>106.79</v>
      </c>
    </row>
    <row r="26" spans="1:6">
      <c r="A26" s="917" t="s">
        <v>220</v>
      </c>
      <c r="B26" s="923">
        <v>99.9</v>
      </c>
      <c r="C26" s="923">
        <v>97.5</v>
      </c>
      <c r="D26" s="923">
        <v>125.5</v>
      </c>
      <c r="E26" s="924">
        <v>115.11</v>
      </c>
      <c r="F26" s="1749">
        <v>107.31879025252424</v>
      </c>
    </row>
    <row r="27" spans="1:6">
      <c r="A27" s="917" t="s">
        <v>221</v>
      </c>
      <c r="B27" s="923">
        <v>100.6</v>
      </c>
      <c r="C27" s="923">
        <v>100.3</v>
      </c>
      <c r="D27" s="923">
        <v>100</v>
      </c>
      <c r="E27" s="924">
        <v>100</v>
      </c>
      <c r="F27" s="1749">
        <v>107.11372713307985</v>
      </c>
    </row>
    <row r="28" spans="1:6" ht="24">
      <c r="A28" s="917" t="s">
        <v>1417</v>
      </c>
      <c r="B28" s="923">
        <v>104.4</v>
      </c>
      <c r="C28" s="923">
        <v>102.4</v>
      </c>
      <c r="D28" s="923">
        <v>117.5</v>
      </c>
      <c r="E28" s="924">
        <v>120.03</v>
      </c>
      <c r="F28" s="1749">
        <v>102.80240816928927</v>
      </c>
    </row>
    <row r="29" spans="1:6">
      <c r="A29" s="917" t="s">
        <v>115</v>
      </c>
      <c r="B29" s="923">
        <v>104.9</v>
      </c>
      <c r="C29" s="923">
        <v>100.9</v>
      </c>
      <c r="D29" s="923">
        <v>102.2</v>
      </c>
      <c r="E29" s="924">
        <v>100</v>
      </c>
      <c r="F29" s="1749">
        <v>112.73260867376797</v>
      </c>
    </row>
    <row r="30" spans="1:6">
      <c r="A30" s="917" t="s">
        <v>222</v>
      </c>
      <c r="B30" s="910">
        <v>97.7</v>
      </c>
      <c r="C30" s="910">
        <v>101.6</v>
      </c>
      <c r="D30" s="910">
        <v>112.8</v>
      </c>
      <c r="E30" s="911">
        <v>111.56</v>
      </c>
      <c r="F30" s="1749">
        <v>104.73079502134237</v>
      </c>
    </row>
    <row r="31" spans="1:6">
      <c r="A31" s="1755"/>
      <c r="B31" s="1756"/>
      <c r="C31" s="1756"/>
      <c r="D31" s="1756"/>
      <c r="E31" s="1756"/>
      <c r="F31" s="512"/>
    </row>
    <row r="32" spans="1:6">
      <c r="A32" s="909"/>
      <c r="B32" s="911"/>
      <c r="C32" s="911"/>
      <c r="D32" s="911"/>
      <c r="E32" s="911"/>
    </row>
    <row r="33" spans="1:6">
      <c r="A33" s="909"/>
      <c r="B33" s="911"/>
      <c r="C33" s="911"/>
      <c r="D33" s="911"/>
      <c r="E33" s="911"/>
    </row>
    <row r="34" spans="1:6" ht="36.75" customHeight="1">
      <c r="A34" s="2288" t="s">
        <v>635</v>
      </c>
      <c r="B34" s="2288"/>
      <c r="C34" s="2288"/>
      <c r="D34" s="2288"/>
      <c r="E34" s="2288"/>
    </row>
    <row r="35" spans="1:6">
      <c r="A35" s="2285" t="s">
        <v>223</v>
      </c>
      <c r="B35" s="2285"/>
      <c r="C35" s="2285"/>
      <c r="D35" s="2285"/>
      <c r="E35" s="1752"/>
      <c r="F35" s="512"/>
    </row>
    <row r="36" spans="1:6">
      <c r="A36" s="1753"/>
      <c r="B36" s="1754" t="s">
        <v>838</v>
      </c>
      <c r="C36" s="1754" t="s">
        <v>888</v>
      </c>
      <c r="D36" s="1754" t="s">
        <v>1002</v>
      </c>
      <c r="E36" s="1754" t="s">
        <v>1183</v>
      </c>
      <c r="F36" s="1670">
        <v>2023</v>
      </c>
    </row>
    <row r="37" spans="1:6">
      <c r="A37" s="908"/>
      <c r="B37" s="925"/>
      <c r="C37" s="925"/>
      <c r="D37" s="925"/>
      <c r="E37" s="925"/>
    </row>
    <row r="38" spans="1:6">
      <c r="A38" s="912" t="s">
        <v>636</v>
      </c>
      <c r="B38" s="925">
        <v>74.150000000000006</v>
      </c>
      <c r="C38" s="925">
        <v>90.31</v>
      </c>
      <c r="D38" s="925">
        <v>93.05</v>
      </c>
      <c r="E38" s="925">
        <v>96.2</v>
      </c>
      <c r="F38" s="1750">
        <v>131.63999999999999</v>
      </c>
    </row>
    <row r="39" spans="1:6">
      <c r="A39" s="912" t="s">
        <v>224</v>
      </c>
      <c r="B39" s="925">
        <v>62.11</v>
      </c>
      <c r="C39" s="925">
        <v>64.05</v>
      </c>
      <c r="D39" s="925">
        <v>64.23</v>
      </c>
      <c r="E39" s="925">
        <v>69.5</v>
      </c>
      <c r="F39" s="1750">
        <v>72.739999999999995</v>
      </c>
    </row>
    <row r="40" spans="1:6">
      <c r="A40" s="912" t="s">
        <v>225</v>
      </c>
      <c r="B40" s="925">
        <v>32.54</v>
      </c>
      <c r="C40" s="925">
        <v>37.4</v>
      </c>
      <c r="D40" s="925">
        <v>39.75</v>
      </c>
      <c r="E40" s="925">
        <v>48.33</v>
      </c>
      <c r="F40" s="1750">
        <v>50.5</v>
      </c>
    </row>
    <row r="41" spans="1:6">
      <c r="A41" s="912" t="s">
        <v>226</v>
      </c>
      <c r="B41" s="925">
        <v>324.52</v>
      </c>
      <c r="C41" s="925">
        <v>369.48</v>
      </c>
      <c r="D41" s="925">
        <v>460.37</v>
      </c>
      <c r="E41" s="925">
        <v>508.04</v>
      </c>
      <c r="F41" s="1750">
        <v>524.65</v>
      </c>
    </row>
    <row r="42" spans="1:6">
      <c r="A42" s="912" t="s">
        <v>227</v>
      </c>
      <c r="B42" s="925">
        <v>327.86</v>
      </c>
      <c r="C42" s="925">
        <v>378.93</v>
      </c>
      <c r="D42" s="925">
        <v>489.69</v>
      </c>
      <c r="E42" s="925">
        <v>574.59</v>
      </c>
      <c r="F42" s="1750">
        <v>600</v>
      </c>
    </row>
    <row r="43" spans="1:6">
      <c r="A43" s="912" t="s">
        <v>637</v>
      </c>
      <c r="B43" s="925">
        <v>30.5</v>
      </c>
      <c r="C43" s="925">
        <v>32.950000000000003</v>
      </c>
      <c r="D43" s="925">
        <v>38.58</v>
      </c>
      <c r="E43" s="925">
        <v>46.77</v>
      </c>
      <c r="F43" s="1750">
        <v>49.67</v>
      </c>
    </row>
    <row r="44" spans="1:6">
      <c r="A44" s="912" t="s">
        <v>638</v>
      </c>
      <c r="B44" s="925">
        <v>87.65</v>
      </c>
      <c r="C44" s="925">
        <v>94.45</v>
      </c>
      <c r="D44" s="925">
        <v>119.32</v>
      </c>
      <c r="E44" s="925">
        <v>127.44</v>
      </c>
      <c r="F44" s="1750">
        <v>136.08000000000001</v>
      </c>
    </row>
    <row r="45" spans="1:6">
      <c r="A45" s="913" t="s">
        <v>639</v>
      </c>
      <c r="B45" s="925">
        <v>356.91</v>
      </c>
      <c r="C45" s="925">
        <v>360.66</v>
      </c>
      <c r="D45" s="925">
        <v>357.55</v>
      </c>
      <c r="E45" s="925">
        <v>428.2</v>
      </c>
      <c r="F45" s="1750">
        <v>460.01</v>
      </c>
    </row>
    <row r="46" spans="1:6">
      <c r="A46" s="912" t="s">
        <v>640</v>
      </c>
      <c r="B46" s="925">
        <v>94.41</v>
      </c>
      <c r="C46" s="925">
        <v>104.08</v>
      </c>
      <c r="D46" s="925">
        <v>165.03</v>
      </c>
      <c r="E46" s="925">
        <v>181.16</v>
      </c>
      <c r="F46" s="1750">
        <v>165.46</v>
      </c>
    </row>
    <row r="47" spans="1:6">
      <c r="A47" s="912" t="s">
        <v>228</v>
      </c>
      <c r="B47" s="925">
        <v>40.479999999999997</v>
      </c>
      <c r="C47" s="925">
        <v>66.78</v>
      </c>
      <c r="D47" s="925">
        <v>57.02</v>
      </c>
      <c r="E47" s="925">
        <v>55.42</v>
      </c>
      <c r="F47" s="1750">
        <v>78.819999999999993</v>
      </c>
    </row>
    <row r="48" spans="1:6" ht="13.5" customHeight="1">
      <c r="A48" s="912" t="s">
        <v>641</v>
      </c>
      <c r="B48" s="925">
        <v>21.03</v>
      </c>
      <c r="C48" s="925">
        <v>21.36</v>
      </c>
      <c r="D48" s="925">
        <v>22.66</v>
      </c>
      <c r="E48" s="925">
        <v>30.05</v>
      </c>
      <c r="F48" s="1750">
        <v>28.1</v>
      </c>
    </row>
    <row r="49" spans="1:6">
      <c r="A49" s="912" t="s">
        <v>80</v>
      </c>
      <c r="B49" s="925">
        <v>20.11</v>
      </c>
      <c r="C49" s="925">
        <v>26.02</v>
      </c>
      <c r="D49" s="925">
        <v>35.82</v>
      </c>
      <c r="E49" s="925">
        <v>31.05</v>
      </c>
      <c r="F49" s="1750">
        <v>28.95</v>
      </c>
    </row>
    <row r="50" spans="1:6">
      <c r="A50" s="912" t="s">
        <v>642</v>
      </c>
      <c r="B50" s="925">
        <v>48.91</v>
      </c>
      <c r="C50" s="925">
        <v>49.81</v>
      </c>
      <c r="D50" s="925">
        <v>67.48</v>
      </c>
      <c r="E50" s="925">
        <v>95.36</v>
      </c>
      <c r="F50" s="1750">
        <v>90.13</v>
      </c>
    </row>
    <row r="51" spans="1:6">
      <c r="A51" s="912" t="s">
        <v>643</v>
      </c>
      <c r="B51" s="925">
        <v>162.41999999999999</v>
      </c>
      <c r="C51" s="925">
        <v>165.17</v>
      </c>
      <c r="D51" s="925">
        <v>178.45</v>
      </c>
      <c r="E51" s="925">
        <v>204.83</v>
      </c>
      <c r="F51" s="1750">
        <v>227.06</v>
      </c>
    </row>
    <row r="52" spans="1:6">
      <c r="A52" s="914" t="s">
        <v>229</v>
      </c>
      <c r="B52" s="925">
        <v>68.73</v>
      </c>
      <c r="C52" s="925">
        <v>74.61</v>
      </c>
      <c r="D52" s="925">
        <v>81.69</v>
      </c>
      <c r="E52" s="925">
        <v>99.26</v>
      </c>
      <c r="F52" s="1750">
        <v>115.73</v>
      </c>
    </row>
    <row r="53" spans="1:6">
      <c r="A53" s="914" t="s">
        <v>820</v>
      </c>
      <c r="B53" s="925">
        <v>25.56</v>
      </c>
      <c r="C53" s="925">
        <v>26.1</v>
      </c>
      <c r="D53" s="925">
        <v>28.02</v>
      </c>
      <c r="E53" s="925">
        <v>78.650000000000006</v>
      </c>
      <c r="F53" s="1750">
        <v>34.72</v>
      </c>
    </row>
    <row r="54" spans="1:6">
      <c r="A54" s="914" t="s">
        <v>230</v>
      </c>
      <c r="B54" s="925">
        <v>57.54</v>
      </c>
      <c r="C54" s="925">
        <v>57.49</v>
      </c>
      <c r="D54" s="925">
        <v>59.81</v>
      </c>
      <c r="E54" s="925">
        <v>68.22</v>
      </c>
      <c r="F54" s="1750">
        <v>76.08</v>
      </c>
    </row>
    <row r="55" spans="1:6">
      <c r="A55" s="912" t="s">
        <v>644</v>
      </c>
      <c r="B55" s="925">
        <v>1422.31</v>
      </c>
      <c r="C55" s="925">
        <v>1451.28</v>
      </c>
      <c r="D55" s="925">
        <v>1552.73</v>
      </c>
      <c r="E55" s="925">
        <v>1767.76</v>
      </c>
      <c r="F55" s="1750">
        <v>1839.36</v>
      </c>
    </row>
    <row r="56" spans="1:6">
      <c r="A56" s="912" t="s">
        <v>231</v>
      </c>
      <c r="B56" s="925">
        <v>4680.4799999999996</v>
      </c>
      <c r="C56" s="925">
        <v>4729.38</v>
      </c>
      <c r="D56" s="925">
        <v>4866.7299999999996</v>
      </c>
      <c r="E56" s="925">
        <v>5336.33</v>
      </c>
      <c r="F56" s="1750">
        <v>5453.1</v>
      </c>
    </row>
    <row r="57" spans="1:6">
      <c r="A57" s="912" t="s">
        <v>232</v>
      </c>
      <c r="B57" s="925">
        <v>17045.12</v>
      </c>
      <c r="C57" s="925">
        <v>16998.45</v>
      </c>
      <c r="D57" s="925">
        <v>17048.900000000001</v>
      </c>
      <c r="E57" s="925">
        <v>18527.23</v>
      </c>
      <c r="F57" s="1750">
        <v>18621.38</v>
      </c>
    </row>
    <row r="58" spans="1:6">
      <c r="A58" s="912" t="s">
        <v>233</v>
      </c>
      <c r="B58" s="925">
        <v>14583.92</v>
      </c>
      <c r="C58" s="925">
        <v>14545.18</v>
      </c>
      <c r="D58" s="925">
        <v>14602.42</v>
      </c>
      <c r="E58" s="925">
        <v>16073.29</v>
      </c>
      <c r="F58" s="1751">
        <v>16102.11</v>
      </c>
    </row>
    <row r="59" spans="1:6">
      <c r="A59" s="914" t="s">
        <v>645</v>
      </c>
      <c r="B59" s="925">
        <v>35.99</v>
      </c>
      <c r="C59" s="925">
        <v>31.6</v>
      </c>
      <c r="D59" s="925">
        <v>48.4</v>
      </c>
      <c r="E59" s="925">
        <v>62.08</v>
      </c>
      <c r="F59" s="1751">
        <v>60</v>
      </c>
    </row>
    <row r="60" spans="1:6">
      <c r="A60" s="912" t="s">
        <v>646</v>
      </c>
      <c r="B60" s="925">
        <v>181.63</v>
      </c>
      <c r="C60" s="925">
        <v>187.44</v>
      </c>
      <c r="D60" s="925">
        <v>197</v>
      </c>
      <c r="E60" s="925">
        <v>200</v>
      </c>
      <c r="F60" s="1751">
        <v>212.27</v>
      </c>
    </row>
    <row r="61" spans="1:6">
      <c r="A61" s="912" t="s">
        <v>234</v>
      </c>
      <c r="B61" s="925">
        <v>0</v>
      </c>
      <c r="C61" s="925">
        <v>0</v>
      </c>
      <c r="D61" s="925">
        <v>0</v>
      </c>
      <c r="E61" s="925">
        <v>0</v>
      </c>
      <c r="F61" s="1751">
        <v>0</v>
      </c>
    </row>
    <row r="62" spans="1:6">
      <c r="A62" s="912" t="s">
        <v>235</v>
      </c>
      <c r="B62" s="925">
        <v>306.58</v>
      </c>
      <c r="C62" s="925">
        <v>298.94</v>
      </c>
      <c r="D62" s="925">
        <v>307.22000000000003</v>
      </c>
      <c r="E62" s="925">
        <v>360.73</v>
      </c>
      <c r="F62" s="1751">
        <v>387.27</v>
      </c>
    </row>
    <row r="63" spans="1:6">
      <c r="A63" s="1757"/>
      <c r="B63" s="2289" t="s">
        <v>85</v>
      </c>
      <c r="C63" s="2290"/>
      <c r="D63" s="2290"/>
      <c r="E63" s="2290"/>
      <c r="F63" s="512"/>
    </row>
    <row r="64" spans="1:6">
      <c r="A64" s="1753"/>
      <c r="B64" s="1754" t="s">
        <v>838</v>
      </c>
      <c r="C64" s="1754" t="s">
        <v>888</v>
      </c>
      <c r="D64" s="1754" t="s">
        <v>1002</v>
      </c>
      <c r="E64" s="1754" t="s">
        <v>1183</v>
      </c>
      <c r="F64" s="1670">
        <v>2023</v>
      </c>
    </row>
    <row r="65" spans="1:6">
      <c r="A65" s="912" t="s">
        <v>236</v>
      </c>
      <c r="B65" s="925">
        <v>60.34</v>
      </c>
      <c r="C65" s="925">
        <v>62.24</v>
      </c>
      <c r="D65" s="925">
        <v>62.24</v>
      </c>
      <c r="E65" s="925">
        <v>62.24</v>
      </c>
      <c r="F65" s="1751">
        <v>103.74</v>
      </c>
    </row>
    <row r="66" spans="1:6">
      <c r="A66" s="912" t="s">
        <v>237</v>
      </c>
      <c r="B66" s="925">
        <v>0.77</v>
      </c>
      <c r="C66" s="925">
        <v>0.77</v>
      </c>
      <c r="D66" s="925">
        <v>0.77</v>
      </c>
      <c r="E66" s="925">
        <v>0.77</v>
      </c>
      <c r="F66" s="1751">
        <v>1</v>
      </c>
    </row>
    <row r="67" spans="1:6">
      <c r="A67" s="1758"/>
      <c r="B67" s="1759"/>
      <c r="C67" s="1759"/>
      <c r="D67" s="1759"/>
      <c r="E67" s="1760"/>
      <c r="F67" s="512"/>
    </row>
    <row r="68" spans="1:6">
      <c r="A68" s="915"/>
      <c r="B68" s="907"/>
      <c r="C68" s="907"/>
      <c r="D68" s="907"/>
      <c r="E68" s="907"/>
    </row>
    <row r="69" spans="1:6" ht="32.25" customHeight="1">
      <c r="A69" s="2288" t="s">
        <v>647</v>
      </c>
      <c r="B69" s="2288"/>
      <c r="C69" s="2288"/>
      <c r="D69" s="2288"/>
      <c r="E69" s="2288"/>
    </row>
    <row r="70" spans="1:6">
      <c r="A70" s="2285" t="s">
        <v>238</v>
      </c>
      <c r="B70" s="2285"/>
      <c r="C70" s="2285"/>
      <c r="D70" s="2285"/>
      <c r="E70" s="1752"/>
      <c r="F70" s="512"/>
    </row>
    <row r="71" spans="1:6">
      <c r="A71" s="1753"/>
      <c r="B71" s="1754" t="s">
        <v>838</v>
      </c>
      <c r="C71" s="1754" t="s">
        <v>888</v>
      </c>
      <c r="D71" s="1754" t="s">
        <v>1002</v>
      </c>
      <c r="E71" s="1754" t="s">
        <v>1183</v>
      </c>
      <c r="F71" s="1670">
        <v>2023</v>
      </c>
    </row>
    <row r="72" spans="1:6">
      <c r="A72" s="908"/>
      <c r="B72" s="907"/>
      <c r="C72" s="907"/>
      <c r="D72" s="907"/>
      <c r="E72" s="907"/>
    </row>
    <row r="73" spans="1:6" ht="24">
      <c r="A73" s="916" t="s">
        <v>1418</v>
      </c>
      <c r="B73" s="925">
        <v>0</v>
      </c>
      <c r="C73" s="925">
        <v>0</v>
      </c>
      <c r="D73" s="925">
        <v>0</v>
      </c>
      <c r="E73" s="925">
        <v>0</v>
      </c>
      <c r="F73" s="1750">
        <v>0</v>
      </c>
    </row>
    <row r="74" spans="1:6" ht="24">
      <c r="A74" s="916" t="s">
        <v>1419</v>
      </c>
      <c r="B74" s="925">
        <v>0</v>
      </c>
      <c r="C74" s="925">
        <v>0</v>
      </c>
      <c r="D74" s="925">
        <v>0</v>
      </c>
      <c r="E74" s="925">
        <v>0</v>
      </c>
      <c r="F74" s="1750">
        <v>0</v>
      </c>
    </row>
    <row r="75" spans="1:6" ht="24">
      <c r="A75" s="916" t="s">
        <v>1420</v>
      </c>
      <c r="B75" s="925">
        <v>79.66</v>
      </c>
      <c r="C75" s="925">
        <v>79.72</v>
      </c>
      <c r="D75" s="925">
        <v>79.95</v>
      </c>
      <c r="E75" s="925">
        <v>80</v>
      </c>
      <c r="F75" s="1750">
        <v>99.63</v>
      </c>
    </row>
    <row r="76" spans="1:6">
      <c r="A76" s="916" t="s">
        <v>239</v>
      </c>
      <c r="B76" s="925">
        <v>36.369999999999997</v>
      </c>
      <c r="C76" s="925">
        <v>39.97</v>
      </c>
      <c r="D76" s="925">
        <v>44.39</v>
      </c>
      <c r="E76" s="925">
        <v>59.95</v>
      </c>
      <c r="F76" s="1750">
        <v>68.06</v>
      </c>
    </row>
    <row r="77" spans="1:6" ht="24">
      <c r="A77" s="916" t="s">
        <v>1421</v>
      </c>
      <c r="B77" s="925">
        <v>10</v>
      </c>
      <c r="C77" s="925">
        <v>10</v>
      </c>
      <c r="D77" s="925">
        <v>10</v>
      </c>
      <c r="E77" s="925">
        <v>12.8</v>
      </c>
      <c r="F77" s="1750">
        <v>15</v>
      </c>
    </row>
    <row r="78" spans="1:6" ht="24">
      <c r="A78" s="916" t="s">
        <v>1422</v>
      </c>
      <c r="B78" s="925">
        <v>4.7699999999999996</v>
      </c>
      <c r="C78" s="925">
        <v>4.8</v>
      </c>
      <c r="D78" s="925">
        <v>4.57</v>
      </c>
      <c r="E78" s="925">
        <v>3.88</v>
      </c>
      <c r="F78" s="1750">
        <v>3.97</v>
      </c>
    </row>
    <row r="79" spans="1:6" ht="24">
      <c r="A79" s="916" t="s">
        <v>1423</v>
      </c>
      <c r="B79" s="925">
        <v>242.95</v>
      </c>
      <c r="C79" s="925">
        <v>244.66</v>
      </c>
      <c r="D79" s="925">
        <v>265.04000000000002</v>
      </c>
      <c r="E79" s="925">
        <v>348.32</v>
      </c>
      <c r="F79" s="1750">
        <v>371.31</v>
      </c>
    </row>
    <row r="80" spans="1:6">
      <c r="A80" s="916" t="s">
        <v>240</v>
      </c>
      <c r="B80" s="925">
        <v>376.59</v>
      </c>
      <c r="C80" s="925">
        <v>374.83</v>
      </c>
      <c r="D80" s="925">
        <v>393.9</v>
      </c>
      <c r="E80" s="925">
        <v>439.1</v>
      </c>
      <c r="F80" s="1750">
        <v>461.7</v>
      </c>
    </row>
    <row r="81" spans="1:6" ht="24">
      <c r="A81" s="1761" t="s">
        <v>1424</v>
      </c>
      <c r="B81" s="1760">
        <v>78.209999999999994</v>
      </c>
      <c r="C81" s="1760">
        <v>78.209999999999994</v>
      </c>
      <c r="D81" s="1760">
        <v>78.48</v>
      </c>
      <c r="E81" s="1760">
        <v>87.25</v>
      </c>
      <c r="F81" s="1762">
        <v>90</v>
      </c>
    </row>
    <row r="82" spans="1:6">
      <c r="A82" s="915"/>
      <c r="B82" s="907"/>
      <c r="C82" s="907"/>
      <c r="D82" s="907"/>
      <c r="E82" s="907"/>
    </row>
    <row r="83" spans="1:6">
      <c r="A83" s="915"/>
      <c r="B83" s="907"/>
      <c r="C83" s="907"/>
      <c r="D83" s="907"/>
      <c r="E83" s="907"/>
    </row>
    <row r="84" spans="1:6">
      <c r="A84" s="915"/>
      <c r="B84" s="907"/>
      <c r="C84" s="907"/>
      <c r="D84" s="907"/>
      <c r="E84" s="907"/>
    </row>
    <row r="85" spans="1:6">
      <c r="A85" s="915"/>
      <c r="B85" s="907"/>
      <c r="C85" s="907"/>
      <c r="D85" s="907"/>
      <c r="E85" s="907"/>
    </row>
    <row r="86" spans="1:6">
      <c r="A86" s="915"/>
      <c r="B86" s="907"/>
      <c r="C86" s="907"/>
      <c r="D86" s="907"/>
      <c r="E86" s="907"/>
    </row>
    <row r="87" spans="1:6">
      <c r="A87" s="915"/>
      <c r="B87" s="907"/>
      <c r="C87" s="907"/>
      <c r="D87" s="907"/>
      <c r="E87" s="907"/>
    </row>
    <row r="88" spans="1:6">
      <c r="A88" s="50"/>
      <c r="B88" s="49"/>
      <c r="C88" s="49"/>
      <c r="D88" s="49"/>
      <c r="E88" s="49"/>
    </row>
    <row r="89" spans="1:6">
      <c r="A89" s="50"/>
      <c r="B89" s="49"/>
      <c r="C89" s="49"/>
      <c r="D89" s="49"/>
      <c r="E89" s="49"/>
    </row>
    <row r="90" spans="1:6">
      <c r="A90" s="50"/>
      <c r="B90" s="49"/>
      <c r="C90" s="49"/>
      <c r="D90" s="49"/>
      <c r="E90" s="49"/>
    </row>
    <row r="91" spans="1:6">
      <c r="A91" s="50"/>
      <c r="B91" s="49"/>
      <c r="C91" s="49"/>
      <c r="D91" s="49"/>
      <c r="E91" s="49"/>
    </row>
    <row r="92" spans="1:6">
      <c r="A92" s="50"/>
      <c r="B92" s="49"/>
      <c r="C92" s="49"/>
      <c r="D92" s="49"/>
      <c r="E92" s="49"/>
    </row>
  </sheetData>
  <mergeCells count="8">
    <mergeCell ref="A70:D70"/>
    <mergeCell ref="A1:E1"/>
    <mergeCell ref="A2:E2"/>
    <mergeCell ref="A34:E34"/>
    <mergeCell ref="A69:E69"/>
    <mergeCell ref="B63:E63"/>
    <mergeCell ref="A3:D3"/>
    <mergeCell ref="A35:D3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view="pageBreakPreview" topLeftCell="A61" zoomScale="60" zoomScaleNormal="100" workbookViewId="0">
      <selection activeCell="T81" sqref="T81"/>
    </sheetView>
  </sheetViews>
  <sheetFormatPr defaultRowHeight="12.75"/>
  <cols>
    <col min="1" max="1" width="45" customWidth="1"/>
    <col min="2" max="4" width="11.83203125" customWidth="1"/>
    <col min="5" max="5" width="15.1640625" customWidth="1"/>
    <col min="6" max="6" width="15.33203125" customWidth="1"/>
  </cols>
  <sheetData>
    <row r="1" spans="1:11" s="177" customFormat="1" ht="23.25" customHeight="1">
      <c r="A1" s="2294" t="s">
        <v>1092</v>
      </c>
      <c r="B1" s="2294"/>
      <c r="C1" s="2294"/>
      <c r="D1" s="2294"/>
      <c r="E1" s="2294"/>
      <c r="F1" s="2294"/>
    </row>
    <row r="2" spans="1:11" s="177" customFormat="1" ht="18" customHeight="1">
      <c r="A2" s="316" t="s">
        <v>1091</v>
      </c>
      <c r="B2" s="316"/>
      <c r="C2" s="316"/>
      <c r="D2" s="316"/>
      <c r="E2" s="316"/>
      <c r="F2" s="316"/>
    </row>
    <row r="3" spans="1:11" s="179" customFormat="1" ht="18" customHeight="1">
      <c r="A3" s="1765" t="s">
        <v>1093</v>
      </c>
      <c r="B3" s="1765"/>
      <c r="C3" s="1765"/>
      <c r="D3" s="1765"/>
      <c r="E3" s="1766"/>
      <c r="F3" s="1767"/>
    </row>
    <row r="4" spans="1:11" s="179" customFormat="1" ht="18" customHeight="1">
      <c r="A4" s="1768"/>
      <c r="B4" s="1769">
        <v>2019</v>
      </c>
      <c r="C4" s="1769">
        <v>2020</v>
      </c>
      <c r="D4" s="1769">
        <v>2021</v>
      </c>
      <c r="E4" s="1769">
        <v>2022</v>
      </c>
      <c r="F4" s="1770">
        <v>2023</v>
      </c>
    </row>
    <row r="5" spans="1:11" s="179" customFormat="1" ht="1.5" customHeight="1">
      <c r="A5" s="181"/>
      <c r="B5" s="182"/>
      <c r="C5" s="182"/>
      <c r="D5" s="182"/>
      <c r="G5" s="183"/>
      <c r="H5" s="183"/>
      <c r="I5" s="183"/>
      <c r="J5" s="183"/>
    </row>
    <row r="6" spans="1:11" s="179" customFormat="1" ht="21.75" customHeight="1">
      <c r="A6" s="202" t="s">
        <v>868</v>
      </c>
      <c r="B6" s="1152">
        <v>1501671.8</v>
      </c>
      <c r="C6" s="1152">
        <v>1311965.3</v>
      </c>
      <c r="D6" s="1152">
        <v>1943128</v>
      </c>
      <c r="E6" s="1153">
        <v>2107690.7000000002</v>
      </c>
      <c r="F6" s="1153">
        <v>3583750.3</v>
      </c>
      <c r="G6" s="182"/>
      <c r="H6" s="182"/>
      <c r="I6" s="180"/>
      <c r="J6" s="180"/>
    </row>
    <row r="7" spans="1:11" s="179" customFormat="1" ht="18.75" customHeight="1">
      <c r="A7" s="581" t="s">
        <v>869</v>
      </c>
      <c r="B7" s="1146">
        <v>1501671.8</v>
      </c>
      <c r="C7" s="1146">
        <v>1311965.3</v>
      </c>
      <c r="D7" s="1146">
        <v>1943128</v>
      </c>
      <c r="E7" s="1147">
        <v>2107690.7000000002</v>
      </c>
      <c r="F7" s="1147">
        <v>3583750.3</v>
      </c>
      <c r="G7" s="183"/>
      <c r="H7" s="183"/>
      <c r="I7" s="185"/>
      <c r="J7" s="185"/>
    </row>
    <row r="8" spans="1:11" s="179" customFormat="1" ht="19.5" customHeight="1">
      <c r="A8" s="581" t="s">
        <v>1297</v>
      </c>
      <c r="B8" s="1146">
        <v>1302281.3</v>
      </c>
      <c r="C8" s="1146">
        <v>1141863.8</v>
      </c>
      <c r="D8" s="1146">
        <v>1742895.2</v>
      </c>
      <c r="E8" s="1147">
        <v>1855845.7</v>
      </c>
      <c r="F8" s="1147">
        <v>3253217.4</v>
      </c>
      <c r="G8" s="183"/>
      <c r="H8" s="183"/>
      <c r="I8" s="185"/>
      <c r="J8" s="185"/>
      <c r="K8" s="327"/>
    </row>
    <row r="9" spans="1:11" s="179" customFormat="1" ht="18" customHeight="1">
      <c r="A9" s="325" t="s">
        <v>1298</v>
      </c>
      <c r="B9" s="1146">
        <v>624402.69999999995</v>
      </c>
      <c r="C9" s="1146" t="s">
        <v>890</v>
      </c>
      <c r="D9" s="1146">
        <v>588270.9</v>
      </c>
      <c r="E9" s="1148">
        <v>578744.6</v>
      </c>
      <c r="F9" s="1147">
        <v>1095177</v>
      </c>
      <c r="G9" s="186"/>
      <c r="H9" s="186"/>
      <c r="I9" s="187"/>
      <c r="J9" s="187"/>
    </row>
    <row r="10" spans="1:11" s="179" customFormat="1" ht="26.25" customHeight="1">
      <c r="A10" s="582" t="s">
        <v>870</v>
      </c>
      <c r="B10" s="1146">
        <v>295843.8</v>
      </c>
      <c r="C10" s="1146">
        <v>166640.70000000001</v>
      </c>
      <c r="D10" s="1146">
        <v>103521.9</v>
      </c>
      <c r="E10" s="1149">
        <v>136083.70000000001</v>
      </c>
      <c r="F10" s="1150">
        <v>155838</v>
      </c>
      <c r="G10" s="186"/>
      <c r="H10" s="186"/>
      <c r="I10" s="187"/>
      <c r="J10" s="187"/>
    </row>
    <row r="11" spans="1:11" s="179" customFormat="1" ht="28.5" customHeight="1">
      <c r="A11" s="582" t="s">
        <v>871</v>
      </c>
      <c r="B11" s="1146">
        <v>295843.8</v>
      </c>
      <c r="C11" s="1146">
        <v>166640.70000000001</v>
      </c>
      <c r="D11" s="1146">
        <v>103521.9</v>
      </c>
      <c r="E11" s="1147">
        <v>136083.70000000001</v>
      </c>
      <c r="F11" s="1147">
        <v>155838</v>
      </c>
      <c r="G11" s="186"/>
      <c r="H11" s="186"/>
      <c r="I11" s="187"/>
      <c r="J11" s="187"/>
    </row>
    <row r="12" spans="1:11" s="179" customFormat="1" ht="16.5" customHeight="1">
      <c r="A12" s="582" t="s">
        <v>872</v>
      </c>
      <c r="B12" s="1146">
        <v>328558.90000000002</v>
      </c>
      <c r="C12" s="1146">
        <v>237334.5</v>
      </c>
      <c r="D12" s="1146">
        <v>484749</v>
      </c>
      <c r="E12" s="1147">
        <v>422660.9</v>
      </c>
      <c r="F12" s="1147">
        <v>561998.69999999995</v>
      </c>
      <c r="G12" s="186"/>
      <c r="H12" s="186"/>
      <c r="I12" s="187"/>
      <c r="J12" s="187"/>
    </row>
    <row r="13" spans="1:11" s="179" customFormat="1" ht="16.5" customHeight="1">
      <c r="A13" s="324" t="s">
        <v>1299</v>
      </c>
      <c r="B13" s="1146">
        <v>677800.8</v>
      </c>
      <c r="C13" s="1146">
        <v>737884.9</v>
      </c>
      <c r="D13" s="1146">
        <v>1154617.1000000001</v>
      </c>
      <c r="E13" s="1147">
        <v>1276239</v>
      </c>
      <c r="F13" s="1147">
        <v>2157565.4</v>
      </c>
      <c r="G13" s="186"/>
      <c r="H13" s="186"/>
      <c r="I13" s="187"/>
      <c r="J13" s="187"/>
    </row>
    <row r="14" spans="1:11" s="179" customFormat="1" ht="15" customHeight="1">
      <c r="A14" s="324" t="s">
        <v>873</v>
      </c>
      <c r="B14" s="1146">
        <v>430682.5</v>
      </c>
      <c r="C14" s="1146">
        <v>477438</v>
      </c>
      <c r="D14" s="1146">
        <v>751920.5</v>
      </c>
      <c r="E14" s="1151">
        <v>802788.9</v>
      </c>
      <c r="F14" s="1147">
        <v>1279460.3999999999</v>
      </c>
      <c r="G14" s="186"/>
      <c r="H14" s="186"/>
      <c r="I14" s="187"/>
      <c r="J14" s="187"/>
    </row>
    <row r="15" spans="1:11" s="179" customFormat="1" ht="16.5" customHeight="1">
      <c r="A15" s="324" t="s">
        <v>874</v>
      </c>
      <c r="B15" s="1146">
        <v>134864.4</v>
      </c>
      <c r="C15" s="1146">
        <v>160963</v>
      </c>
      <c r="D15" s="1146">
        <v>279305.7</v>
      </c>
      <c r="E15" s="1147">
        <v>378426.6</v>
      </c>
      <c r="F15" s="1147">
        <v>770311.9</v>
      </c>
      <c r="G15" s="186"/>
      <c r="H15" s="186"/>
      <c r="I15" s="187"/>
      <c r="J15" s="187"/>
    </row>
    <row r="16" spans="1:11" s="179" customFormat="1" ht="14.25" customHeight="1">
      <c r="A16" s="324" t="s">
        <v>875</v>
      </c>
      <c r="B16" s="1146">
        <v>147.6</v>
      </c>
      <c r="C16" s="1146">
        <v>24512.5</v>
      </c>
      <c r="D16" s="1146">
        <v>23110.1</v>
      </c>
      <c r="E16" s="1147">
        <v>12618.2</v>
      </c>
      <c r="F16" s="1147">
        <v>37767.699999999997</v>
      </c>
      <c r="G16" s="186"/>
      <c r="H16" s="186"/>
      <c r="I16" s="187"/>
      <c r="J16" s="187"/>
    </row>
    <row r="17" spans="1:11" s="179" customFormat="1" ht="15" customHeight="1">
      <c r="A17" s="324" t="s">
        <v>876</v>
      </c>
      <c r="B17" s="1146">
        <v>112106.3</v>
      </c>
      <c r="C17" s="1146">
        <v>74971.3</v>
      </c>
      <c r="D17" s="1146">
        <v>100280.8</v>
      </c>
      <c r="E17" s="1147">
        <v>82405.2</v>
      </c>
      <c r="F17" s="1147">
        <v>70025.399999999994</v>
      </c>
      <c r="G17" s="186"/>
      <c r="H17" s="186"/>
      <c r="I17" s="187"/>
      <c r="J17" s="187"/>
    </row>
    <row r="18" spans="1:11" s="179" customFormat="1" ht="14.25" customHeight="1">
      <c r="A18" s="324" t="s">
        <v>1300</v>
      </c>
      <c r="B18" s="1146">
        <v>77.7</v>
      </c>
      <c r="C18" s="1146">
        <v>3.7</v>
      </c>
      <c r="D18" s="1146">
        <v>7.2</v>
      </c>
      <c r="E18" s="1151">
        <v>862</v>
      </c>
      <c r="F18" s="1151">
        <v>475</v>
      </c>
      <c r="G18" s="186"/>
      <c r="H18" s="186"/>
      <c r="I18" s="178"/>
      <c r="J18" s="178"/>
    </row>
    <row r="19" spans="1:11" s="179" customFormat="1" ht="18.75" customHeight="1">
      <c r="A19" s="581" t="s">
        <v>1301</v>
      </c>
      <c r="B19" s="1146">
        <v>199390.6</v>
      </c>
      <c r="C19" s="1146">
        <v>170101.5</v>
      </c>
      <c r="D19" s="1146">
        <v>200232.8</v>
      </c>
      <c r="E19" s="1147">
        <v>251845</v>
      </c>
      <c r="F19" s="1147">
        <v>330532.90000000002</v>
      </c>
      <c r="G19" s="183"/>
      <c r="H19" s="183"/>
      <c r="I19" s="185"/>
      <c r="J19" s="185"/>
    </row>
    <row r="20" spans="1:11" s="179" customFormat="1" ht="15" customHeight="1">
      <c r="A20" s="324" t="s">
        <v>1302</v>
      </c>
      <c r="B20" s="1146">
        <v>15543.8</v>
      </c>
      <c r="C20" s="1146">
        <v>3880</v>
      </c>
      <c r="D20" s="1146">
        <v>7348.5</v>
      </c>
      <c r="E20" s="1147">
        <v>22566.3</v>
      </c>
      <c r="F20" s="1147">
        <v>30331.8</v>
      </c>
      <c r="G20" s="186"/>
      <c r="H20" s="186"/>
      <c r="I20" s="187"/>
      <c r="J20" s="187"/>
    </row>
    <row r="21" spans="1:11" s="179" customFormat="1" ht="27" customHeight="1">
      <c r="A21" s="324" t="s">
        <v>1303</v>
      </c>
      <c r="B21" s="1146">
        <v>141800.70000000001</v>
      </c>
      <c r="C21" s="1146">
        <v>120810</v>
      </c>
      <c r="D21" s="1146">
        <v>149012.5</v>
      </c>
      <c r="E21" s="1147">
        <v>174224.3</v>
      </c>
      <c r="F21" s="1147">
        <v>222867.3</v>
      </c>
      <c r="G21" s="186"/>
      <c r="H21" s="186"/>
      <c r="I21" s="187"/>
      <c r="J21" s="187"/>
    </row>
    <row r="22" spans="1:11" s="179" customFormat="1" ht="16.5" customHeight="1">
      <c r="A22" s="324" t="s">
        <v>1305</v>
      </c>
      <c r="B22" s="1146">
        <v>4303.6000000000004</v>
      </c>
      <c r="C22" s="1146">
        <v>605</v>
      </c>
      <c r="D22" s="1146">
        <v>216.1</v>
      </c>
      <c r="E22" s="1151">
        <v>256.39999999999998</v>
      </c>
      <c r="F22" s="1151">
        <v>289.60000000000002</v>
      </c>
      <c r="G22" s="186"/>
      <c r="H22" s="186"/>
      <c r="I22" s="187"/>
      <c r="J22" s="187"/>
    </row>
    <row r="23" spans="1:11" s="179" customFormat="1" ht="15.75" customHeight="1">
      <c r="A23" s="324" t="s">
        <v>1306</v>
      </c>
      <c r="B23" s="1146">
        <v>137259.6</v>
      </c>
      <c r="C23" s="1146">
        <v>120203.2</v>
      </c>
      <c r="D23" s="1146">
        <v>148774.20000000001</v>
      </c>
      <c r="E23" s="1147">
        <v>173884.3</v>
      </c>
      <c r="F23" s="1147">
        <v>218131.7</v>
      </c>
      <c r="G23" s="186"/>
      <c r="H23" s="186"/>
      <c r="I23" s="187"/>
      <c r="J23" s="187"/>
    </row>
    <row r="24" spans="1:11" s="179" customFormat="1" ht="15.75" customHeight="1">
      <c r="A24" s="324" t="s">
        <v>1304</v>
      </c>
      <c r="B24" s="1146">
        <v>1875.9</v>
      </c>
      <c r="C24" s="1146">
        <v>1973.4</v>
      </c>
      <c r="D24" s="1146">
        <v>301.60000000000002</v>
      </c>
      <c r="E24" s="1151">
        <v>436.4</v>
      </c>
      <c r="F24" s="1147">
        <v>1461.8</v>
      </c>
      <c r="G24" s="186"/>
      <c r="H24" s="186"/>
      <c r="I24" s="187"/>
      <c r="J24" s="187"/>
    </row>
    <row r="25" spans="1:11" s="179" customFormat="1" ht="26.25" customHeight="1">
      <c r="A25" s="324" t="s">
        <v>1307</v>
      </c>
      <c r="B25" s="1146">
        <v>566.1</v>
      </c>
      <c r="C25" s="1146" t="s">
        <v>891</v>
      </c>
      <c r="D25" s="1146">
        <v>971.5</v>
      </c>
      <c r="E25" s="1147">
        <v>2502.6999999999998</v>
      </c>
      <c r="F25" s="1147">
        <v>1931.8</v>
      </c>
      <c r="G25" s="186"/>
      <c r="H25" s="186"/>
      <c r="I25" s="187"/>
      <c r="J25" s="187"/>
    </row>
    <row r="26" spans="1:11" s="179" customFormat="1" ht="16.5" customHeight="1">
      <c r="A26" s="324" t="s">
        <v>1308</v>
      </c>
      <c r="B26" s="1146">
        <v>39604.1</v>
      </c>
      <c r="C26" s="1146">
        <v>42282.1</v>
      </c>
      <c r="D26" s="1146">
        <v>42598.5</v>
      </c>
      <c r="E26" s="1151">
        <v>52115.199999999997</v>
      </c>
      <c r="F26" s="1147">
        <v>73940.2</v>
      </c>
      <c r="G26" s="186"/>
      <c r="H26" s="186"/>
      <c r="I26" s="187"/>
      <c r="J26" s="187"/>
    </row>
    <row r="27" spans="1:11" s="179" customFormat="1" ht="27" customHeight="1">
      <c r="A27" s="583" t="s">
        <v>877</v>
      </c>
      <c r="B27" s="203" t="s">
        <v>60</v>
      </c>
      <c r="C27" s="203" t="s">
        <v>60</v>
      </c>
      <c r="D27" s="203" t="s">
        <v>60</v>
      </c>
      <c r="E27" s="187" t="s">
        <v>60</v>
      </c>
      <c r="G27" s="183"/>
      <c r="H27" s="183"/>
      <c r="I27" s="185"/>
      <c r="J27" s="185"/>
    </row>
    <row r="28" spans="1:11" s="179" customFormat="1" ht="15.75" customHeight="1">
      <c r="A28" s="581" t="s">
        <v>878</v>
      </c>
      <c r="B28" s="1146">
        <v>8485776.5</v>
      </c>
      <c r="C28" s="1146">
        <v>9415583.5</v>
      </c>
      <c r="D28" s="1146">
        <v>10182606.699999999</v>
      </c>
      <c r="E28" s="1147">
        <v>15100736.300000001</v>
      </c>
      <c r="F28" s="1147">
        <v>18072080</v>
      </c>
      <c r="G28" s="183"/>
      <c r="H28" s="183"/>
      <c r="I28" s="185"/>
      <c r="J28" s="319"/>
      <c r="K28" s="319"/>
    </row>
    <row r="29" spans="1:11" s="179" customFormat="1" ht="26.25" customHeight="1">
      <c r="A29" s="581" t="s">
        <v>1309</v>
      </c>
      <c r="B29" s="1146">
        <v>7995614</v>
      </c>
      <c r="C29" s="1146">
        <v>9117776.6999999993</v>
      </c>
      <c r="D29" s="1146">
        <v>9786772.0999999996</v>
      </c>
      <c r="E29" s="1147">
        <v>14725191.6</v>
      </c>
      <c r="F29" s="1147">
        <v>17555355</v>
      </c>
      <c r="G29" s="183"/>
      <c r="H29" s="183"/>
      <c r="I29" s="185"/>
      <c r="J29" s="320"/>
      <c r="K29" s="320"/>
    </row>
    <row r="30" spans="1:11" s="179" customFormat="1" ht="27" customHeight="1">
      <c r="A30" s="582" t="s">
        <v>1310</v>
      </c>
      <c r="B30" s="1146">
        <v>245690.2</v>
      </c>
      <c r="C30" s="1146">
        <v>368720.8</v>
      </c>
      <c r="D30" s="1146">
        <v>408741</v>
      </c>
      <c r="E30" s="1147">
        <v>263395.40000000002</v>
      </c>
      <c r="F30" s="1147">
        <v>468302.6</v>
      </c>
      <c r="G30" s="186"/>
      <c r="H30" s="186"/>
      <c r="I30" s="187"/>
      <c r="J30" s="319"/>
      <c r="K30" s="319"/>
    </row>
    <row r="31" spans="1:11" s="179" customFormat="1" ht="24.75" customHeight="1">
      <c r="A31" s="582" t="s">
        <v>1311</v>
      </c>
      <c r="B31" s="1146">
        <v>278648.3</v>
      </c>
      <c r="C31" s="1146">
        <v>371452.8</v>
      </c>
      <c r="D31" s="1146">
        <v>427575.2</v>
      </c>
      <c r="E31" s="1147">
        <v>603337</v>
      </c>
      <c r="F31" s="1147">
        <v>924182.2</v>
      </c>
      <c r="G31" s="186"/>
      <c r="H31" s="186"/>
      <c r="I31" s="187"/>
      <c r="J31" s="319"/>
      <c r="K31" s="319"/>
    </row>
    <row r="32" spans="1:11" s="179" customFormat="1" ht="25.5" customHeight="1">
      <c r="A32" s="582" t="s">
        <v>1312</v>
      </c>
      <c r="B32" s="1146">
        <v>117975.4</v>
      </c>
      <c r="C32" s="1146">
        <v>100720.6</v>
      </c>
      <c r="D32" s="1146">
        <v>109479</v>
      </c>
      <c r="E32" s="1147">
        <v>306936.5</v>
      </c>
      <c r="F32" s="1147">
        <v>403315.8</v>
      </c>
      <c r="G32" s="186"/>
      <c r="H32" s="186"/>
      <c r="I32" s="187"/>
      <c r="J32" s="319"/>
      <c r="K32" s="319"/>
    </row>
    <row r="33" spans="1:11" s="179" customFormat="1" ht="15.75" customHeight="1">
      <c r="A33" s="582" t="s">
        <v>1313</v>
      </c>
      <c r="B33" s="1146">
        <v>10693.3</v>
      </c>
      <c r="C33" s="1146">
        <v>9673.2000000000007</v>
      </c>
      <c r="D33" s="1146">
        <v>10367.1</v>
      </c>
      <c r="E33" s="1147">
        <v>18131.599999999999</v>
      </c>
      <c r="F33" s="1147">
        <v>30881.7</v>
      </c>
      <c r="G33" s="186"/>
      <c r="H33" s="186"/>
      <c r="I33" s="187"/>
      <c r="J33" s="319"/>
      <c r="K33" s="319"/>
    </row>
    <row r="34" spans="1:11" s="179" customFormat="1" ht="16.5" customHeight="1">
      <c r="A34" s="582" t="s">
        <v>1314</v>
      </c>
      <c r="B34" s="1146">
        <v>73539.5</v>
      </c>
      <c r="C34" s="1146">
        <v>76705.8</v>
      </c>
      <c r="D34" s="1146">
        <v>86790.2</v>
      </c>
      <c r="E34" s="1151">
        <v>127629.8</v>
      </c>
      <c r="F34" s="1147">
        <v>138371.79999999999</v>
      </c>
      <c r="G34" s="186"/>
      <c r="H34" s="186"/>
      <c r="I34" s="187"/>
      <c r="J34" s="319"/>
      <c r="K34" s="319"/>
    </row>
    <row r="35" spans="1:11" s="179" customFormat="1" ht="14.25" customHeight="1">
      <c r="A35" s="582" t="s">
        <v>1315</v>
      </c>
      <c r="B35" s="1146">
        <v>52873.7</v>
      </c>
      <c r="C35" s="1146">
        <v>70029.5</v>
      </c>
      <c r="D35" s="1146">
        <v>83994.2</v>
      </c>
      <c r="E35" s="1147">
        <v>150790.79999999999</v>
      </c>
      <c r="F35" s="1147">
        <v>203319.7</v>
      </c>
      <c r="G35" s="186"/>
      <c r="H35" s="186"/>
      <c r="I35" s="187"/>
      <c r="J35" s="320"/>
      <c r="K35" s="320"/>
    </row>
    <row r="36" spans="1:11" s="179" customFormat="1" ht="14.25" customHeight="1">
      <c r="A36" s="582" t="s">
        <v>115</v>
      </c>
      <c r="B36" s="1146">
        <v>5028811.9000000004</v>
      </c>
      <c r="C36" s="1146">
        <v>6054214.5999999996</v>
      </c>
      <c r="D36" s="1146">
        <v>6381099.7000000002</v>
      </c>
      <c r="E36" s="1147">
        <v>10067870.5</v>
      </c>
      <c r="F36" s="1147">
        <v>11838149.9</v>
      </c>
      <c r="G36" s="186"/>
      <c r="H36" s="186"/>
      <c r="I36" s="187"/>
      <c r="J36" s="321"/>
      <c r="K36" s="322"/>
    </row>
    <row r="37" spans="1:11" s="179" customFormat="1" ht="13.5" customHeight="1">
      <c r="A37" s="582" t="s">
        <v>1316</v>
      </c>
      <c r="B37" s="1146">
        <v>2187386.4</v>
      </c>
      <c r="C37" s="1146">
        <v>2066259.4</v>
      </c>
      <c r="D37" s="1146">
        <v>2278725.6</v>
      </c>
      <c r="E37" s="1147">
        <v>3187100</v>
      </c>
      <c r="F37" s="1147">
        <v>3548831.3</v>
      </c>
      <c r="G37" s="186"/>
      <c r="H37" s="186"/>
      <c r="I37" s="187"/>
      <c r="J37" s="187"/>
      <c r="K37" s="323"/>
    </row>
    <row r="38" spans="1:11" s="179" customFormat="1" ht="30" customHeight="1">
      <c r="A38" s="1771" t="s">
        <v>1317</v>
      </c>
      <c r="B38" s="1772">
        <v>490157.7</v>
      </c>
      <c r="C38" s="1772">
        <v>297806.90000000002</v>
      </c>
      <c r="D38" s="1772">
        <v>395834.8</v>
      </c>
      <c r="E38" s="1773">
        <v>375544.7</v>
      </c>
      <c r="F38" s="1773">
        <v>516725</v>
      </c>
      <c r="G38" s="203"/>
      <c r="H38" s="203"/>
      <c r="I38" s="203"/>
      <c r="J38" s="203"/>
      <c r="K38" s="191"/>
    </row>
    <row r="39" spans="1:11" s="179" customFormat="1" ht="12">
      <c r="A39" s="205"/>
      <c r="B39" s="203"/>
      <c r="C39" s="203"/>
      <c r="D39" s="203"/>
      <c r="E39" s="178"/>
      <c r="G39" s="183"/>
      <c r="H39" s="183"/>
      <c r="I39" s="185"/>
      <c r="J39" s="185"/>
    </row>
    <row r="40" spans="1:11" s="179" customFormat="1" ht="12">
      <c r="A40" s="205"/>
      <c r="B40" s="203"/>
      <c r="C40" s="203"/>
      <c r="D40" s="203"/>
      <c r="E40" s="178"/>
      <c r="G40" s="183"/>
      <c r="H40" s="183"/>
      <c r="I40" s="185"/>
      <c r="J40" s="185"/>
    </row>
    <row r="41" spans="1:11" s="179" customFormat="1" ht="12">
      <c r="A41" s="205"/>
      <c r="B41" s="203"/>
      <c r="C41" s="203"/>
      <c r="D41" s="203"/>
      <c r="E41" s="178"/>
      <c r="G41" s="183"/>
      <c r="H41" s="183"/>
      <c r="I41" s="185"/>
      <c r="J41" s="185"/>
    </row>
    <row r="42" spans="1:11" s="179" customFormat="1" ht="12">
      <c r="A42" s="205"/>
      <c r="B42" s="203"/>
      <c r="C42" s="203"/>
      <c r="D42" s="203"/>
      <c r="E42" s="178"/>
      <c r="G42" s="183"/>
      <c r="H42" s="183"/>
      <c r="I42" s="185"/>
      <c r="J42" s="185"/>
    </row>
    <row r="43" spans="1:11" s="179" customFormat="1" ht="12">
      <c r="A43" s="205"/>
      <c r="B43" s="203"/>
      <c r="C43" s="203"/>
      <c r="D43" s="203"/>
      <c r="E43" s="178"/>
      <c r="G43" s="183"/>
      <c r="H43" s="183"/>
      <c r="I43" s="185"/>
      <c r="J43" s="185"/>
    </row>
    <row r="44" spans="1:11" s="179" customFormat="1" ht="12">
      <c r="A44" s="205"/>
      <c r="B44" s="203"/>
      <c r="C44" s="203"/>
      <c r="D44" s="203"/>
      <c r="E44" s="178"/>
      <c r="G44" s="183"/>
      <c r="H44" s="183"/>
      <c r="I44" s="185"/>
      <c r="J44" s="185"/>
    </row>
    <row r="45" spans="1:11" s="179" customFormat="1" ht="12">
      <c r="A45" s="205"/>
      <c r="B45" s="203"/>
      <c r="C45" s="203"/>
      <c r="D45" s="203"/>
      <c r="E45" s="178"/>
      <c r="G45" s="183"/>
      <c r="H45" s="183"/>
      <c r="I45" s="185"/>
      <c r="J45" s="185"/>
    </row>
    <row r="46" spans="1:11" s="179" customFormat="1" ht="12">
      <c r="A46" s="205"/>
      <c r="B46" s="203"/>
      <c r="C46" s="203"/>
      <c r="D46" s="203"/>
      <c r="E46" s="178"/>
      <c r="G46" s="183"/>
      <c r="H46" s="183"/>
      <c r="I46" s="185"/>
      <c r="J46" s="185"/>
    </row>
    <row r="47" spans="1:11" s="179" customFormat="1" ht="12">
      <c r="A47" s="205"/>
      <c r="B47" s="203"/>
      <c r="C47" s="203"/>
      <c r="D47" s="203"/>
      <c r="E47" s="178"/>
      <c r="G47" s="183"/>
      <c r="H47" s="183"/>
      <c r="I47" s="185"/>
      <c r="J47" s="185"/>
    </row>
    <row r="48" spans="1:11" s="179" customFormat="1" ht="13.5" customHeight="1">
      <c r="A48" s="205"/>
      <c r="B48" s="203"/>
      <c r="C48" s="203"/>
      <c r="D48" s="203"/>
      <c r="E48" s="178"/>
      <c r="F48" s="178"/>
      <c r="G48" s="183"/>
      <c r="H48" s="183"/>
      <c r="I48" s="185"/>
      <c r="J48" s="185"/>
    </row>
    <row r="49" spans="1:10" s="179" customFormat="1" ht="12">
      <c r="A49" s="205"/>
      <c r="B49" s="203"/>
      <c r="C49" s="203"/>
      <c r="D49" s="203"/>
      <c r="E49" s="178"/>
      <c r="G49" s="183"/>
      <c r="H49" s="183"/>
      <c r="I49" s="185"/>
      <c r="J49" s="185"/>
    </row>
    <row r="50" spans="1:10" s="179" customFormat="1" ht="12">
      <c r="A50" s="205"/>
      <c r="B50" s="203"/>
      <c r="C50" s="203"/>
      <c r="D50" s="203"/>
      <c r="E50" s="178"/>
      <c r="G50" s="183"/>
      <c r="H50" s="183"/>
      <c r="I50" s="185"/>
      <c r="J50" s="185"/>
    </row>
    <row r="51" spans="1:10" s="177" customFormat="1" ht="18" customHeight="1">
      <c r="A51" s="2292" t="s">
        <v>879</v>
      </c>
      <c r="B51" s="2292"/>
      <c r="C51" s="2292"/>
      <c r="D51" s="2292"/>
      <c r="E51" s="2292"/>
    </row>
    <row r="52" spans="1:10" s="179" customFormat="1" ht="18" customHeight="1">
      <c r="A52" s="2293" t="s">
        <v>243</v>
      </c>
      <c r="B52" s="2293"/>
      <c r="C52" s="2293"/>
      <c r="D52" s="2293"/>
      <c r="E52" s="2293"/>
      <c r="F52" s="1767"/>
    </row>
    <row r="53" spans="1:10" s="179" customFormat="1" ht="15" customHeight="1">
      <c r="A53" s="1774"/>
      <c r="B53" s="1775">
        <v>2019</v>
      </c>
      <c r="C53" s="1775">
        <v>2020</v>
      </c>
      <c r="D53" s="1775">
        <v>2021</v>
      </c>
      <c r="E53" s="1775">
        <v>2022</v>
      </c>
      <c r="F53" s="1776">
        <v>2023</v>
      </c>
    </row>
    <row r="54" spans="1:10" s="178" customFormat="1" ht="9" hidden="1" customHeight="1">
      <c r="A54" s="206"/>
      <c r="B54" s="204"/>
      <c r="C54" s="204"/>
      <c r="D54" s="204"/>
    </row>
    <row r="55" spans="1:10" s="179" customFormat="1" ht="21" customHeight="1">
      <c r="A55" s="202" t="s">
        <v>868</v>
      </c>
      <c r="B55" s="1146">
        <v>2307836.7999999998</v>
      </c>
      <c r="C55" s="1146">
        <v>2063360.7</v>
      </c>
      <c r="D55" s="1146">
        <v>2614921.1</v>
      </c>
      <c r="E55" s="1147">
        <v>3400416.5</v>
      </c>
      <c r="F55" s="1147">
        <v>4199993.5999999996</v>
      </c>
      <c r="G55" s="182"/>
      <c r="H55" s="182"/>
      <c r="I55" s="180"/>
      <c r="J55" s="180"/>
    </row>
    <row r="56" spans="1:10" s="179" customFormat="1" ht="17.25" customHeight="1">
      <c r="A56" s="584" t="s">
        <v>869</v>
      </c>
      <c r="B56" s="1146">
        <v>2297188.4</v>
      </c>
      <c r="C56" s="1146">
        <v>2040967.3</v>
      </c>
      <c r="D56" s="1146">
        <v>2584922.4</v>
      </c>
      <c r="E56" s="1147">
        <v>3375770.1</v>
      </c>
      <c r="F56" s="1147">
        <v>4180533.7</v>
      </c>
      <c r="G56" s="183"/>
      <c r="H56" s="183"/>
      <c r="I56" s="185"/>
      <c r="J56" s="185"/>
    </row>
    <row r="57" spans="1:10" s="179" customFormat="1" ht="15.75" customHeight="1">
      <c r="A57" s="584" t="s">
        <v>1297</v>
      </c>
      <c r="B57" s="1146">
        <v>1181125.1000000001</v>
      </c>
      <c r="C57" s="1146">
        <v>1160455.2</v>
      </c>
      <c r="D57" s="1146">
        <v>1492143.9</v>
      </c>
      <c r="E57" s="1147">
        <v>1979340.7</v>
      </c>
      <c r="F57" s="1147">
        <v>2237981.2000000002</v>
      </c>
      <c r="G57" s="183"/>
      <c r="H57" s="183"/>
      <c r="I57" s="185"/>
      <c r="J57" s="185"/>
    </row>
    <row r="58" spans="1:10" s="179" customFormat="1" ht="15.75" customHeight="1">
      <c r="A58" s="326" t="s">
        <v>1298</v>
      </c>
      <c r="B58" s="1146">
        <v>722572.80000000005</v>
      </c>
      <c r="C58" s="1146">
        <v>799906.1</v>
      </c>
      <c r="D58" s="1146">
        <v>1133513</v>
      </c>
      <c r="E58" s="1147">
        <v>1672062.7</v>
      </c>
      <c r="F58" s="1147">
        <v>1876218.7</v>
      </c>
      <c r="G58" s="186"/>
      <c r="H58" s="186"/>
      <c r="I58" s="187"/>
      <c r="J58" s="187"/>
    </row>
    <row r="59" spans="1:10" s="179" customFormat="1" ht="26.25" customHeight="1">
      <c r="A59" s="585" t="s">
        <v>870</v>
      </c>
      <c r="B59" s="1146">
        <v>449497.1</v>
      </c>
      <c r="C59" s="1146">
        <v>591095.30000000005</v>
      </c>
      <c r="D59" s="1146">
        <v>859454.5</v>
      </c>
      <c r="E59" s="1147">
        <v>1282895.7</v>
      </c>
      <c r="F59" s="1147">
        <v>1606924.4</v>
      </c>
      <c r="G59" s="186"/>
      <c r="H59" s="186"/>
      <c r="I59" s="187"/>
      <c r="J59" s="187"/>
    </row>
    <row r="60" spans="1:10" s="179" customFormat="1" ht="16.5" customHeight="1">
      <c r="A60" s="585" t="s">
        <v>880</v>
      </c>
      <c r="B60" s="1146">
        <v>3176.6</v>
      </c>
      <c r="C60" s="1146">
        <v>3086.6</v>
      </c>
      <c r="D60" s="1146">
        <v>4238.2</v>
      </c>
      <c r="E60" s="1147">
        <v>120944.4</v>
      </c>
      <c r="F60" s="1151">
        <v>0</v>
      </c>
      <c r="G60" s="189"/>
      <c r="H60" s="189"/>
      <c r="I60" s="178"/>
      <c r="J60" s="178"/>
    </row>
    <row r="61" spans="1:10" s="179" customFormat="1" ht="16.5" customHeight="1">
      <c r="A61" s="585" t="s">
        <v>881</v>
      </c>
      <c r="B61" s="1146">
        <v>269899</v>
      </c>
      <c r="C61" s="1146">
        <v>205724.2</v>
      </c>
      <c r="D61" s="1146">
        <v>269820.3</v>
      </c>
      <c r="E61" s="1147">
        <v>268222.59999999998</v>
      </c>
      <c r="F61" s="1147">
        <v>269294.3</v>
      </c>
      <c r="G61" s="186"/>
      <c r="H61" s="186"/>
      <c r="I61" s="187"/>
      <c r="J61" s="187"/>
    </row>
    <row r="62" spans="1:10" s="179" customFormat="1" ht="17.25" customHeight="1">
      <c r="A62" s="326" t="s">
        <v>1318</v>
      </c>
      <c r="B62" s="1146">
        <v>270865.2</v>
      </c>
      <c r="C62" s="1146">
        <v>264795.09999999998</v>
      </c>
      <c r="D62" s="1146">
        <v>285116.2</v>
      </c>
      <c r="E62" s="1147">
        <v>276382.90000000002</v>
      </c>
      <c r="F62" s="1147">
        <v>321129.7</v>
      </c>
      <c r="G62" s="186"/>
      <c r="H62" s="186"/>
      <c r="I62" s="187"/>
      <c r="J62" s="187"/>
    </row>
    <row r="63" spans="1:10" s="179" customFormat="1" ht="15.75" customHeight="1">
      <c r="A63" s="585" t="s">
        <v>882</v>
      </c>
      <c r="B63" s="1146">
        <v>140408.1</v>
      </c>
      <c r="C63" s="1146">
        <v>136743.5</v>
      </c>
      <c r="D63" s="1146">
        <v>142794.9</v>
      </c>
      <c r="E63" s="1147">
        <v>171566</v>
      </c>
      <c r="F63" s="1147">
        <v>195839.4</v>
      </c>
      <c r="G63" s="186"/>
      <c r="H63" s="186"/>
      <c r="I63" s="187"/>
      <c r="J63" s="187"/>
    </row>
    <row r="64" spans="1:10" s="179" customFormat="1" ht="15" customHeight="1">
      <c r="A64" s="585" t="s">
        <v>883</v>
      </c>
      <c r="B64" s="1146">
        <v>130457.2</v>
      </c>
      <c r="C64" s="1146">
        <v>128051.5</v>
      </c>
      <c r="D64" s="1146">
        <v>142321.29999999999</v>
      </c>
      <c r="E64" s="1147">
        <v>104816.9</v>
      </c>
      <c r="F64" s="1151">
        <v>125290.3</v>
      </c>
      <c r="G64" s="186"/>
      <c r="H64" s="186"/>
      <c r="I64" s="187"/>
      <c r="J64" s="187"/>
    </row>
    <row r="65" spans="1:10" s="179" customFormat="1" ht="14.25" customHeight="1">
      <c r="A65" s="326" t="s">
        <v>1299</v>
      </c>
      <c r="B65" s="1146">
        <v>187640.7</v>
      </c>
      <c r="C65" s="1146">
        <v>95751.5</v>
      </c>
      <c r="D65" s="1146">
        <v>73504.100000000006</v>
      </c>
      <c r="E65" s="1147">
        <v>30722</v>
      </c>
      <c r="F65" s="1147">
        <v>40470.5</v>
      </c>
      <c r="G65" s="186"/>
      <c r="H65" s="186"/>
      <c r="I65" s="187"/>
      <c r="J65" s="187"/>
    </row>
    <row r="66" spans="1:10" s="179" customFormat="1" ht="15" customHeight="1">
      <c r="A66" s="326" t="s">
        <v>874</v>
      </c>
      <c r="B66" s="1146">
        <v>134864.4</v>
      </c>
      <c r="C66" s="1146">
        <v>53654.3</v>
      </c>
      <c r="D66" s="1146" t="s">
        <v>60</v>
      </c>
      <c r="E66" s="1154" t="s">
        <v>60</v>
      </c>
      <c r="F66" s="1154" t="s">
        <v>60</v>
      </c>
      <c r="G66" s="186"/>
      <c r="H66" s="186"/>
      <c r="I66" s="187"/>
      <c r="J66" s="187"/>
    </row>
    <row r="67" spans="1:10" s="179" customFormat="1" ht="15" customHeight="1">
      <c r="A67" s="326" t="s">
        <v>884</v>
      </c>
      <c r="B67" s="1146">
        <v>52776.3</v>
      </c>
      <c r="C67" s="1146">
        <v>42097.2</v>
      </c>
      <c r="D67" s="1146">
        <v>73504.100000000006</v>
      </c>
      <c r="E67" s="1147">
        <v>30722</v>
      </c>
      <c r="F67" s="1147">
        <v>40470.5</v>
      </c>
      <c r="G67" s="186"/>
      <c r="H67" s="186"/>
      <c r="I67" s="187"/>
      <c r="J67" s="187"/>
    </row>
    <row r="68" spans="1:10" s="179" customFormat="1" ht="15" customHeight="1">
      <c r="A68" s="326" t="s">
        <v>1300</v>
      </c>
      <c r="B68" s="1146">
        <v>46.3</v>
      </c>
      <c r="C68" s="1146">
        <v>2.5</v>
      </c>
      <c r="D68" s="1146">
        <v>10.6</v>
      </c>
      <c r="E68" s="1151">
        <v>173.1</v>
      </c>
      <c r="F68" s="1151">
        <v>162.30000000000001</v>
      </c>
      <c r="G68" s="186"/>
      <c r="H68" s="186"/>
      <c r="I68" s="178"/>
      <c r="J68" s="178"/>
    </row>
    <row r="69" spans="1:10" s="179" customFormat="1" ht="18.75" customHeight="1">
      <c r="A69" s="584" t="s">
        <v>1319</v>
      </c>
      <c r="B69" s="1146">
        <v>694790.7</v>
      </c>
      <c r="C69" s="1146">
        <v>665350</v>
      </c>
      <c r="D69" s="1146">
        <v>738893.2</v>
      </c>
      <c r="E69" s="1147">
        <v>924951.6</v>
      </c>
      <c r="F69" s="1147">
        <v>1305911.3999999999</v>
      </c>
      <c r="G69" s="189"/>
      <c r="H69" s="189"/>
      <c r="I69" s="178"/>
      <c r="J69" s="178"/>
    </row>
    <row r="70" spans="1:10" s="179" customFormat="1" ht="15.75" customHeight="1">
      <c r="A70" s="584" t="s">
        <v>1301</v>
      </c>
      <c r="B70" s="1146">
        <v>421272.6</v>
      </c>
      <c r="C70" s="1146">
        <v>215162.1</v>
      </c>
      <c r="D70" s="1146">
        <v>353885.3</v>
      </c>
      <c r="E70" s="1147">
        <v>471477.8</v>
      </c>
      <c r="F70" s="1147">
        <v>636641.1</v>
      </c>
      <c r="G70" s="183"/>
      <c r="H70" s="183"/>
      <c r="I70" s="185"/>
      <c r="J70" s="185"/>
    </row>
    <row r="71" spans="1:10" s="179" customFormat="1" ht="14.25" customHeight="1">
      <c r="A71" s="326" t="s">
        <v>1302</v>
      </c>
      <c r="B71" s="1146">
        <v>179172.9</v>
      </c>
      <c r="C71" s="1146">
        <v>141980.5</v>
      </c>
      <c r="D71" s="1146">
        <v>151364.5</v>
      </c>
      <c r="E71" s="1147">
        <v>189578.5</v>
      </c>
      <c r="F71" s="1147">
        <v>261742.4</v>
      </c>
      <c r="G71" s="186"/>
      <c r="H71" s="186"/>
      <c r="I71" s="187"/>
      <c r="J71" s="187"/>
    </row>
    <row r="72" spans="1:10" s="179" customFormat="1" ht="26.25" customHeight="1">
      <c r="A72" s="326" t="s">
        <v>1303</v>
      </c>
      <c r="B72" s="1146">
        <v>193696.9</v>
      </c>
      <c r="C72" s="1146">
        <v>59135.5</v>
      </c>
      <c r="D72" s="1146">
        <v>185939.8</v>
      </c>
      <c r="E72" s="1147">
        <v>258155.8</v>
      </c>
      <c r="F72" s="1147">
        <v>340241.7</v>
      </c>
      <c r="G72" s="186"/>
      <c r="H72" s="186"/>
      <c r="I72" s="187"/>
      <c r="J72" s="187"/>
    </row>
    <row r="73" spans="1:10" s="179" customFormat="1" ht="14.25" customHeight="1">
      <c r="A73" s="326" t="s">
        <v>1305</v>
      </c>
      <c r="B73" s="1146">
        <v>13640.7</v>
      </c>
      <c r="C73" s="1146">
        <v>14782.9</v>
      </c>
      <c r="D73" s="1146">
        <v>16508.3</v>
      </c>
      <c r="E73" s="1147">
        <v>18361.099999999999</v>
      </c>
      <c r="F73" s="1147">
        <v>22320.1</v>
      </c>
      <c r="G73" s="186"/>
      <c r="H73" s="186"/>
      <c r="I73" s="187"/>
      <c r="J73" s="187"/>
    </row>
    <row r="74" spans="1:10" s="179" customFormat="1" ht="16.5" customHeight="1">
      <c r="A74" s="326" t="s">
        <v>1306</v>
      </c>
      <c r="B74" s="1146">
        <v>178243.7</v>
      </c>
      <c r="C74" s="1146">
        <v>42401.2</v>
      </c>
      <c r="D74" s="1146">
        <v>167134</v>
      </c>
      <c r="E74" s="1147">
        <v>237751.9</v>
      </c>
      <c r="F74" s="1147">
        <v>315093</v>
      </c>
      <c r="G74" s="186"/>
      <c r="H74" s="186"/>
      <c r="I74" s="187"/>
      <c r="J74" s="187"/>
    </row>
    <row r="75" spans="1:10" s="179" customFormat="1" ht="18" customHeight="1">
      <c r="A75" s="324" t="s">
        <v>1304</v>
      </c>
      <c r="B75" s="1146">
        <v>20</v>
      </c>
      <c r="C75" s="1146">
        <v>550.9</v>
      </c>
      <c r="D75" s="1146">
        <v>33.5</v>
      </c>
      <c r="E75" s="1151" t="s">
        <v>60</v>
      </c>
      <c r="F75" s="1151" t="s">
        <v>60</v>
      </c>
      <c r="G75" s="186"/>
      <c r="H75" s="186"/>
      <c r="I75" s="187"/>
      <c r="J75" s="187"/>
    </row>
    <row r="76" spans="1:10" s="179" customFormat="1" ht="25.5" customHeight="1">
      <c r="A76" s="324" t="s">
        <v>1320</v>
      </c>
      <c r="B76" s="1146">
        <v>34933.5</v>
      </c>
      <c r="C76" s="1146">
        <v>49.4</v>
      </c>
      <c r="D76" s="1146">
        <v>4246.8999999999996</v>
      </c>
      <c r="E76" s="1147">
        <v>12077.5</v>
      </c>
      <c r="F76" s="1147">
        <v>16332</v>
      </c>
      <c r="G76" s="186"/>
      <c r="H76" s="186"/>
      <c r="I76" s="187"/>
      <c r="J76" s="187"/>
    </row>
    <row r="77" spans="1:10" s="179" customFormat="1" ht="15.75" customHeight="1">
      <c r="A77" s="324" t="s">
        <v>1308</v>
      </c>
      <c r="B77" s="1146">
        <v>13449.3</v>
      </c>
      <c r="C77" s="1146">
        <v>13445.8</v>
      </c>
      <c r="D77" s="1146">
        <v>12300.5</v>
      </c>
      <c r="E77" s="1147">
        <v>11666</v>
      </c>
      <c r="F77" s="1147">
        <v>18325</v>
      </c>
      <c r="G77" s="186"/>
      <c r="H77" s="186"/>
      <c r="I77" s="187"/>
      <c r="J77" s="187"/>
    </row>
    <row r="78" spans="1:10" s="179" customFormat="1" ht="26.25" customHeight="1">
      <c r="A78" s="586" t="s">
        <v>1321</v>
      </c>
      <c r="B78" s="1155">
        <v>10648.3</v>
      </c>
      <c r="C78" s="1155">
        <v>22393.4</v>
      </c>
      <c r="D78" s="1155">
        <v>29998.7</v>
      </c>
      <c r="E78" s="1147">
        <v>24646.400000000001</v>
      </c>
      <c r="F78" s="1147">
        <v>19459.900000000001</v>
      </c>
      <c r="G78" s="186"/>
      <c r="H78" s="186"/>
      <c r="I78" s="187"/>
      <c r="J78" s="187"/>
    </row>
    <row r="79" spans="1:10" s="179" customFormat="1" ht="15.75" customHeight="1">
      <c r="A79" s="586" t="s">
        <v>878</v>
      </c>
      <c r="B79" s="1155">
        <v>2292488.7999999998</v>
      </c>
      <c r="C79" s="1155">
        <v>1974793.2</v>
      </c>
      <c r="D79" s="1155">
        <v>2601354.4</v>
      </c>
      <c r="E79" s="1147">
        <v>3297164.2</v>
      </c>
      <c r="F79" s="1147">
        <v>4222161.9000000004</v>
      </c>
      <c r="G79" s="186"/>
      <c r="H79" s="186"/>
      <c r="I79" s="187"/>
      <c r="J79" s="187"/>
    </row>
    <row r="80" spans="1:10" s="179" customFormat="1" ht="27.75" customHeight="1">
      <c r="A80" s="586" t="s">
        <v>1309</v>
      </c>
      <c r="B80" s="1155">
        <v>1625029.8</v>
      </c>
      <c r="C80" s="1155">
        <v>1427619.8</v>
      </c>
      <c r="D80" s="1155">
        <v>1818071.1</v>
      </c>
      <c r="E80" s="1147">
        <v>2303396.7000000002</v>
      </c>
      <c r="F80" s="1147">
        <v>3190229.5</v>
      </c>
      <c r="G80" s="183"/>
      <c r="H80" s="183"/>
      <c r="I80" s="183"/>
      <c r="J80" s="183"/>
    </row>
    <row r="81" spans="1:11" s="179" customFormat="1" ht="26.25" customHeight="1">
      <c r="A81" s="587" t="s">
        <v>1310</v>
      </c>
      <c r="B81" s="1155">
        <v>618258</v>
      </c>
      <c r="C81" s="1155">
        <v>633408.4</v>
      </c>
      <c r="D81" s="1155">
        <v>694782.2</v>
      </c>
      <c r="E81" s="1147">
        <v>948231.4</v>
      </c>
      <c r="F81" s="1147">
        <v>1374300.2</v>
      </c>
      <c r="G81" s="188"/>
      <c r="H81" s="188"/>
      <c r="I81" s="188"/>
      <c r="J81" s="189"/>
    </row>
    <row r="82" spans="1:11" s="179" customFormat="1" ht="24" customHeight="1">
      <c r="A82" s="587" t="s">
        <v>1322</v>
      </c>
      <c r="B82" s="1155">
        <v>4500.5</v>
      </c>
      <c r="C82" s="1155">
        <v>14927.6</v>
      </c>
      <c r="D82" s="1155">
        <v>7620.3</v>
      </c>
      <c r="E82" s="1147">
        <v>11332.2</v>
      </c>
      <c r="F82" s="1147">
        <v>10207.5</v>
      </c>
      <c r="G82" s="183"/>
      <c r="H82" s="183"/>
      <c r="I82" s="185"/>
      <c r="J82" s="185"/>
    </row>
    <row r="83" spans="1:11" s="179" customFormat="1" ht="25.5" customHeight="1">
      <c r="A83" s="587" t="s">
        <v>1323</v>
      </c>
      <c r="B83" s="1155">
        <v>65663.5</v>
      </c>
      <c r="C83" s="1155">
        <v>66772.600000000006</v>
      </c>
      <c r="D83" s="1155">
        <v>88075</v>
      </c>
      <c r="E83" s="1147">
        <v>112178.9</v>
      </c>
      <c r="F83" s="1147">
        <v>167256.20000000001</v>
      </c>
      <c r="G83" s="183"/>
      <c r="H83" s="183"/>
      <c r="I83" s="185"/>
      <c r="J83" s="185"/>
    </row>
    <row r="84" spans="1:11" s="179" customFormat="1" ht="15.75" customHeight="1">
      <c r="A84" s="587" t="s">
        <v>1324</v>
      </c>
      <c r="B84" s="1155">
        <v>227158.9</v>
      </c>
      <c r="C84" s="1155">
        <v>224453</v>
      </c>
      <c r="D84" s="1155">
        <v>274445.09999999998</v>
      </c>
      <c r="E84" s="1147">
        <v>327417.40000000002</v>
      </c>
      <c r="F84" s="1147">
        <v>499833.8</v>
      </c>
      <c r="G84" s="186"/>
      <c r="H84" s="186"/>
      <c r="I84" s="187"/>
      <c r="J84" s="187"/>
    </row>
    <row r="85" spans="1:11" s="179" customFormat="1" ht="15.75" customHeight="1">
      <c r="A85" s="587" t="s">
        <v>1314</v>
      </c>
      <c r="B85" s="1155" t="s">
        <v>1466</v>
      </c>
      <c r="C85" s="1156" t="s">
        <v>1465</v>
      </c>
      <c r="D85" s="1155" t="s">
        <v>1466</v>
      </c>
      <c r="E85" s="1151">
        <v>67.3</v>
      </c>
      <c r="F85" s="1147">
        <v>238.3</v>
      </c>
      <c r="G85" s="186"/>
      <c r="H85" s="186"/>
      <c r="I85" s="187"/>
      <c r="J85" s="187"/>
    </row>
    <row r="86" spans="1:11" s="179" customFormat="1" ht="18" customHeight="1">
      <c r="A86" s="587" t="s">
        <v>1315</v>
      </c>
      <c r="B86" s="1155">
        <v>103067.6</v>
      </c>
      <c r="C86" s="1155">
        <v>83676</v>
      </c>
      <c r="D86" s="1155">
        <v>110479.7</v>
      </c>
      <c r="E86" s="1147">
        <v>182875.5</v>
      </c>
      <c r="F86" s="1147">
        <v>212811.3</v>
      </c>
      <c r="G86" s="186"/>
      <c r="H86" s="186"/>
      <c r="I86" s="187"/>
      <c r="J86" s="187"/>
    </row>
    <row r="87" spans="1:11" s="179" customFormat="1" ht="15" customHeight="1">
      <c r="A87" s="587" t="s">
        <v>115</v>
      </c>
      <c r="B87" s="1155">
        <v>536000.4</v>
      </c>
      <c r="C87" s="1155">
        <v>334702.59999999998</v>
      </c>
      <c r="D87" s="1155">
        <v>552772</v>
      </c>
      <c r="E87" s="1147">
        <v>611479.19999999995</v>
      </c>
      <c r="F87" s="1147">
        <v>814623.7</v>
      </c>
      <c r="G87" s="186"/>
      <c r="H87" s="186"/>
      <c r="I87" s="178"/>
      <c r="J87" s="178"/>
    </row>
    <row r="88" spans="1:11" s="179" customFormat="1" ht="18.75" customHeight="1">
      <c r="A88" s="587" t="s">
        <v>1316</v>
      </c>
      <c r="B88" s="1155">
        <v>70380.899999999994</v>
      </c>
      <c r="C88" s="1146">
        <v>69679.600000000006</v>
      </c>
      <c r="D88" s="1146">
        <v>89896.8</v>
      </c>
      <c r="E88" s="1147">
        <v>109814.8</v>
      </c>
      <c r="F88" s="1147">
        <v>110958.5</v>
      </c>
      <c r="G88" s="186"/>
      <c r="H88" s="186"/>
      <c r="I88" s="187"/>
      <c r="J88" s="187"/>
    </row>
    <row r="89" spans="1:11" s="179" customFormat="1" ht="29.25" customHeight="1">
      <c r="A89" s="1777" t="s">
        <v>1317</v>
      </c>
      <c r="B89" s="1778">
        <v>667459</v>
      </c>
      <c r="C89" s="1778">
        <v>547173.4</v>
      </c>
      <c r="D89" s="1778">
        <v>783283.19999999995</v>
      </c>
      <c r="E89" s="1773">
        <v>993767.6</v>
      </c>
      <c r="F89" s="1773">
        <v>1031932.4</v>
      </c>
      <c r="G89" s="186"/>
      <c r="H89" s="186"/>
      <c r="I89" s="187"/>
      <c r="J89" s="187"/>
    </row>
    <row r="90" spans="1:11" s="179" customFormat="1" ht="12">
      <c r="A90" s="190"/>
      <c r="B90" s="184"/>
      <c r="C90" s="184"/>
      <c r="D90" s="184"/>
      <c r="E90" s="184"/>
      <c r="H90" s="186"/>
      <c r="I90" s="186"/>
      <c r="J90" s="187"/>
      <c r="K90" s="187"/>
    </row>
  </sheetData>
  <mergeCells count="3">
    <mergeCell ref="A51:E51"/>
    <mergeCell ref="A52:E52"/>
    <mergeCell ref="A1:F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CM121"/>
  <sheetViews>
    <sheetView workbookViewId="0">
      <selection activeCell="H97" sqref="H97"/>
    </sheetView>
  </sheetViews>
  <sheetFormatPr defaultRowHeight="12.75"/>
  <cols>
    <col min="1" max="1" width="31.5" customWidth="1"/>
    <col min="2" max="2" width="13.83203125" customWidth="1"/>
    <col min="3" max="3" width="14.33203125" customWidth="1"/>
    <col min="4" max="4" width="15.6640625" customWidth="1"/>
    <col min="5" max="5" width="14" customWidth="1"/>
    <col min="6" max="6" width="15" customWidth="1"/>
  </cols>
  <sheetData>
    <row r="1" spans="1:91" s="348" customFormat="1" ht="18" customHeight="1">
      <c r="A1" s="2298" t="s">
        <v>241</v>
      </c>
      <c r="B1" s="2298"/>
      <c r="C1" s="2298"/>
      <c r="D1" s="2298"/>
      <c r="E1" s="2298"/>
      <c r="F1" s="2298"/>
    </row>
    <row r="2" spans="1:91" s="349" customFormat="1" ht="18" customHeight="1">
      <c r="A2" s="2296" t="s">
        <v>902</v>
      </c>
      <c r="B2" s="2296"/>
      <c r="C2" s="2296"/>
      <c r="D2" s="2296"/>
      <c r="E2" s="2296"/>
    </row>
    <row r="3" spans="1:91" s="349" customFormat="1" ht="18" customHeight="1">
      <c r="A3" s="2296" t="s">
        <v>242</v>
      </c>
      <c r="B3" s="2296"/>
      <c r="C3" s="2296"/>
      <c r="D3" s="2296"/>
      <c r="E3" s="2296"/>
    </row>
    <row r="4" spans="1:91" s="349" customFormat="1" ht="18" customHeight="1">
      <c r="A4" s="2297" t="s">
        <v>243</v>
      </c>
      <c r="B4" s="2297"/>
      <c r="C4" s="2297"/>
      <c r="D4" s="2297"/>
      <c r="E4" s="2297"/>
      <c r="F4" s="1779"/>
    </row>
    <row r="5" spans="1:91" s="350" customFormat="1" ht="18" customHeight="1">
      <c r="A5" s="1780"/>
      <c r="B5" s="1781">
        <v>2019</v>
      </c>
      <c r="C5" s="1781">
        <v>2020</v>
      </c>
      <c r="D5" s="1781">
        <v>2021</v>
      </c>
      <c r="E5" s="1781">
        <v>2022</v>
      </c>
      <c r="F5" s="1782">
        <v>2023</v>
      </c>
    </row>
    <row r="6" spans="1:91" s="352" customFormat="1">
      <c r="A6" s="1223"/>
      <c r="B6" s="1224"/>
      <c r="C6" s="1225"/>
      <c r="D6" s="1224"/>
      <c r="E6" s="1226"/>
      <c r="F6" s="1226"/>
    </row>
    <row r="7" spans="1:91" s="355" customFormat="1">
      <c r="A7" s="1227" t="s">
        <v>38</v>
      </c>
      <c r="B7" s="354">
        <v>12418780.6</v>
      </c>
      <c r="C7" s="1228">
        <v>11296637.4</v>
      </c>
      <c r="D7" s="354">
        <v>15220250.300000001</v>
      </c>
      <c r="E7" s="1229">
        <v>17206058.199999999</v>
      </c>
      <c r="F7" s="1213">
        <v>22426867.199999999</v>
      </c>
    </row>
    <row r="8" spans="1:91" s="356" customFormat="1" ht="0.75" customHeight="1">
      <c r="A8" s="1230"/>
      <c r="B8" s="1230"/>
      <c r="C8" s="1231"/>
      <c r="D8" s="1230"/>
      <c r="E8" s="1232"/>
      <c r="F8" s="1214"/>
      <c r="CM8" s="355"/>
    </row>
    <row r="9" spans="1:91" s="356" customFormat="1" ht="29.25" customHeight="1">
      <c r="A9" s="1233" t="s">
        <v>256</v>
      </c>
      <c r="B9" s="358">
        <v>129503.3</v>
      </c>
      <c r="C9" s="1234">
        <v>172076.7</v>
      </c>
      <c r="D9" s="358">
        <v>144899.20000000001</v>
      </c>
      <c r="E9" s="358">
        <v>272266.90000000002</v>
      </c>
      <c r="F9" s="1215">
        <v>243069.6</v>
      </c>
      <c r="CM9" s="355"/>
    </row>
    <row r="10" spans="1:91" s="356" customFormat="1" ht="16.5" customHeight="1">
      <c r="A10" s="1235" t="s">
        <v>39</v>
      </c>
      <c r="B10" s="358">
        <v>3329999</v>
      </c>
      <c r="C10" s="1234">
        <v>1845591</v>
      </c>
      <c r="D10" s="358">
        <v>2422986.7000000002</v>
      </c>
      <c r="E10" s="358">
        <v>3083098.8</v>
      </c>
      <c r="F10" s="1215">
        <v>5083897.5</v>
      </c>
      <c r="CL10" s="360"/>
      <c r="CM10" s="355"/>
    </row>
    <row r="11" spans="1:91" s="356" customFormat="1" ht="16.5" customHeight="1">
      <c r="A11" s="1236" t="s">
        <v>40</v>
      </c>
      <c r="B11" s="358">
        <v>6699311.9000000004</v>
      </c>
      <c r="C11" s="1234">
        <v>7170893.2999999998</v>
      </c>
      <c r="D11" s="358">
        <v>9921464.1999999993</v>
      </c>
      <c r="E11" s="358">
        <v>10926707.4</v>
      </c>
      <c r="F11" s="1215">
        <v>12444140.300000001</v>
      </c>
      <c r="CM11" s="355"/>
    </row>
    <row r="12" spans="1:91" s="356" customFormat="1" ht="39" customHeight="1">
      <c r="A12" s="1237" t="s">
        <v>1101</v>
      </c>
      <c r="B12" s="358">
        <v>93565.7</v>
      </c>
      <c r="C12" s="1234">
        <v>127345.7</v>
      </c>
      <c r="D12" s="358">
        <v>158136</v>
      </c>
      <c r="E12" s="358">
        <v>265191.09999999998</v>
      </c>
      <c r="F12" s="1215">
        <v>284690</v>
      </c>
      <c r="CM12" s="355"/>
    </row>
    <row r="13" spans="1:91" s="356" customFormat="1" ht="36" customHeight="1">
      <c r="A13" s="1237" t="s">
        <v>1111</v>
      </c>
      <c r="B13" s="358">
        <v>669574.40000000002</v>
      </c>
      <c r="C13" s="1234">
        <v>872784.5</v>
      </c>
      <c r="D13" s="358">
        <v>1096848.1000000001</v>
      </c>
      <c r="E13" s="358">
        <v>1067060.3</v>
      </c>
      <c r="F13" s="1215">
        <v>1128197.1000000001</v>
      </c>
      <c r="CM13" s="355"/>
    </row>
    <row r="14" spans="1:91" s="356" customFormat="1" ht="37.5" customHeight="1">
      <c r="A14" s="1237" t="s">
        <v>1102</v>
      </c>
      <c r="B14" s="358">
        <v>111755</v>
      </c>
      <c r="C14" s="1234">
        <v>117105.3</v>
      </c>
      <c r="D14" s="358">
        <v>151327.5</v>
      </c>
      <c r="E14" s="358">
        <v>215477</v>
      </c>
      <c r="F14" s="1215">
        <v>254891.9</v>
      </c>
      <c r="CM14" s="355"/>
    </row>
    <row r="15" spans="1:91" s="356" customFormat="1" ht="26.25" customHeight="1">
      <c r="A15" s="1237" t="s">
        <v>258</v>
      </c>
      <c r="B15" s="358">
        <v>1645</v>
      </c>
      <c r="C15" s="1234">
        <v>2251</v>
      </c>
      <c r="D15" s="358">
        <v>2078.1</v>
      </c>
      <c r="E15" s="358">
        <v>1993.8</v>
      </c>
      <c r="F15" s="1215">
        <v>1601</v>
      </c>
      <c r="CM15" s="355"/>
    </row>
    <row r="16" spans="1:91" s="356" customFormat="1" ht="27" customHeight="1">
      <c r="A16" s="1237" t="s">
        <v>259</v>
      </c>
      <c r="B16" s="358">
        <v>33108</v>
      </c>
      <c r="C16" s="1234">
        <v>7150</v>
      </c>
      <c r="D16" s="358">
        <v>122.4</v>
      </c>
      <c r="E16" s="1238" t="s">
        <v>60</v>
      </c>
      <c r="F16" s="1216" t="s">
        <v>60</v>
      </c>
      <c r="CM16" s="355"/>
    </row>
    <row r="17" spans="1:91" s="356" customFormat="1" ht="51" customHeight="1">
      <c r="A17" s="1237" t="s">
        <v>1103</v>
      </c>
      <c r="B17" s="358">
        <v>5752621.0999999996</v>
      </c>
      <c r="C17" s="1234">
        <v>5982801.5</v>
      </c>
      <c r="D17" s="358">
        <v>8415357.9000000004</v>
      </c>
      <c r="E17" s="358">
        <v>9270872</v>
      </c>
      <c r="F17" s="1215">
        <v>10669006.4</v>
      </c>
      <c r="CM17" s="355"/>
    </row>
    <row r="18" spans="1:91" s="356" customFormat="1" ht="27" customHeight="1">
      <c r="A18" s="1237" t="s">
        <v>804</v>
      </c>
      <c r="B18" s="1238">
        <v>775</v>
      </c>
      <c r="C18" s="1239">
        <v>22885</v>
      </c>
      <c r="D18" s="1238">
        <v>18240</v>
      </c>
      <c r="E18" s="358">
        <v>5511.3</v>
      </c>
      <c r="F18" s="1215">
        <v>7182.5</v>
      </c>
      <c r="CL18" s="362"/>
      <c r="CM18" s="355"/>
    </row>
    <row r="19" spans="1:91" s="356" customFormat="1" ht="25.5" customHeight="1">
      <c r="A19" s="1237" t="s">
        <v>821</v>
      </c>
      <c r="B19" s="1238">
        <v>36267.699999999997</v>
      </c>
      <c r="C19" s="1239">
        <v>38570.300000000003</v>
      </c>
      <c r="D19" s="1238">
        <v>79258.600000000006</v>
      </c>
      <c r="E19" s="358">
        <v>88981.9</v>
      </c>
      <c r="F19" s="1215">
        <v>67818.5</v>
      </c>
      <c r="CL19" s="362"/>
      <c r="CM19" s="355"/>
    </row>
    <row r="20" spans="1:91" s="356" customFormat="1" ht="36.75" customHeight="1">
      <c r="A20" s="1240" t="s">
        <v>1104</v>
      </c>
      <c r="B20" s="358">
        <v>18095.099999999999</v>
      </c>
      <c r="C20" s="1234">
        <v>21800.1</v>
      </c>
      <c r="D20" s="358">
        <v>24939.9</v>
      </c>
      <c r="E20" s="358">
        <v>31824.3</v>
      </c>
      <c r="F20" s="1215">
        <v>24530.9</v>
      </c>
      <c r="CL20" s="362"/>
      <c r="CM20" s="355"/>
    </row>
    <row r="21" spans="1:91" s="356" customFormat="1" ht="37.5" customHeight="1">
      <c r="A21" s="1240" t="s">
        <v>1105</v>
      </c>
      <c r="B21" s="358">
        <v>111072.2</v>
      </c>
      <c r="C21" s="1234">
        <v>126706.8</v>
      </c>
      <c r="D21" s="358">
        <v>125539.8</v>
      </c>
      <c r="E21" s="358">
        <v>170893.5</v>
      </c>
      <c r="F21" s="1215">
        <v>222657.2</v>
      </c>
      <c r="CM21" s="355"/>
    </row>
    <row r="22" spans="1:91" s="356" customFormat="1" ht="15.75" customHeight="1">
      <c r="A22" s="1241" t="s">
        <v>113</v>
      </c>
      <c r="B22" s="358">
        <v>538704.80000000005</v>
      </c>
      <c r="C22" s="1234">
        <v>642686.5</v>
      </c>
      <c r="D22" s="358">
        <v>1089519.7</v>
      </c>
      <c r="E22" s="358">
        <v>1102147.1000000001</v>
      </c>
      <c r="F22" s="1215">
        <v>1591741</v>
      </c>
      <c r="CM22" s="355"/>
    </row>
    <row r="23" spans="1:91" s="356" customFormat="1" ht="27.75" customHeight="1">
      <c r="A23" s="1240" t="s">
        <v>1112</v>
      </c>
      <c r="B23" s="358">
        <v>10127601.199999999</v>
      </c>
      <c r="C23" s="1234">
        <v>714939.5</v>
      </c>
      <c r="D23" s="358">
        <v>527796.30000000005</v>
      </c>
      <c r="E23" s="358">
        <v>481133</v>
      </c>
      <c r="F23" s="1215">
        <v>987726.8</v>
      </c>
      <c r="CM23" s="355"/>
    </row>
    <row r="24" spans="1:91" s="356" customFormat="1" ht="27" customHeight="1">
      <c r="A24" s="1240" t="s">
        <v>119</v>
      </c>
      <c r="B24" s="358">
        <v>493398.8</v>
      </c>
      <c r="C24" s="1234">
        <v>166509.6</v>
      </c>
      <c r="D24" s="358">
        <v>292228.8</v>
      </c>
      <c r="E24" s="358">
        <v>181221.6</v>
      </c>
      <c r="F24" s="1215">
        <v>310712.09999999998</v>
      </c>
      <c r="CM24" s="355"/>
    </row>
    <row r="25" spans="1:91" s="356" customFormat="1" ht="14.25" customHeight="1">
      <c r="A25" s="1241" t="s">
        <v>21</v>
      </c>
      <c r="B25" s="358">
        <v>3585</v>
      </c>
      <c r="C25" s="1234">
        <v>7114.8</v>
      </c>
      <c r="D25" s="358">
        <v>40637.4</v>
      </c>
      <c r="E25" s="358">
        <v>77223.600000000006</v>
      </c>
      <c r="F25" s="1215">
        <v>115298.3</v>
      </c>
      <c r="CM25" s="355"/>
    </row>
    <row r="26" spans="1:91" s="356" customFormat="1" ht="15" customHeight="1">
      <c r="A26" s="1241" t="s">
        <v>120</v>
      </c>
      <c r="B26" s="358">
        <v>7199.2</v>
      </c>
      <c r="C26" s="1234">
        <v>8178.5</v>
      </c>
      <c r="D26" s="358">
        <v>12570.7</v>
      </c>
      <c r="E26" s="358">
        <v>18042.8</v>
      </c>
      <c r="F26" s="1215">
        <v>31193.1</v>
      </c>
      <c r="CM26" s="355"/>
    </row>
    <row r="27" spans="1:91" s="356" customFormat="1" ht="13.5" customHeight="1">
      <c r="A27" s="1241" t="s">
        <v>121</v>
      </c>
      <c r="B27" s="358">
        <v>12017.9</v>
      </c>
      <c r="C27" s="1234">
        <v>9084.6</v>
      </c>
      <c r="D27" s="358">
        <v>12847.2</v>
      </c>
      <c r="E27" s="358">
        <v>15477.5</v>
      </c>
      <c r="F27" s="1215">
        <v>19377</v>
      </c>
      <c r="CM27" s="355"/>
    </row>
    <row r="28" spans="1:91" s="356" customFormat="1" ht="25.5">
      <c r="A28" s="1240" t="s">
        <v>122</v>
      </c>
      <c r="B28" s="358">
        <v>75828.7</v>
      </c>
      <c r="C28" s="1234">
        <v>59826.400000000001</v>
      </c>
      <c r="D28" s="358">
        <v>90238.3</v>
      </c>
      <c r="E28" s="358">
        <v>129452.6</v>
      </c>
      <c r="F28" s="1215">
        <v>148463.1</v>
      </c>
      <c r="CM28" s="355"/>
    </row>
    <row r="29" spans="1:91" s="356" customFormat="1" ht="24.75" customHeight="1">
      <c r="A29" s="1240" t="s">
        <v>198</v>
      </c>
      <c r="B29" s="358">
        <v>190869.2</v>
      </c>
      <c r="C29" s="1234">
        <v>161431.20000000001</v>
      </c>
      <c r="D29" s="358">
        <v>223775</v>
      </c>
      <c r="E29" s="358">
        <v>261171.9</v>
      </c>
      <c r="F29" s="1215">
        <v>350971.2</v>
      </c>
      <c r="CM29" s="355"/>
    </row>
    <row r="30" spans="1:91" s="356" customFormat="1" ht="24.75" customHeight="1">
      <c r="A30" s="1240" t="s">
        <v>199</v>
      </c>
      <c r="B30" s="358">
        <v>38394.1</v>
      </c>
      <c r="C30" s="1234">
        <v>68458.3</v>
      </c>
      <c r="D30" s="358">
        <v>116315.4</v>
      </c>
      <c r="E30" s="358">
        <v>150266.29999999999</v>
      </c>
      <c r="F30" s="1215">
        <v>459208.3</v>
      </c>
      <c r="CM30" s="355"/>
    </row>
    <row r="31" spans="1:91" s="356" customFormat="1" ht="14.25" customHeight="1">
      <c r="A31" s="1241" t="s">
        <v>115</v>
      </c>
      <c r="B31" s="358">
        <v>67677.7</v>
      </c>
      <c r="C31" s="1234">
        <v>61538.2</v>
      </c>
      <c r="D31" s="358">
        <v>111729</v>
      </c>
      <c r="E31" s="358">
        <v>177135.2</v>
      </c>
      <c r="F31" s="1215">
        <v>216193.4</v>
      </c>
      <c r="CM31" s="355"/>
    </row>
    <row r="32" spans="1:91" s="356" customFormat="1" ht="14.25" customHeight="1">
      <c r="A32" s="1783"/>
      <c r="B32" s="1243"/>
      <c r="C32" s="1244"/>
      <c r="D32" s="1243"/>
      <c r="E32" s="1243"/>
      <c r="F32" s="1217"/>
      <c r="CM32" s="355"/>
    </row>
    <row r="33" spans="1:91" s="349" customFormat="1" ht="18" customHeight="1">
      <c r="A33" s="1780"/>
      <c r="B33" s="1781">
        <v>2019</v>
      </c>
      <c r="C33" s="1781">
        <v>2020</v>
      </c>
      <c r="D33" s="1781">
        <v>2021</v>
      </c>
      <c r="E33" s="1781">
        <v>2022</v>
      </c>
      <c r="F33" s="1784">
        <v>2023</v>
      </c>
    </row>
    <row r="34" spans="1:91" s="356" customFormat="1" ht="24" customHeight="1">
      <c r="A34" s="1240" t="s">
        <v>200</v>
      </c>
      <c r="B34" s="358">
        <v>61991</v>
      </c>
      <c r="C34" s="1234">
        <v>37832.699999999997</v>
      </c>
      <c r="D34" s="358">
        <v>53626.400000000001</v>
      </c>
      <c r="E34" s="358">
        <v>121815.6</v>
      </c>
      <c r="F34" s="1215">
        <v>172759.2</v>
      </c>
      <c r="CM34" s="355"/>
    </row>
    <row r="35" spans="1:91" s="356" customFormat="1" ht="16.5" customHeight="1">
      <c r="A35" s="1240" t="s">
        <v>201</v>
      </c>
      <c r="B35" s="358">
        <v>5373.7</v>
      </c>
      <c r="C35" s="1234">
        <v>11517.9</v>
      </c>
      <c r="D35" s="358">
        <v>992.8</v>
      </c>
      <c r="E35" s="358">
        <v>959.4</v>
      </c>
      <c r="F35" s="1215">
        <v>956.2</v>
      </c>
      <c r="CM35" s="355"/>
    </row>
    <row r="36" spans="1:91" s="356" customFormat="1" ht="24" customHeight="1">
      <c r="A36" s="1242" t="s">
        <v>125</v>
      </c>
      <c r="B36" s="1243">
        <v>13098.6</v>
      </c>
      <c r="C36" s="1244">
        <v>10450.6</v>
      </c>
      <c r="D36" s="1243">
        <v>8143.5</v>
      </c>
      <c r="E36" s="1243">
        <v>5220.7</v>
      </c>
      <c r="F36" s="1217">
        <v>3972</v>
      </c>
      <c r="CM36" s="355"/>
    </row>
    <row r="37" spans="1:91" s="356" customFormat="1" ht="24" customHeight="1">
      <c r="A37" s="363"/>
      <c r="B37" s="590"/>
      <c r="C37" s="591"/>
      <c r="D37" s="590"/>
      <c r="E37" s="590"/>
      <c r="CM37" s="355"/>
    </row>
    <row r="38" spans="1:91" s="356" customFormat="1" ht="24" customHeight="1">
      <c r="A38" s="363"/>
      <c r="B38" s="590"/>
      <c r="C38" s="591"/>
      <c r="D38" s="590"/>
      <c r="E38" s="590"/>
      <c r="CM38" s="355"/>
    </row>
    <row r="39" spans="1:91" s="356" customFormat="1">
      <c r="A39" s="365"/>
      <c r="B39" s="366"/>
      <c r="C39" s="366"/>
      <c r="D39" s="367"/>
      <c r="E39" s="368"/>
      <c r="CM39" s="355"/>
    </row>
    <row r="40" spans="1:91" s="349" customFormat="1" ht="12" hidden="1">
      <c r="A40" s="365"/>
      <c r="B40" s="369"/>
      <c r="C40" s="369"/>
      <c r="D40" s="369"/>
      <c r="E40" s="369"/>
    </row>
    <row r="41" spans="1:91" s="349" customFormat="1" ht="15.75">
      <c r="A41" s="2295" t="s">
        <v>903</v>
      </c>
      <c r="B41" s="2295"/>
      <c r="C41" s="2295"/>
      <c r="D41" s="2295"/>
      <c r="E41" s="2295"/>
      <c r="F41" s="2295"/>
    </row>
    <row r="42" spans="1:91" s="370" customFormat="1" ht="18" customHeight="1">
      <c r="A42" s="2295" t="s">
        <v>244</v>
      </c>
      <c r="B42" s="2295"/>
      <c r="C42" s="2295"/>
      <c r="D42" s="2295"/>
      <c r="E42" s="2295"/>
    </row>
    <row r="43" spans="1:91" s="370" customFormat="1" ht="18" customHeight="1">
      <c r="A43" s="2297" t="s">
        <v>243</v>
      </c>
      <c r="B43" s="2297"/>
      <c r="C43" s="2297"/>
      <c r="D43" s="2297"/>
      <c r="E43" s="2297"/>
      <c r="F43" s="1785"/>
    </row>
    <row r="44" spans="1:91" s="370" customFormat="1" ht="18" customHeight="1">
      <c r="A44" s="1786"/>
      <c r="B44" s="1787">
        <v>2019</v>
      </c>
      <c r="C44" s="1787">
        <v>2020</v>
      </c>
      <c r="D44" s="1787">
        <v>2021</v>
      </c>
      <c r="E44" s="1787">
        <v>2022</v>
      </c>
      <c r="F44" s="1786">
        <v>2023</v>
      </c>
    </row>
    <row r="45" spans="1:91" s="372" customFormat="1" ht="18" customHeight="1">
      <c r="A45" s="371"/>
    </row>
    <row r="46" spans="1:91" s="372" customFormat="1">
      <c r="A46" s="353" t="s">
        <v>38</v>
      </c>
      <c r="B46" s="588">
        <v>2793343.6</v>
      </c>
      <c r="C46" s="589">
        <v>2588606.9</v>
      </c>
      <c r="D46" s="588">
        <v>4123429.5</v>
      </c>
      <c r="E46" s="588">
        <v>4028888.6</v>
      </c>
      <c r="F46" s="1218">
        <v>5516438.5999999996</v>
      </c>
      <c r="G46" s="373"/>
      <c r="H46" s="373"/>
      <c r="I46" s="373"/>
      <c r="J46" s="373"/>
      <c r="K46" s="373"/>
      <c r="L46" s="373"/>
      <c r="M46" s="373"/>
      <c r="N46" s="373"/>
      <c r="O46" s="373"/>
      <c r="P46" s="373"/>
      <c r="Q46" s="373"/>
      <c r="R46" s="373"/>
      <c r="S46" s="373"/>
      <c r="T46" s="373"/>
      <c r="U46" s="373"/>
      <c r="V46" s="373"/>
      <c r="W46" s="373"/>
      <c r="X46" s="373"/>
      <c r="Y46" s="373"/>
      <c r="Z46" s="373"/>
      <c r="AA46" s="373"/>
      <c r="AB46" s="373"/>
      <c r="AC46" s="373"/>
      <c r="AD46" s="373"/>
      <c r="AE46" s="373"/>
      <c r="AF46" s="373"/>
      <c r="AG46" s="373"/>
      <c r="AH46" s="373"/>
      <c r="AI46" s="373"/>
      <c r="AJ46" s="373"/>
      <c r="AK46" s="373"/>
      <c r="AL46" s="373"/>
      <c r="AM46" s="373"/>
      <c r="AN46" s="373"/>
      <c r="AO46" s="373"/>
      <c r="AP46" s="373"/>
      <c r="AQ46" s="373"/>
      <c r="AR46" s="373"/>
      <c r="AS46" s="373"/>
      <c r="AT46" s="373"/>
      <c r="AU46" s="373"/>
      <c r="AV46" s="373"/>
      <c r="AW46" s="373"/>
      <c r="AX46" s="373"/>
      <c r="AY46" s="373"/>
      <c r="AZ46" s="373"/>
      <c r="BA46" s="373"/>
      <c r="BB46" s="373"/>
      <c r="BC46" s="373"/>
      <c r="BD46" s="373"/>
      <c r="BE46" s="373"/>
      <c r="BF46" s="373"/>
      <c r="BG46" s="373"/>
      <c r="BH46" s="373"/>
      <c r="BI46" s="373"/>
      <c r="BJ46" s="373"/>
      <c r="BK46" s="373"/>
      <c r="BL46" s="373"/>
      <c r="BM46" s="373"/>
      <c r="BN46" s="373"/>
      <c r="BO46" s="373"/>
      <c r="BP46" s="373"/>
      <c r="BQ46" s="373"/>
      <c r="BR46" s="373"/>
      <c r="BS46" s="373"/>
      <c r="BT46" s="373"/>
      <c r="BU46" s="373"/>
      <c r="BV46" s="373"/>
      <c r="BW46" s="373"/>
      <c r="BX46" s="373"/>
      <c r="BY46" s="373"/>
      <c r="BZ46" s="373"/>
      <c r="CA46" s="373"/>
      <c r="CB46" s="373"/>
      <c r="CC46" s="373"/>
      <c r="CD46" s="373"/>
      <c r="CE46" s="373"/>
      <c r="CF46" s="373"/>
      <c r="CG46" s="373"/>
      <c r="CH46" s="373"/>
      <c r="CI46" s="373"/>
      <c r="CJ46" s="373"/>
      <c r="CK46" s="373"/>
    </row>
    <row r="47" spans="1:91" s="374" customFormat="1" ht="7.5" customHeight="1">
      <c r="A47" s="356"/>
      <c r="C47" s="375"/>
      <c r="F47" s="1219"/>
    </row>
    <row r="48" spans="1:91" s="374" customFormat="1" ht="13.5" customHeight="1">
      <c r="A48" s="357" t="s">
        <v>256</v>
      </c>
      <c r="B48" s="590">
        <v>5577.9</v>
      </c>
      <c r="C48" s="591">
        <v>11361.5</v>
      </c>
      <c r="D48" s="590">
        <v>20592.8</v>
      </c>
      <c r="E48" s="590">
        <v>14708.8</v>
      </c>
      <c r="F48" s="1220">
        <v>17690.5</v>
      </c>
      <c r="G48" s="354"/>
      <c r="H48" s="354"/>
      <c r="I48" s="354"/>
      <c r="J48" s="354"/>
    </row>
    <row r="49" spans="1:91" s="356" customFormat="1" ht="15" customHeight="1">
      <c r="A49" s="359" t="s">
        <v>39</v>
      </c>
      <c r="B49" s="590">
        <v>866956.3</v>
      </c>
      <c r="C49" s="591">
        <v>467466.4</v>
      </c>
      <c r="D49" s="590">
        <v>682331.8</v>
      </c>
      <c r="E49" s="590">
        <v>485324.9</v>
      </c>
      <c r="F49" s="1220">
        <v>1026741.5</v>
      </c>
    </row>
    <row r="50" spans="1:91" s="356" customFormat="1" ht="15.75" customHeight="1">
      <c r="A50" s="361" t="s">
        <v>40</v>
      </c>
      <c r="B50" s="590">
        <v>1768821.5</v>
      </c>
      <c r="C50" s="591">
        <v>1981466.7</v>
      </c>
      <c r="D50" s="590">
        <v>3305767.7</v>
      </c>
      <c r="E50" s="590">
        <v>3447357</v>
      </c>
      <c r="F50" s="1220">
        <v>4291293.9000000004</v>
      </c>
    </row>
    <row r="51" spans="1:91" s="356" customFormat="1" ht="35.25" customHeight="1">
      <c r="A51" s="390" t="s">
        <v>1106</v>
      </c>
      <c r="B51" s="590">
        <v>1082.4000000000001</v>
      </c>
      <c r="C51" s="591">
        <v>3106.1</v>
      </c>
      <c r="D51" s="590">
        <v>-6672.7</v>
      </c>
      <c r="E51" s="590">
        <v>19471.3</v>
      </c>
      <c r="F51" s="1220">
        <v>40484.5</v>
      </c>
    </row>
    <row r="52" spans="1:91" s="356" customFormat="1" ht="36.75" customHeight="1">
      <c r="A52" s="390" t="s">
        <v>1113</v>
      </c>
      <c r="B52" s="590">
        <v>2037.4</v>
      </c>
      <c r="C52" s="591">
        <v>4740.6000000000004</v>
      </c>
      <c r="D52" s="590">
        <v>8651.5</v>
      </c>
      <c r="E52" s="590">
        <v>-31711.5</v>
      </c>
      <c r="F52" s="1220">
        <v>-5626.5</v>
      </c>
    </row>
    <row r="53" spans="1:91" s="356" customFormat="1" ht="24" customHeight="1">
      <c r="A53" s="390" t="s">
        <v>1110</v>
      </c>
      <c r="B53" s="590">
        <v>1280.3</v>
      </c>
      <c r="C53" s="591">
        <v>880.5</v>
      </c>
      <c r="D53" s="590">
        <v>5726.4</v>
      </c>
      <c r="E53" s="590">
        <v>13223.6</v>
      </c>
      <c r="F53" s="1220">
        <v>26993.9</v>
      </c>
    </row>
    <row r="54" spans="1:91" s="356" customFormat="1" ht="27" customHeight="1">
      <c r="A54" s="390" t="s">
        <v>258</v>
      </c>
      <c r="B54" s="590">
        <v>112.9</v>
      </c>
      <c r="C54" s="591">
        <v>30.5</v>
      </c>
      <c r="D54" s="592">
        <v>45</v>
      </c>
      <c r="E54" s="592" t="s">
        <v>60</v>
      </c>
      <c r="F54" s="1216" t="s">
        <v>60</v>
      </c>
    </row>
    <row r="55" spans="1:91" s="356" customFormat="1" ht="25.5" customHeight="1">
      <c r="A55" s="390" t="s">
        <v>259</v>
      </c>
      <c r="B55" s="590">
        <v>3000</v>
      </c>
      <c r="C55" s="591">
        <v>180</v>
      </c>
      <c r="D55" s="592" t="s">
        <v>60</v>
      </c>
      <c r="E55" s="592" t="s">
        <v>60</v>
      </c>
      <c r="F55" s="1216" t="s">
        <v>60</v>
      </c>
      <c r="CM55" s="355"/>
    </row>
    <row r="56" spans="1:91" s="356" customFormat="1" ht="48.75" customHeight="1">
      <c r="A56" s="390" t="s">
        <v>1107</v>
      </c>
      <c r="B56" s="590">
        <v>1760909.5</v>
      </c>
      <c r="C56" s="591">
        <v>1971870.5</v>
      </c>
      <c r="D56" s="590">
        <v>3297405.4</v>
      </c>
      <c r="E56" s="590">
        <v>3442284.2</v>
      </c>
      <c r="F56" s="1220">
        <v>4225837.4000000004</v>
      </c>
    </row>
    <row r="57" spans="1:91" s="356" customFormat="1" ht="26.25" customHeight="1">
      <c r="A57" s="390" t="s">
        <v>804</v>
      </c>
      <c r="B57" s="592" t="s">
        <v>60</v>
      </c>
      <c r="C57" s="593">
        <v>530</v>
      </c>
      <c r="D57" s="592">
        <v>35.6</v>
      </c>
      <c r="E57" s="592">
        <v>561</v>
      </c>
      <c r="F57" s="1221">
        <v>925.7</v>
      </c>
      <c r="CM57" s="355"/>
    </row>
    <row r="58" spans="1:91" s="356" customFormat="1" ht="37.5" customHeight="1">
      <c r="A58" s="363" t="s">
        <v>1108</v>
      </c>
      <c r="B58" s="590">
        <v>1625.5</v>
      </c>
      <c r="C58" s="591">
        <v>571.79999999999995</v>
      </c>
      <c r="D58" s="590">
        <v>-1311.6</v>
      </c>
      <c r="E58" s="590">
        <v>-1800</v>
      </c>
      <c r="F58" s="1220">
        <v>-1111.2</v>
      </c>
    </row>
    <row r="59" spans="1:91" s="356" customFormat="1" ht="38.25" customHeight="1">
      <c r="A59" s="363" t="s">
        <v>1105</v>
      </c>
      <c r="B59" s="590">
        <v>928</v>
      </c>
      <c r="C59" s="591">
        <v>-510.1</v>
      </c>
      <c r="D59" s="590">
        <v>-904.7</v>
      </c>
      <c r="E59" s="590">
        <v>-1868.6</v>
      </c>
      <c r="F59" s="1220">
        <v>-4515.7</v>
      </c>
      <c r="CL59" s="362"/>
      <c r="CM59" s="355"/>
    </row>
    <row r="60" spans="1:91" s="356" customFormat="1" ht="15" customHeight="1">
      <c r="A60" s="364" t="s">
        <v>113</v>
      </c>
      <c r="B60" s="590">
        <v>10656.5</v>
      </c>
      <c r="C60" s="591">
        <v>10241.9</v>
      </c>
      <c r="D60" s="590">
        <v>-10508.8</v>
      </c>
      <c r="E60" s="590">
        <v>-69396.3</v>
      </c>
      <c r="F60" s="1220">
        <v>-97818.9</v>
      </c>
    </row>
    <row r="61" spans="1:91" s="356" customFormat="1" ht="27" customHeight="1">
      <c r="A61" s="363" t="s">
        <v>1112</v>
      </c>
      <c r="B61" s="590">
        <v>97777.3</v>
      </c>
      <c r="C61" s="591">
        <v>113420.3</v>
      </c>
      <c r="D61" s="590">
        <v>43967.7</v>
      </c>
      <c r="E61" s="590">
        <v>63776.5</v>
      </c>
      <c r="F61" s="1220">
        <v>148733.29999999999</v>
      </c>
    </row>
    <row r="62" spans="1:91" s="356" customFormat="1" ht="26.25" customHeight="1">
      <c r="A62" s="363" t="s">
        <v>119</v>
      </c>
      <c r="B62" s="590">
        <v>17729.400000000001</v>
      </c>
      <c r="C62" s="591">
        <v>7697.4</v>
      </c>
      <c r="D62" s="590">
        <v>24741.9</v>
      </c>
      <c r="E62" s="590">
        <v>9254.6</v>
      </c>
      <c r="F62" s="1220">
        <v>26824.2</v>
      </c>
    </row>
    <row r="63" spans="1:91" s="356" customFormat="1" ht="25.5" customHeight="1">
      <c r="A63" s="363" t="s">
        <v>21</v>
      </c>
      <c r="B63" s="592" t="s">
        <v>60</v>
      </c>
      <c r="C63" s="593" t="s">
        <v>60</v>
      </c>
      <c r="D63" s="594">
        <v>-15521.4</v>
      </c>
      <c r="E63" s="594">
        <v>3036.8</v>
      </c>
      <c r="F63" s="1220">
        <v>7646.7</v>
      </c>
    </row>
    <row r="64" spans="1:91" s="356" customFormat="1" ht="15.75" customHeight="1">
      <c r="A64" s="364" t="s">
        <v>120</v>
      </c>
      <c r="B64" s="590">
        <v>-21.8</v>
      </c>
      <c r="C64" s="591">
        <v>-1085.0999999999999</v>
      </c>
      <c r="D64" s="590">
        <v>-641.5</v>
      </c>
      <c r="E64" s="590">
        <v>4023.2</v>
      </c>
      <c r="F64" s="1220">
        <v>1040.4000000000001</v>
      </c>
    </row>
    <row r="65" spans="1:90" s="356" customFormat="1" ht="17.25" customHeight="1">
      <c r="A65" s="364" t="s">
        <v>121</v>
      </c>
      <c r="B65" s="590">
        <v>2882.2</v>
      </c>
      <c r="C65" s="591">
        <v>3343.9</v>
      </c>
      <c r="D65" s="590">
        <v>4676.7</v>
      </c>
      <c r="E65" s="590">
        <v>6418.6</v>
      </c>
      <c r="F65" s="1220">
        <v>5475</v>
      </c>
    </row>
    <row r="66" spans="1:90" s="356" customFormat="1" ht="27" customHeight="1">
      <c r="A66" s="363" t="s">
        <v>122</v>
      </c>
      <c r="B66" s="590">
        <v>11480.3</v>
      </c>
      <c r="C66" s="591">
        <v>6438.9</v>
      </c>
      <c r="D66" s="590">
        <v>17214.2</v>
      </c>
      <c r="E66" s="590">
        <v>17906.400000000001</v>
      </c>
      <c r="F66" s="1220">
        <v>30176.2</v>
      </c>
    </row>
    <row r="67" spans="1:90" s="356" customFormat="1" ht="27" customHeight="1">
      <c r="A67" s="1788"/>
      <c r="B67" s="1243"/>
      <c r="C67" s="1244"/>
      <c r="D67" s="1243"/>
      <c r="E67" s="1243"/>
      <c r="F67" s="1789"/>
    </row>
    <row r="68" spans="1:90" s="349" customFormat="1" ht="18" customHeight="1">
      <c r="A68" s="1790"/>
      <c r="B68" s="1781">
        <v>2019</v>
      </c>
      <c r="C68" s="1781">
        <v>2020</v>
      </c>
      <c r="D68" s="1781">
        <v>2021</v>
      </c>
      <c r="E68" s="1781">
        <v>2022</v>
      </c>
      <c r="F68" s="1791">
        <v>2023</v>
      </c>
    </row>
    <row r="69" spans="1:90" s="356" customFormat="1" ht="27.75" customHeight="1">
      <c r="A69" s="363" t="s">
        <v>198</v>
      </c>
      <c r="B69" s="590">
        <v>14750.1</v>
      </c>
      <c r="C69" s="591">
        <v>13416.6</v>
      </c>
      <c r="D69" s="590">
        <v>36222.199999999997</v>
      </c>
      <c r="E69" s="590">
        <v>33733.800000000003</v>
      </c>
      <c r="F69" s="1220">
        <v>32118.3</v>
      </c>
    </row>
    <row r="70" spans="1:90" s="356" customFormat="1" ht="27" customHeight="1">
      <c r="A70" s="363" t="s">
        <v>199</v>
      </c>
      <c r="B70" s="590">
        <v>3407.4</v>
      </c>
      <c r="C70" s="591">
        <v>3555.9</v>
      </c>
      <c r="D70" s="590">
        <v>8339.7000000000007</v>
      </c>
      <c r="E70" s="590">
        <v>6845.2</v>
      </c>
      <c r="F70" s="1220">
        <v>22684.3</v>
      </c>
    </row>
    <row r="71" spans="1:90" s="356" customFormat="1" ht="13.5" customHeight="1">
      <c r="A71" s="364" t="s">
        <v>115</v>
      </c>
      <c r="B71" s="590">
        <v>3093.6</v>
      </c>
      <c r="C71" s="591">
        <v>1440.1</v>
      </c>
      <c r="D71" s="590">
        <v>827.3</v>
      </c>
      <c r="E71" s="590">
        <v>3246.7</v>
      </c>
      <c r="F71" s="1220">
        <v>7093.7</v>
      </c>
    </row>
    <row r="72" spans="1:90" s="356" customFormat="1" ht="27" customHeight="1">
      <c r="A72" s="363" t="s">
        <v>200</v>
      </c>
      <c r="B72" s="590">
        <v>-161.5</v>
      </c>
      <c r="C72" s="591">
        <v>-951.4</v>
      </c>
      <c r="D72" s="590">
        <v>3173.5</v>
      </c>
      <c r="E72" s="590">
        <v>4563.1000000000004</v>
      </c>
      <c r="F72" s="1220">
        <v>1987</v>
      </c>
    </row>
    <row r="73" spans="1:90" s="356" customFormat="1" ht="16.5" customHeight="1">
      <c r="A73" s="363" t="s">
        <v>201</v>
      </c>
      <c r="B73" s="590">
        <v>-17925.900000000001</v>
      </c>
      <c r="C73" s="591">
        <v>-34516.6</v>
      </c>
      <c r="D73" s="590">
        <v>20</v>
      </c>
      <c r="E73" s="590">
        <v>-63.4</v>
      </c>
      <c r="F73" s="1220">
        <v>4.8</v>
      </c>
    </row>
    <row r="74" spans="1:90" s="356" customFormat="1" ht="25.5" customHeight="1">
      <c r="A74" s="1788" t="s">
        <v>125</v>
      </c>
      <c r="B74" s="1792">
        <v>5766.8</v>
      </c>
      <c r="C74" s="1793">
        <v>5168.7</v>
      </c>
      <c r="D74" s="1792">
        <v>4442</v>
      </c>
      <c r="E74" s="1792">
        <v>1821.3</v>
      </c>
      <c r="F74" s="1789">
        <v>374.6</v>
      </c>
    </row>
    <row r="75" spans="1:90" s="356" customFormat="1" ht="12">
      <c r="A75" s="376"/>
      <c r="B75" s="377"/>
      <c r="C75" s="377"/>
      <c r="D75" s="378"/>
      <c r="E75" s="377"/>
    </row>
    <row r="76" spans="1:90" s="356" customFormat="1" ht="12">
      <c r="A76" s="376"/>
      <c r="B76" s="377"/>
      <c r="C76" s="377"/>
      <c r="D76" s="378"/>
      <c r="E76" s="377"/>
    </row>
    <row r="77" spans="1:90" s="356" customFormat="1" ht="12">
      <c r="A77" s="376"/>
      <c r="B77" s="377"/>
      <c r="C77" s="377"/>
      <c r="D77" s="378"/>
      <c r="E77" s="377"/>
    </row>
    <row r="78" spans="1:90" s="356" customFormat="1" ht="12">
      <c r="A78" s="376"/>
      <c r="B78" s="377"/>
      <c r="C78" s="377"/>
      <c r="D78" s="378"/>
      <c r="E78" s="377"/>
    </row>
    <row r="79" spans="1:90" s="380" customFormat="1">
      <c r="A79" s="349"/>
      <c r="B79" s="369"/>
      <c r="C79" s="369"/>
      <c r="D79" s="369"/>
      <c r="E79" s="369"/>
      <c r="F79" s="379"/>
      <c r="G79" s="379"/>
      <c r="H79" s="379"/>
      <c r="I79" s="379"/>
      <c r="J79" s="379"/>
      <c r="K79" s="379"/>
      <c r="L79" s="379"/>
      <c r="M79" s="379"/>
      <c r="N79" s="379"/>
      <c r="O79" s="379"/>
      <c r="P79" s="379"/>
      <c r="Q79" s="379"/>
      <c r="R79" s="379"/>
      <c r="S79" s="379"/>
      <c r="T79" s="379"/>
      <c r="U79" s="379"/>
      <c r="V79" s="379"/>
      <c r="W79" s="379"/>
      <c r="X79" s="379"/>
      <c r="Y79" s="379"/>
      <c r="Z79" s="379"/>
      <c r="AA79" s="379"/>
      <c r="AB79" s="379"/>
      <c r="AC79" s="379"/>
      <c r="AD79" s="379"/>
      <c r="AE79" s="379"/>
      <c r="AF79" s="379"/>
      <c r="AG79" s="379"/>
      <c r="AH79" s="379"/>
      <c r="AI79" s="379"/>
      <c r="AJ79" s="379"/>
      <c r="AK79" s="379"/>
      <c r="AL79" s="379"/>
      <c r="AM79" s="379"/>
      <c r="AN79" s="379"/>
      <c r="AO79" s="379"/>
      <c r="AP79" s="379"/>
      <c r="AQ79" s="379"/>
      <c r="AR79" s="379"/>
      <c r="AS79" s="379"/>
      <c r="AT79" s="379"/>
      <c r="AU79" s="379"/>
      <c r="AV79" s="379"/>
      <c r="AW79" s="379"/>
      <c r="AX79" s="379"/>
      <c r="AY79" s="379"/>
      <c r="AZ79" s="379"/>
      <c r="BA79" s="379"/>
      <c r="BB79" s="379"/>
      <c r="BC79" s="379"/>
      <c r="BD79" s="379"/>
      <c r="BE79" s="379"/>
      <c r="BF79" s="379"/>
      <c r="BG79" s="379"/>
      <c r="BH79" s="379"/>
      <c r="BI79" s="379"/>
      <c r="BJ79" s="379"/>
      <c r="BK79" s="379"/>
      <c r="BL79" s="379"/>
      <c r="BM79" s="379"/>
      <c r="BN79" s="379"/>
      <c r="BO79" s="379"/>
      <c r="BP79" s="379"/>
      <c r="BQ79" s="379"/>
      <c r="BR79" s="379"/>
      <c r="BS79" s="379"/>
      <c r="BT79" s="379"/>
      <c r="BU79" s="379"/>
      <c r="BV79" s="379"/>
      <c r="BW79" s="379"/>
      <c r="BX79" s="379"/>
      <c r="BY79" s="379"/>
      <c r="BZ79" s="379"/>
      <c r="CA79" s="379"/>
      <c r="CB79" s="379"/>
      <c r="CC79" s="379"/>
      <c r="CD79" s="379"/>
      <c r="CE79" s="379"/>
      <c r="CF79" s="379"/>
      <c r="CG79" s="379"/>
      <c r="CH79" s="379"/>
      <c r="CI79" s="379"/>
      <c r="CJ79" s="379"/>
      <c r="CK79" s="379"/>
      <c r="CL79" s="379"/>
    </row>
    <row r="80" spans="1:90" s="349" customFormat="1" ht="15.75">
      <c r="A80" s="2296" t="s">
        <v>245</v>
      </c>
      <c r="B80" s="2296"/>
      <c r="C80" s="2296"/>
      <c r="D80" s="2296"/>
      <c r="E80" s="2296"/>
    </row>
    <row r="81" spans="1:91" s="349" customFormat="1" ht="18" customHeight="1">
      <c r="A81" s="2296" t="s">
        <v>246</v>
      </c>
      <c r="B81" s="2296"/>
      <c r="C81" s="2296"/>
      <c r="D81" s="2296"/>
      <c r="E81" s="2296"/>
    </row>
    <row r="82" spans="1:91" s="349" customFormat="1" ht="18" customHeight="1">
      <c r="A82" s="2297" t="s">
        <v>243</v>
      </c>
      <c r="B82" s="2297"/>
      <c r="C82" s="2297"/>
      <c r="D82" s="2297"/>
      <c r="E82" s="2297"/>
      <c r="F82" s="1779"/>
    </row>
    <row r="83" spans="1:91" s="349" customFormat="1" ht="18" customHeight="1">
      <c r="A83" s="1790"/>
      <c r="B83" s="1781">
        <v>2019</v>
      </c>
      <c r="C83" s="1781">
        <v>2020</v>
      </c>
      <c r="D83" s="1781">
        <v>2021</v>
      </c>
      <c r="E83" s="1781">
        <v>2022</v>
      </c>
      <c r="F83" s="1794">
        <v>2023</v>
      </c>
    </row>
    <row r="84" spans="1:91" s="349" customFormat="1" ht="18" customHeight="1">
      <c r="A84" s="351"/>
    </row>
    <row r="85" spans="1:91" s="349" customFormat="1">
      <c r="A85" s="596" t="s">
        <v>247</v>
      </c>
      <c r="B85" s="595">
        <v>12418780.6</v>
      </c>
      <c r="C85" s="589">
        <v>11296637.4</v>
      </c>
      <c r="D85" s="595">
        <v>15220250.300000001</v>
      </c>
      <c r="E85" s="595">
        <v>17206058.199999999</v>
      </c>
      <c r="F85" s="1218">
        <v>22426867.199999999</v>
      </c>
      <c r="CM85" s="382"/>
    </row>
    <row r="86" spans="1:91" s="349" customFormat="1">
      <c r="A86" s="383" t="s">
        <v>648</v>
      </c>
      <c r="B86" s="366"/>
      <c r="C86" s="367"/>
      <c r="D86" s="366"/>
      <c r="E86" s="366"/>
      <c r="F86" s="1222"/>
      <c r="CL86" s="366"/>
    </row>
    <row r="87" spans="1:91" s="349" customFormat="1">
      <c r="A87" s="384" t="s">
        <v>82</v>
      </c>
      <c r="B87" s="590">
        <v>1605273.6000000001</v>
      </c>
      <c r="C87" s="591">
        <v>1048887.8999999999</v>
      </c>
      <c r="D87" s="590">
        <v>1065241.3999999999</v>
      </c>
      <c r="E87" s="590">
        <v>1533228.7</v>
      </c>
      <c r="F87" s="1220">
        <v>2116461.7000000002</v>
      </c>
      <c r="CL87" s="366"/>
    </row>
    <row r="88" spans="1:91" s="349" customFormat="1">
      <c r="A88" s="384" t="s">
        <v>94</v>
      </c>
      <c r="B88" s="590">
        <v>3308035</v>
      </c>
      <c r="C88" s="591">
        <v>3701262</v>
      </c>
      <c r="D88" s="590">
        <v>4369906.0999999996</v>
      </c>
      <c r="E88" s="590">
        <v>4435907.4000000004</v>
      </c>
      <c r="F88" s="1220">
        <v>5615528.9000000004</v>
      </c>
      <c r="CL88" s="366"/>
    </row>
    <row r="89" spans="1:91" s="349" customFormat="1">
      <c r="A89" s="384" t="s">
        <v>45</v>
      </c>
      <c r="B89" s="590">
        <v>28072</v>
      </c>
      <c r="C89" s="591">
        <v>15457.6</v>
      </c>
      <c r="D89" s="590">
        <v>19376.5</v>
      </c>
      <c r="E89" s="590">
        <v>29651.8</v>
      </c>
      <c r="F89" s="1220">
        <v>39558.9</v>
      </c>
      <c r="CL89" s="366"/>
    </row>
    <row r="90" spans="1:91" s="349" customFormat="1">
      <c r="A90" s="384" t="s">
        <v>54</v>
      </c>
      <c r="B90" s="590">
        <v>12240398.800000001</v>
      </c>
      <c r="C90" s="591">
        <v>3152006.2</v>
      </c>
      <c r="D90" s="590">
        <v>4204868.5999999996</v>
      </c>
      <c r="E90" s="590">
        <v>4995285.7</v>
      </c>
      <c r="F90" s="1220">
        <v>7204575.7999999998</v>
      </c>
      <c r="CL90" s="366"/>
    </row>
    <row r="91" spans="1:91" s="349" customFormat="1">
      <c r="A91" s="384" t="s">
        <v>1266</v>
      </c>
      <c r="B91" s="590">
        <v>2390578.2999999998</v>
      </c>
      <c r="C91" s="591">
        <v>249381.7</v>
      </c>
      <c r="D91" s="590">
        <v>346003.4</v>
      </c>
      <c r="E91" s="590">
        <v>495335.6</v>
      </c>
      <c r="F91" s="1220">
        <v>548729.19999999995</v>
      </c>
      <c r="CL91" s="366"/>
    </row>
    <row r="92" spans="1:91" s="349" customFormat="1">
      <c r="A92" s="384" t="s">
        <v>98</v>
      </c>
      <c r="B92" s="590">
        <v>2755814.3</v>
      </c>
      <c r="C92" s="591">
        <v>2167310.2999999998</v>
      </c>
      <c r="D92" s="590">
        <v>3991763.5</v>
      </c>
      <c r="E92" s="590">
        <v>4565315.7</v>
      </c>
      <c r="F92" s="1220">
        <v>4810468.5999999996</v>
      </c>
      <c r="CL92" s="366"/>
    </row>
    <row r="93" spans="1:91" s="349" customFormat="1">
      <c r="A93" s="384" t="s">
        <v>1199</v>
      </c>
      <c r="B93" s="590">
        <v>171867.5</v>
      </c>
      <c r="C93" s="591">
        <v>77395.199999999997</v>
      </c>
      <c r="D93" s="591">
        <v>90623.7</v>
      </c>
      <c r="E93" s="591">
        <v>117662.6</v>
      </c>
      <c r="F93" s="1220">
        <v>171686.8</v>
      </c>
      <c r="CL93" s="366"/>
    </row>
    <row r="94" spans="1:91" s="349" customFormat="1">
      <c r="A94" s="384" t="s">
        <v>48</v>
      </c>
      <c r="B94" s="590">
        <v>932871.9</v>
      </c>
      <c r="C94" s="591">
        <v>927712.3</v>
      </c>
      <c r="D94" s="590">
        <v>987387.4</v>
      </c>
      <c r="E94" s="590">
        <v>1387113.7</v>
      </c>
      <c r="F94" s="1220">
        <v>2066486</v>
      </c>
      <c r="CL94" s="366"/>
    </row>
    <row r="95" spans="1:91" s="349" customFormat="1">
      <c r="A95" s="384" t="s">
        <v>1325</v>
      </c>
      <c r="B95" s="590">
        <v>292759.40000000002</v>
      </c>
      <c r="C95" s="591">
        <v>416364.3</v>
      </c>
      <c r="D95" s="590">
        <v>168821.2</v>
      </c>
      <c r="E95" s="590">
        <v>180847.1</v>
      </c>
      <c r="F95" s="1220">
        <v>338319</v>
      </c>
      <c r="CL95" s="385"/>
    </row>
    <row r="96" spans="1:91" s="349" customFormat="1">
      <c r="A96" s="384" t="s">
        <v>84</v>
      </c>
      <c r="B96" s="590">
        <v>1053255.8</v>
      </c>
      <c r="C96" s="591">
        <v>284001.09999999998</v>
      </c>
      <c r="D96" s="590">
        <v>581706.80000000005</v>
      </c>
      <c r="E96" s="590">
        <v>259555.20000000001</v>
      </c>
      <c r="F96" s="1220">
        <v>573787.30000000005</v>
      </c>
    </row>
    <row r="97" spans="1:6" s="349" customFormat="1">
      <c r="A97" s="1795"/>
      <c r="B97" s="1796"/>
      <c r="C97" s="1796"/>
      <c r="D97" s="1797"/>
      <c r="E97" s="1796"/>
      <c r="F97" s="1779"/>
    </row>
    <row r="98" spans="1:6" s="349" customFormat="1">
      <c r="A98" s="386"/>
      <c r="B98" s="369"/>
      <c r="C98" s="369"/>
      <c r="D98" s="369"/>
      <c r="E98" s="369"/>
    </row>
    <row r="99" spans="1:6" s="349" customFormat="1" ht="26.25" customHeight="1">
      <c r="A99" s="983" t="s">
        <v>841</v>
      </c>
      <c r="B99" s="983"/>
      <c r="C99" s="983"/>
      <c r="D99" s="983"/>
      <c r="E99" s="983"/>
    </row>
    <row r="100" spans="1:6" s="349" customFormat="1" ht="14.25" customHeight="1">
      <c r="A100" s="2295" t="s">
        <v>248</v>
      </c>
      <c r="B100" s="2295"/>
      <c r="C100" s="2295"/>
      <c r="D100" s="2295"/>
      <c r="E100" s="2295"/>
    </row>
    <row r="101" spans="1:6" s="349" customFormat="1" ht="18" customHeight="1">
      <c r="A101" s="2297" t="s">
        <v>243</v>
      </c>
      <c r="B101" s="2297"/>
      <c r="C101" s="2297"/>
      <c r="D101" s="2297"/>
      <c r="E101" s="2297"/>
      <c r="F101" s="1779"/>
    </row>
    <row r="102" spans="1:6" s="349" customFormat="1" ht="18" customHeight="1">
      <c r="A102" s="1798"/>
      <c r="B102" s="1596">
        <v>2019</v>
      </c>
      <c r="C102" s="1596">
        <v>2020</v>
      </c>
      <c r="D102" s="1596">
        <v>2021</v>
      </c>
      <c r="E102" s="1596">
        <v>2022</v>
      </c>
      <c r="F102" s="1782">
        <v>2023</v>
      </c>
    </row>
    <row r="103" spans="1:6" s="349" customFormat="1" ht="12.75" customHeight="1">
      <c r="A103" s="387"/>
    </row>
    <row r="104" spans="1:6" s="349" customFormat="1">
      <c r="A104" s="381" t="s">
        <v>247</v>
      </c>
      <c r="B104" s="588">
        <v>2793343.6</v>
      </c>
      <c r="C104" s="589">
        <v>2588606.9</v>
      </c>
      <c r="D104" s="588">
        <v>4123429.5</v>
      </c>
      <c r="E104" s="588">
        <v>4028888.6</v>
      </c>
      <c r="F104" s="1218">
        <v>5516438.5999999996</v>
      </c>
    </row>
    <row r="105" spans="1:6" s="349" customFormat="1">
      <c r="A105" s="383" t="s">
        <v>648</v>
      </c>
      <c r="B105" s="366"/>
      <c r="C105" s="367"/>
      <c r="D105" s="366"/>
      <c r="E105" s="366"/>
      <c r="F105" s="1222"/>
    </row>
    <row r="106" spans="1:6" s="349" customFormat="1">
      <c r="A106" s="384" t="s">
        <v>82</v>
      </c>
      <c r="B106" s="590">
        <v>310951.2</v>
      </c>
      <c r="C106" s="591">
        <v>191919.4</v>
      </c>
      <c r="D106" s="590">
        <v>130217.3</v>
      </c>
      <c r="E106" s="590">
        <v>240207.5</v>
      </c>
      <c r="F106" s="1220">
        <v>416159.6</v>
      </c>
    </row>
    <row r="107" spans="1:6" s="349" customFormat="1">
      <c r="A107" s="384" t="s">
        <v>94</v>
      </c>
      <c r="B107" s="590">
        <v>933156.4</v>
      </c>
      <c r="C107" s="591">
        <v>1242856.7</v>
      </c>
      <c r="D107" s="590">
        <v>1777029.3</v>
      </c>
      <c r="E107" s="590">
        <v>1675345.9</v>
      </c>
      <c r="F107" s="1220">
        <v>2362996.1</v>
      </c>
    </row>
    <row r="108" spans="1:6" s="349" customFormat="1">
      <c r="A108" s="384" t="s">
        <v>45</v>
      </c>
      <c r="B108" s="590">
        <v>847.7</v>
      </c>
      <c r="C108" s="591">
        <v>49.1</v>
      </c>
      <c r="D108" s="590">
        <v>12.6</v>
      </c>
      <c r="E108" s="590">
        <v>1139.9000000000001</v>
      </c>
      <c r="F108" s="1220">
        <v>2461.9</v>
      </c>
    </row>
    <row r="109" spans="1:6" s="349" customFormat="1">
      <c r="A109" s="384" t="s">
        <v>54</v>
      </c>
      <c r="B109" s="590">
        <v>228322.3</v>
      </c>
      <c r="C109" s="591">
        <v>220185.60000000001</v>
      </c>
      <c r="D109" s="590">
        <v>248254.5</v>
      </c>
      <c r="E109" s="590">
        <v>281120.59999999998</v>
      </c>
      <c r="F109" s="1220">
        <v>419548.8</v>
      </c>
    </row>
    <row r="110" spans="1:6" s="349" customFormat="1">
      <c r="A110" s="384" t="s">
        <v>1266</v>
      </c>
      <c r="B110" s="590">
        <v>22804.400000000001</v>
      </c>
      <c r="C110" s="591">
        <v>16791.400000000001</v>
      </c>
      <c r="D110" s="590">
        <v>39718.6</v>
      </c>
      <c r="E110" s="590">
        <v>54761.599999999999</v>
      </c>
      <c r="F110" s="1220">
        <v>58925.9</v>
      </c>
    </row>
    <row r="111" spans="1:6" s="349" customFormat="1">
      <c r="A111" s="384" t="s">
        <v>98</v>
      </c>
      <c r="B111" s="590">
        <v>757499.6</v>
      </c>
      <c r="C111" s="591">
        <v>642105.4</v>
      </c>
      <c r="D111" s="590">
        <v>1385802.5</v>
      </c>
      <c r="E111" s="590">
        <v>1540928.7</v>
      </c>
      <c r="F111" s="1220">
        <v>1654885.6</v>
      </c>
    </row>
    <row r="112" spans="1:6" s="349" customFormat="1">
      <c r="A112" s="384" t="s">
        <v>1199</v>
      </c>
      <c r="B112" s="590">
        <v>23573.9</v>
      </c>
      <c r="C112" s="591">
        <v>11224.4</v>
      </c>
      <c r="D112" s="591">
        <v>5892.2</v>
      </c>
      <c r="E112" s="591">
        <v>7070.2</v>
      </c>
      <c r="F112" s="1220">
        <v>10072.9</v>
      </c>
    </row>
    <row r="113" spans="1:6" s="349" customFormat="1">
      <c r="A113" s="384" t="s">
        <v>48</v>
      </c>
      <c r="B113" s="590">
        <v>64645.2</v>
      </c>
      <c r="C113" s="591">
        <v>136653.1</v>
      </c>
      <c r="D113" s="590">
        <v>176101</v>
      </c>
      <c r="E113" s="590">
        <v>283985.40000000002</v>
      </c>
      <c r="F113" s="1220">
        <v>544342.5</v>
      </c>
    </row>
    <row r="114" spans="1:6" s="349" customFormat="1">
      <c r="A114" s="384" t="s">
        <v>1326</v>
      </c>
      <c r="B114" s="590">
        <v>8679.4</v>
      </c>
      <c r="C114" s="591">
        <v>19640.3</v>
      </c>
      <c r="D114" s="590">
        <v>24575.599999999999</v>
      </c>
      <c r="E114" s="590">
        <v>20969.8</v>
      </c>
      <c r="F114" s="1220">
        <v>51286.3</v>
      </c>
    </row>
    <row r="115" spans="1:6" s="349" customFormat="1">
      <c r="A115" s="1799" t="s">
        <v>84</v>
      </c>
      <c r="B115" s="1792">
        <v>497921.2</v>
      </c>
      <c r="C115" s="1793">
        <v>154837.6</v>
      </c>
      <c r="D115" s="1792">
        <v>406012.3</v>
      </c>
      <c r="E115" s="1792">
        <v>6160.6</v>
      </c>
      <c r="F115" s="1789">
        <v>116044.1</v>
      </c>
    </row>
    <row r="116" spans="1:6" s="340" customFormat="1"/>
    <row r="117" spans="1:6" s="340" customFormat="1"/>
    <row r="118" spans="1:6" s="340" customFormat="1"/>
    <row r="119" spans="1:6" s="340" customFormat="1"/>
    <row r="120" spans="1:6" s="340" customFormat="1"/>
    <row r="121" spans="1:6" s="340" customFormat="1"/>
  </sheetData>
  <mergeCells count="12">
    <mergeCell ref="A101:E101"/>
    <mergeCell ref="A43:E43"/>
    <mergeCell ref="A80:E80"/>
    <mergeCell ref="A81:E81"/>
    <mergeCell ref="A82:E82"/>
    <mergeCell ref="A100:E100"/>
    <mergeCell ref="A42:E42"/>
    <mergeCell ref="A2:E2"/>
    <mergeCell ref="A3:E3"/>
    <mergeCell ref="A4:E4"/>
    <mergeCell ref="A1:F1"/>
    <mergeCell ref="A41:F4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CM110"/>
  <sheetViews>
    <sheetView zoomScaleNormal="100" workbookViewId="0">
      <selection activeCell="L102" sqref="L102"/>
    </sheetView>
  </sheetViews>
  <sheetFormatPr defaultRowHeight="12.75"/>
  <cols>
    <col min="1" max="1" width="29.1640625" customWidth="1"/>
    <col min="2" max="5" width="11.83203125" customWidth="1"/>
    <col min="6" max="6" width="12.6640625" customWidth="1"/>
  </cols>
  <sheetData>
    <row r="1" spans="1:91" s="392" customFormat="1" ht="15.95" customHeight="1">
      <c r="A1" s="2295" t="s">
        <v>904</v>
      </c>
      <c r="B1" s="2295"/>
      <c r="C1" s="2295"/>
      <c r="D1" s="2295"/>
      <c r="E1" s="2295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  <c r="U1" s="391"/>
      <c r="V1" s="391"/>
      <c r="W1" s="391"/>
      <c r="X1" s="391"/>
      <c r="Y1" s="391"/>
      <c r="Z1" s="391"/>
      <c r="AA1" s="391"/>
      <c r="AB1" s="391"/>
      <c r="AC1" s="391"/>
      <c r="AD1" s="391"/>
      <c r="AE1" s="391"/>
      <c r="AF1" s="391"/>
      <c r="AG1" s="391"/>
      <c r="AH1" s="391"/>
      <c r="AI1" s="391"/>
      <c r="AJ1" s="391"/>
      <c r="AK1" s="391"/>
      <c r="AL1" s="391"/>
      <c r="AM1" s="391"/>
      <c r="AN1" s="391"/>
      <c r="AO1" s="391"/>
      <c r="AP1" s="391"/>
      <c r="AQ1" s="391"/>
      <c r="AR1" s="391"/>
      <c r="AS1" s="391"/>
      <c r="AT1" s="391"/>
      <c r="AU1" s="391"/>
      <c r="AV1" s="391"/>
      <c r="AW1" s="391"/>
      <c r="AX1" s="391"/>
      <c r="AY1" s="391"/>
      <c r="AZ1" s="391"/>
      <c r="BA1" s="391"/>
      <c r="BB1" s="391"/>
      <c r="BC1" s="391"/>
      <c r="BD1" s="391"/>
      <c r="BE1" s="391"/>
      <c r="BF1" s="391"/>
      <c r="BG1" s="391"/>
      <c r="BH1" s="391"/>
      <c r="BI1" s="391"/>
      <c r="BJ1" s="391"/>
      <c r="BK1" s="391"/>
      <c r="BL1" s="391"/>
      <c r="BM1" s="391"/>
      <c r="BN1" s="391"/>
      <c r="BO1" s="391"/>
      <c r="BP1" s="391"/>
      <c r="BQ1" s="391"/>
      <c r="BR1" s="391"/>
      <c r="BS1" s="391"/>
      <c r="BT1" s="391"/>
      <c r="BU1" s="391"/>
      <c r="BV1" s="391"/>
      <c r="BW1" s="391"/>
      <c r="BX1" s="391"/>
      <c r="BY1" s="391"/>
      <c r="BZ1" s="391"/>
      <c r="CA1" s="391"/>
      <c r="CB1" s="391"/>
      <c r="CC1" s="391"/>
      <c r="CD1" s="391"/>
      <c r="CE1" s="391"/>
      <c r="CF1" s="391"/>
      <c r="CG1" s="391"/>
      <c r="CH1" s="391"/>
      <c r="CI1" s="391"/>
      <c r="CJ1" s="391"/>
      <c r="CK1" s="391"/>
      <c r="CL1" s="391"/>
      <c r="CM1" s="391"/>
    </row>
    <row r="2" spans="1:91" s="392" customFormat="1" ht="15.95" customHeight="1">
      <c r="A2" s="2295" t="s">
        <v>249</v>
      </c>
      <c r="B2" s="2295"/>
      <c r="C2" s="2295"/>
      <c r="D2" s="2295"/>
      <c r="E2" s="2295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1"/>
      <c r="AK2" s="391"/>
      <c r="AL2" s="391"/>
      <c r="AM2" s="391"/>
      <c r="AN2" s="391"/>
      <c r="AO2" s="391"/>
      <c r="AP2" s="391"/>
      <c r="AQ2" s="391"/>
      <c r="AR2" s="391"/>
      <c r="AS2" s="391"/>
      <c r="AT2" s="391"/>
      <c r="AU2" s="391"/>
      <c r="AV2" s="391"/>
      <c r="AW2" s="391"/>
      <c r="AX2" s="391"/>
      <c r="AY2" s="391"/>
      <c r="AZ2" s="391"/>
      <c r="BA2" s="391"/>
      <c r="BB2" s="391"/>
      <c r="BC2" s="391"/>
      <c r="BD2" s="391"/>
      <c r="BE2" s="391"/>
      <c r="BF2" s="391"/>
      <c r="BG2" s="391"/>
      <c r="BH2" s="391"/>
      <c r="BI2" s="391"/>
      <c r="BJ2" s="391"/>
      <c r="BK2" s="391"/>
      <c r="BL2" s="391"/>
      <c r="BM2" s="391"/>
      <c r="BN2" s="391"/>
      <c r="BO2" s="391"/>
      <c r="BP2" s="391"/>
      <c r="BQ2" s="391"/>
      <c r="BR2" s="391"/>
      <c r="BS2" s="391"/>
      <c r="BT2" s="391"/>
      <c r="BU2" s="391"/>
      <c r="BV2" s="391"/>
      <c r="BW2" s="391"/>
      <c r="BX2" s="391"/>
      <c r="BY2" s="391"/>
      <c r="BZ2" s="391"/>
      <c r="CA2" s="391"/>
      <c r="CB2" s="391"/>
      <c r="CC2" s="391"/>
      <c r="CD2" s="391"/>
      <c r="CE2" s="391"/>
      <c r="CF2" s="391"/>
      <c r="CG2" s="391"/>
      <c r="CH2" s="391"/>
      <c r="CI2" s="391"/>
      <c r="CJ2" s="391"/>
      <c r="CK2" s="391"/>
      <c r="CL2" s="391"/>
      <c r="CM2" s="391"/>
    </row>
    <row r="3" spans="1:91" s="394" customFormat="1" ht="15.95" customHeight="1">
      <c r="A3" s="2297" t="s">
        <v>243</v>
      </c>
      <c r="B3" s="2297"/>
      <c r="C3" s="2297"/>
      <c r="D3" s="2297"/>
      <c r="E3" s="2297"/>
      <c r="F3" s="1800"/>
      <c r="G3" s="393"/>
      <c r="H3" s="393"/>
      <c r="I3" s="393"/>
      <c r="J3" s="393"/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393"/>
      <c r="Y3" s="393"/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  <c r="AW3" s="393"/>
      <c r="AX3" s="393"/>
      <c r="AY3" s="393"/>
      <c r="AZ3" s="393"/>
      <c r="BA3" s="393"/>
      <c r="BB3" s="393"/>
      <c r="BC3" s="393"/>
      <c r="BD3" s="393"/>
      <c r="BE3" s="393"/>
      <c r="BF3" s="393"/>
      <c r="BG3" s="393"/>
      <c r="BH3" s="393"/>
      <c r="BI3" s="393"/>
      <c r="BJ3" s="393"/>
      <c r="BK3" s="393"/>
      <c r="BL3" s="393"/>
      <c r="BM3" s="393"/>
      <c r="BN3" s="393"/>
      <c r="BO3" s="393"/>
      <c r="BP3" s="393"/>
      <c r="BQ3" s="393"/>
      <c r="BR3" s="393"/>
      <c r="BS3" s="393"/>
      <c r="BT3" s="393"/>
      <c r="BU3" s="393"/>
      <c r="BV3" s="393"/>
      <c r="BW3" s="393"/>
      <c r="BX3" s="393"/>
      <c r="BY3" s="393"/>
      <c r="BZ3" s="393"/>
      <c r="CA3" s="393"/>
      <c r="CB3" s="393"/>
      <c r="CC3" s="393"/>
      <c r="CD3" s="393"/>
      <c r="CE3" s="393"/>
      <c r="CF3" s="393"/>
      <c r="CG3" s="393"/>
      <c r="CH3" s="393"/>
      <c r="CI3" s="393"/>
      <c r="CJ3" s="393"/>
      <c r="CK3" s="393"/>
      <c r="CL3" s="393"/>
      <c r="CM3" s="393"/>
    </row>
    <row r="4" spans="1:91" s="394" customFormat="1" ht="15.95" customHeight="1">
      <c r="A4" s="1801"/>
      <c r="B4" s="1596">
        <v>2019</v>
      </c>
      <c r="C4" s="1596">
        <v>2020</v>
      </c>
      <c r="D4" s="1596">
        <v>2021</v>
      </c>
      <c r="E4" s="1596">
        <v>2022</v>
      </c>
      <c r="F4" s="1786">
        <v>2023</v>
      </c>
      <c r="G4" s="393"/>
      <c r="H4" s="393"/>
      <c r="I4" s="393"/>
      <c r="J4" s="393"/>
      <c r="K4" s="393"/>
      <c r="L4" s="393"/>
      <c r="M4" s="393"/>
      <c r="N4" s="393"/>
      <c r="O4" s="393"/>
      <c r="P4" s="393"/>
      <c r="Q4" s="393"/>
      <c r="R4" s="393"/>
      <c r="S4" s="393"/>
      <c r="T4" s="393"/>
      <c r="U4" s="393"/>
      <c r="V4" s="393"/>
      <c r="W4" s="393"/>
      <c r="X4" s="393"/>
      <c r="Y4" s="393"/>
      <c r="Z4" s="393"/>
      <c r="AA4" s="393"/>
      <c r="AB4" s="393"/>
      <c r="AC4" s="393"/>
      <c r="AD4" s="393"/>
      <c r="AE4" s="393"/>
      <c r="AF4" s="393"/>
      <c r="AG4" s="393"/>
      <c r="AH4" s="393"/>
      <c r="AI4" s="393"/>
      <c r="AJ4" s="393"/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  <c r="AW4" s="393"/>
      <c r="AX4" s="393"/>
      <c r="AY4" s="393"/>
      <c r="AZ4" s="393"/>
      <c r="BA4" s="393"/>
      <c r="BB4" s="393"/>
      <c r="BC4" s="393"/>
      <c r="BD4" s="393"/>
      <c r="BE4" s="393"/>
      <c r="BF4" s="393"/>
      <c r="BG4" s="393"/>
      <c r="BH4" s="393"/>
      <c r="BI4" s="393"/>
      <c r="BJ4" s="393"/>
      <c r="BK4" s="393"/>
      <c r="BL4" s="393"/>
      <c r="BM4" s="393"/>
      <c r="BN4" s="393"/>
      <c r="BO4" s="393"/>
      <c r="BP4" s="393"/>
      <c r="BQ4" s="393"/>
      <c r="BR4" s="393"/>
      <c r="BS4" s="393"/>
      <c r="BT4" s="393"/>
      <c r="BU4" s="393"/>
      <c r="BV4" s="393"/>
      <c r="BW4" s="393"/>
      <c r="BX4" s="393"/>
      <c r="BY4" s="393"/>
      <c r="BZ4" s="393"/>
      <c r="CA4" s="393"/>
      <c r="CB4" s="393"/>
      <c r="CC4" s="393"/>
      <c r="CD4" s="393"/>
      <c r="CE4" s="393"/>
      <c r="CF4" s="393"/>
      <c r="CG4" s="393"/>
      <c r="CH4" s="393"/>
      <c r="CI4" s="393"/>
      <c r="CJ4" s="393"/>
      <c r="CK4" s="393"/>
      <c r="CL4" s="393"/>
    </row>
    <row r="5" spans="1:91" s="376" customFormat="1" ht="4.5" customHeight="1">
      <c r="A5" s="395"/>
      <c r="B5" s="396"/>
      <c r="C5" s="396"/>
      <c r="D5" s="396"/>
      <c r="E5" s="397"/>
      <c r="F5" s="397"/>
      <c r="G5" s="397"/>
      <c r="H5" s="397"/>
      <c r="I5" s="397"/>
      <c r="J5" s="397"/>
      <c r="K5" s="397"/>
      <c r="L5" s="397"/>
      <c r="M5" s="397"/>
      <c r="N5" s="397"/>
      <c r="O5" s="397"/>
      <c r="P5" s="397"/>
      <c r="Q5" s="397"/>
      <c r="R5" s="397"/>
      <c r="S5" s="397"/>
      <c r="T5" s="397"/>
      <c r="U5" s="397"/>
      <c r="V5" s="397"/>
      <c r="W5" s="397"/>
      <c r="X5" s="397"/>
      <c r="Y5" s="397"/>
      <c r="Z5" s="397"/>
      <c r="AA5" s="397"/>
      <c r="AB5" s="397"/>
      <c r="AC5" s="397"/>
      <c r="AD5" s="397"/>
      <c r="AE5" s="397"/>
      <c r="AF5" s="397"/>
      <c r="AG5" s="397"/>
      <c r="AH5" s="397"/>
      <c r="AI5" s="397"/>
      <c r="AJ5" s="397"/>
      <c r="AK5" s="397"/>
      <c r="AL5" s="397"/>
      <c r="AM5" s="397"/>
      <c r="AN5" s="397"/>
      <c r="AO5" s="397"/>
      <c r="AP5" s="397"/>
      <c r="AQ5" s="397"/>
      <c r="AR5" s="397"/>
      <c r="AS5" s="397"/>
      <c r="AT5" s="397"/>
      <c r="AU5" s="397"/>
      <c r="AV5" s="397"/>
      <c r="AW5" s="397"/>
      <c r="AX5" s="397"/>
      <c r="AY5" s="397"/>
      <c r="AZ5" s="397"/>
      <c r="BA5" s="397"/>
      <c r="BB5" s="397"/>
      <c r="BC5" s="397"/>
      <c r="BD5" s="397"/>
      <c r="BE5" s="397"/>
      <c r="BF5" s="397"/>
      <c r="BG5" s="397"/>
      <c r="BH5" s="397"/>
      <c r="BI5" s="397"/>
      <c r="BJ5" s="397"/>
      <c r="BK5" s="397"/>
      <c r="BL5" s="397"/>
      <c r="BM5" s="397"/>
      <c r="BN5" s="397"/>
      <c r="BO5" s="397"/>
      <c r="BP5" s="397"/>
      <c r="BQ5" s="397"/>
      <c r="BR5" s="397"/>
      <c r="BS5" s="397"/>
      <c r="BT5" s="397"/>
      <c r="BU5" s="397"/>
      <c r="BV5" s="397"/>
      <c r="BW5" s="397"/>
      <c r="BX5" s="397"/>
      <c r="BY5" s="397"/>
      <c r="BZ5" s="397"/>
      <c r="CA5" s="397"/>
      <c r="CB5" s="397"/>
      <c r="CC5" s="397"/>
      <c r="CD5" s="397"/>
      <c r="CE5" s="397"/>
      <c r="CF5" s="397"/>
      <c r="CG5" s="397"/>
      <c r="CH5" s="397"/>
      <c r="CI5" s="397"/>
      <c r="CJ5" s="397"/>
      <c r="CK5" s="397"/>
    </row>
    <row r="6" spans="1:91" s="376" customFormat="1">
      <c r="A6" s="353" t="s">
        <v>38</v>
      </c>
      <c r="B6" s="588">
        <v>2854442</v>
      </c>
      <c r="C6" s="589">
        <v>2657261.2000000002</v>
      </c>
      <c r="D6" s="588">
        <v>4293747.8</v>
      </c>
      <c r="E6" s="588">
        <v>4326592.0999999996</v>
      </c>
      <c r="F6" s="1218">
        <v>5805660.4000000004</v>
      </c>
    </row>
    <row r="7" spans="1:91" s="356" customFormat="1" ht="24">
      <c r="A7" s="357" t="s">
        <v>1114</v>
      </c>
      <c r="B7" s="590">
        <v>9023.7999999999993</v>
      </c>
      <c r="C7" s="591">
        <v>12326.2</v>
      </c>
      <c r="D7" s="590">
        <v>26562.9</v>
      </c>
      <c r="E7" s="590">
        <v>24037.5</v>
      </c>
      <c r="F7" s="1220">
        <v>21048.400000000001</v>
      </c>
    </row>
    <row r="8" spans="1:91" s="356" customFormat="1">
      <c r="A8" s="359" t="s">
        <v>39</v>
      </c>
      <c r="B8" s="590">
        <v>891118.3</v>
      </c>
      <c r="C8" s="591">
        <v>485799.3</v>
      </c>
      <c r="D8" s="590">
        <v>710311.5</v>
      </c>
      <c r="E8" s="590">
        <v>512918.6</v>
      </c>
      <c r="F8" s="1220">
        <v>1045583.5</v>
      </c>
    </row>
    <row r="9" spans="1:91" s="356" customFormat="1">
      <c r="A9" s="361" t="s">
        <v>40</v>
      </c>
      <c r="B9" s="590">
        <v>1780918.7</v>
      </c>
      <c r="C9" s="591">
        <v>1988317.1</v>
      </c>
      <c r="D9" s="590">
        <v>3332142.8</v>
      </c>
      <c r="E9" s="590">
        <v>3494120.1</v>
      </c>
      <c r="F9" s="1220">
        <v>4340023.9000000004</v>
      </c>
    </row>
    <row r="10" spans="1:91" s="356" customFormat="1" ht="36.75" customHeight="1">
      <c r="A10" s="390" t="s">
        <v>1117</v>
      </c>
      <c r="B10" s="590">
        <v>3629.8</v>
      </c>
      <c r="C10" s="591">
        <v>6230.8</v>
      </c>
      <c r="D10" s="590">
        <v>9140.5</v>
      </c>
      <c r="E10" s="590">
        <v>23950.2</v>
      </c>
      <c r="F10" s="1220">
        <v>40868</v>
      </c>
    </row>
    <row r="11" spans="1:91" s="356" customFormat="1" ht="36">
      <c r="A11" s="390" t="s">
        <v>1111</v>
      </c>
      <c r="B11" s="590">
        <v>10091.1</v>
      </c>
      <c r="C11" s="591">
        <v>6320.9</v>
      </c>
      <c r="D11" s="590">
        <v>10433.4</v>
      </c>
      <c r="E11" s="590">
        <v>10568.3</v>
      </c>
      <c r="F11" s="1220">
        <v>41113.5</v>
      </c>
    </row>
    <row r="12" spans="1:91" s="356" customFormat="1" ht="36">
      <c r="A12" s="390" t="s">
        <v>1102</v>
      </c>
      <c r="B12" s="590">
        <v>1280.3</v>
      </c>
      <c r="C12" s="591">
        <v>880.5</v>
      </c>
      <c r="D12" s="590">
        <v>5861.6</v>
      </c>
      <c r="E12" s="590">
        <v>13228</v>
      </c>
      <c r="F12" s="1220">
        <v>26993.9</v>
      </c>
    </row>
    <row r="13" spans="1:91" s="356" customFormat="1" ht="24">
      <c r="A13" s="388" t="s">
        <v>258</v>
      </c>
      <c r="B13" s="590">
        <v>112.9</v>
      </c>
      <c r="C13" s="591">
        <v>30.5</v>
      </c>
      <c r="D13" s="590">
        <v>45</v>
      </c>
      <c r="E13" s="592" t="s">
        <v>60</v>
      </c>
      <c r="F13" s="1216" t="s">
        <v>60</v>
      </c>
    </row>
    <row r="14" spans="1:91" s="356" customFormat="1" ht="21.75" customHeight="1">
      <c r="A14" s="388" t="s">
        <v>259</v>
      </c>
      <c r="B14" s="590">
        <v>3000</v>
      </c>
      <c r="C14" s="591">
        <v>180</v>
      </c>
      <c r="D14" s="592" t="s">
        <v>60</v>
      </c>
      <c r="E14" s="592" t="s">
        <v>60</v>
      </c>
      <c r="F14" s="1216" t="s">
        <v>60</v>
      </c>
    </row>
    <row r="15" spans="1:91" s="356" customFormat="1" ht="48">
      <c r="A15" s="388" t="s">
        <v>1115</v>
      </c>
      <c r="B15" s="590">
        <v>1762405.6</v>
      </c>
      <c r="C15" s="591">
        <v>1974015.9</v>
      </c>
      <c r="D15" s="590">
        <v>3306050.2</v>
      </c>
      <c r="E15" s="590">
        <v>3442284.2</v>
      </c>
      <c r="F15" s="1220">
        <v>6305.1</v>
      </c>
    </row>
    <row r="16" spans="1:91" s="356" customFormat="1" ht="34.5" customHeight="1">
      <c r="A16" s="388" t="s">
        <v>804</v>
      </c>
      <c r="B16" s="592"/>
      <c r="C16" s="593">
        <v>530</v>
      </c>
      <c r="D16" s="592">
        <v>35.6</v>
      </c>
      <c r="E16" s="592">
        <v>561</v>
      </c>
      <c r="F16" s="1221">
        <v>925.7</v>
      </c>
    </row>
    <row r="17" spans="1:6" s="356" customFormat="1" ht="24">
      <c r="A17" s="388" t="s">
        <v>821</v>
      </c>
      <c r="B17" s="592">
        <v>399</v>
      </c>
      <c r="C17" s="593">
        <v>128.5</v>
      </c>
      <c r="D17" s="592">
        <v>567.5</v>
      </c>
      <c r="E17" s="592">
        <v>628.4</v>
      </c>
      <c r="F17" s="1221">
        <v>958.9</v>
      </c>
    </row>
    <row r="18" spans="1:6" s="356" customFormat="1" ht="35.25" customHeight="1">
      <c r="A18" s="363" t="s">
        <v>1104</v>
      </c>
      <c r="B18" s="590">
        <v>1694.8</v>
      </c>
      <c r="C18" s="591">
        <v>926.7</v>
      </c>
      <c r="D18" s="590">
        <v>799.1</v>
      </c>
      <c r="E18" s="590">
        <v>803</v>
      </c>
      <c r="F18" s="1220">
        <v>1000</v>
      </c>
    </row>
    <row r="19" spans="1:6" s="356" customFormat="1" ht="36">
      <c r="A19" s="363" t="s">
        <v>1105</v>
      </c>
      <c r="B19" s="590">
        <v>1319.4</v>
      </c>
      <c r="C19" s="591">
        <v>767.9</v>
      </c>
      <c r="D19" s="590">
        <v>1328.8</v>
      </c>
      <c r="E19" s="590">
        <v>2228.6</v>
      </c>
      <c r="F19" s="1220">
        <v>1967.8</v>
      </c>
    </row>
    <row r="20" spans="1:6" s="356" customFormat="1" ht="15" customHeight="1">
      <c r="A20" s="364" t="s">
        <v>113</v>
      </c>
      <c r="B20" s="590">
        <v>10716.4</v>
      </c>
      <c r="C20" s="591">
        <v>10241.9</v>
      </c>
      <c r="D20" s="590">
        <v>15647.6</v>
      </c>
      <c r="E20" s="590">
        <v>29822.9</v>
      </c>
      <c r="F20" s="1220">
        <v>62953.5</v>
      </c>
    </row>
    <row r="21" spans="1:6" s="356" customFormat="1" ht="34.5" customHeight="1">
      <c r="A21" s="363" t="s">
        <v>1112</v>
      </c>
      <c r="B21" s="590">
        <v>98376.8</v>
      </c>
      <c r="C21" s="591">
        <v>113898.4</v>
      </c>
      <c r="D21" s="590">
        <v>104318.6</v>
      </c>
      <c r="E21" s="590">
        <v>163338.9</v>
      </c>
      <c r="F21" s="1220">
        <v>179196.9</v>
      </c>
    </row>
    <row r="22" spans="1:6" s="356" customFormat="1" ht="24.75" customHeight="1">
      <c r="A22" s="363" t="s">
        <v>119</v>
      </c>
      <c r="B22" s="590">
        <v>17729.400000000001</v>
      </c>
      <c r="C22" s="591">
        <v>7813.7</v>
      </c>
      <c r="D22" s="590">
        <v>25657.599999999999</v>
      </c>
      <c r="E22" s="590">
        <v>9379.2000000000007</v>
      </c>
      <c r="F22" s="1220">
        <v>26824.2</v>
      </c>
    </row>
    <row r="23" spans="1:6" s="356" customFormat="1" ht="22.5" customHeight="1">
      <c r="A23" s="363" t="s">
        <v>21</v>
      </c>
      <c r="B23" s="592" t="s">
        <v>60</v>
      </c>
      <c r="C23" s="593" t="s">
        <v>60</v>
      </c>
      <c r="D23" s="590">
        <v>191.3</v>
      </c>
      <c r="E23" s="590">
        <v>3036.8</v>
      </c>
      <c r="F23" s="1220">
        <v>7646.7</v>
      </c>
    </row>
    <row r="24" spans="1:6" s="356" customFormat="1" ht="13.5" customHeight="1">
      <c r="A24" s="364" t="s">
        <v>120</v>
      </c>
      <c r="B24" s="590">
        <v>226.5</v>
      </c>
      <c r="C24" s="591">
        <v>45</v>
      </c>
      <c r="D24" s="590">
        <v>61.3</v>
      </c>
      <c r="E24" s="590">
        <v>4206.3</v>
      </c>
      <c r="F24" s="1220">
        <v>1055.5999999999999</v>
      </c>
    </row>
    <row r="25" spans="1:6" s="356" customFormat="1" ht="13.5" customHeight="1">
      <c r="A25" s="364" t="s">
        <v>121</v>
      </c>
      <c r="B25" s="590">
        <v>2941.4</v>
      </c>
      <c r="C25" s="591">
        <v>3418</v>
      </c>
      <c r="D25" s="590">
        <v>4726.5</v>
      </c>
      <c r="E25" s="590">
        <v>6433.6</v>
      </c>
      <c r="F25" s="1220">
        <v>5540.7</v>
      </c>
    </row>
    <row r="26" spans="1:6" s="356" customFormat="1" ht="24">
      <c r="A26" s="363" t="s">
        <v>122</v>
      </c>
      <c r="B26" s="590">
        <v>11756.1</v>
      </c>
      <c r="C26" s="591">
        <v>6722.4</v>
      </c>
      <c r="D26" s="590">
        <v>17446.099999999999</v>
      </c>
      <c r="E26" s="590">
        <v>20435.8</v>
      </c>
      <c r="F26" s="1220">
        <v>30485.599999999999</v>
      </c>
    </row>
    <row r="27" spans="1:6" s="356" customFormat="1" ht="24">
      <c r="A27" s="363" t="s">
        <v>198</v>
      </c>
      <c r="B27" s="590">
        <v>14750.1</v>
      </c>
      <c r="C27" s="591">
        <v>15602.8</v>
      </c>
      <c r="D27" s="590">
        <v>36372.5</v>
      </c>
      <c r="E27" s="590">
        <v>34542.400000000001</v>
      </c>
      <c r="F27" s="1220">
        <v>39647.599999999999</v>
      </c>
    </row>
    <row r="28" spans="1:6" s="356" customFormat="1" ht="24">
      <c r="A28" s="363" t="s">
        <v>199</v>
      </c>
      <c r="B28" s="590">
        <v>3407.4</v>
      </c>
      <c r="C28" s="591">
        <v>3555.9</v>
      </c>
      <c r="D28" s="590">
        <v>8339.7000000000007</v>
      </c>
      <c r="E28" s="590">
        <v>7842.8</v>
      </c>
      <c r="F28" s="1220">
        <v>23030.1</v>
      </c>
    </row>
    <row r="29" spans="1:6" s="356" customFormat="1" ht="12" customHeight="1">
      <c r="A29" s="364" t="s">
        <v>115</v>
      </c>
      <c r="B29" s="590">
        <v>3097.3</v>
      </c>
      <c r="C29" s="591">
        <v>1504.9</v>
      </c>
      <c r="D29" s="590">
        <v>1943.7</v>
      </c>
      <c r="E29" s="590">
        <v>3535.5</v>
      </c>
      <c r="F29" s="1220">
        <v>7646.5</v>
      </c>
    </row>
    <row r="30" spans="1:6" s="356" customFormat="1" ht="24">
      <c r="A30" s="363" t="s">
        <v>1116</v>
      </c>
      <c r="B30" s="590">
        <v>1585.8</v>
      </c>
      <c r="C30" s="591">
        <v>1065.8</v>
      </c>
      <c r="D30" s="590">
        <v>3435.8</v>
      </c>
      <c r="E30" s="590">
        <v>8078.8</v>
      </c>
      <c r="F30" s="1220">
        <v>11630</v>
      </c>
    </row>
    <row r="31" spans="1:6" s="356" customFormat="1" ht="13.5" customHeight="1">
      <c r="A31" s="363" t="s">
        <v>201</v>
      </c>
      <c r="B31" s="590">
        <v>13</v>
      </c>
      <c r="C31" s="591">
        <v>6.5</v>
      </c>
      <c r="D31" s="590">
        <v>20</v>
      </c>
      <c r="E31" s="590">
        <v>10</v>
      </c>
      <c r="F31" s="1220">
        <v>4.8</v>
      </c>
    </row>
    <row r="32" spans="1:6" s="356" customFormat="1" ht="24.75" customHeight="1">
      <c r="A32" s="1788" t="s">
        <v>125</v>
      </c>
      <c r="B32" s="1792">
        <v>5766.8</v>
      </c>
      <c r="C32" s="1793">
        <v>5168.7</v>
      </c>
      <c r="D32" s="1792">
        <v>4442</v>
      </c>
      <c r="E32" s="1792">
        <v>1821.3</v>
      </c>
      <c r="F32" s="1789">
        <v>374.6</v>
      </c>
    </row>
    <row r="33" spans="1:91" s="356" customFormat="1" ht="10.5" customHeight="1">
      <c r="A33" s="363"/>
      <c r="B33" s="358"/>
      <c r="C33" s="358"/>
      <c r="D33" s="358"/>
      <c r="E33" s="358"/>
    </row>
    <row r="34" spans="1:91" s="356" customFormat="1" ht="10.5" customHeight="1">
      <c r="A34" s="363"/>
      <c r="B34" s="358"/>
      <c r="C34" s="358"/>
      <c r="D34" s="358"/>
      <c r="E34" s="358"/>
    </row>
    <row r="35" spans="1:91" s="356" customFormat="1" ht="10.5" customHeight="1">
      <c r="A35" s="363"/>
      <c r="B35" s="358"/>
      <c r="C35" s="358"/>
      <c r="D35" s="358"/>
      <c r="E35" s="358"/>
    </row>
    <row r="36" spans="1:91" s="356" customFormat="1" ht="10.5" customHeight="1">
      <c r="A36" s="363"/>
      <c r="B36" s="358"/>
      <c r="C36" s="358"/>
      <c r="D36" s="358"/>
      <c r="E36" s="358"/>
    </row>
    <row r="37" spans="1:91" s="356" customFormat="1" ht="10.5" customHeight="1">
      <c r="A37" s="363"/>
      <c r="B37" s="358"/>
      <c r="C37" s="358"/>
      <c r="D37" s="358"/>
      <c r="E37" s="358"/>
    </row>
    <row r="38" spans="1:91" s="356" customFormat="1" ht="10.5" customHeight="1">
      <c r="A38" s="363"/>
      <c r="B38" s="358"/>
      <c r="C38" s="358"/>
      <c r="D38" s="358"/>
      <c r="E38" s="358"/>
    </row>
    <row r="39" spans="1:91" s="356" customFormat="1" ht="10.5" customHeight="1">
      <c r="A39" s="363"/>
      <c r="B39" s="358"/>
      <c r="C39" s="358"/>
      <c r="D39" s="358"/>
      <c r="E39" s="358"/>
    </row>
    <row r="40" spans="1:91" s="356" customFormat="1" ht="10.5" customHeight="1">
      <c r="A40" s="363"/>
      <c r="B40" s="358"/>
      <c r="C40" s="358"/>
      <c r="D40" s="358"/>
      <c r="E40" s="358"/>
    </row>
    <row r="41" spans="1:91" s="356" customFormat="1" ht="10.5" customHeight="1">
      <c r="A41" s="363"/>
      <c r="B41" s="358"/>
      <c r="C41" s="358"/>
      <c r="D41" s="358"/>
      <c r="E41" s="358"/>
    </row>
    <row r="42" spans="1:91" s="356" customFormat="1" ht="10.5" customHeight="1">
      <c r="A42" s="363"/>
      <c r="B42" s="358"/>
      <c r="C42" s="358"/>
      <c r="D42" s="358"/>
      <c r="E42" s="358"/>
    </row>
    <row r="43" spans="1:91" s="356" customFormat="1" ht="10.5" customHeight="1">
      <c r="A43" s="363"/>
      <c r="B43" s="358"/>
      <c r="C43" s="358"/>
      <c r="D43" s="358"/>
      <c r="E43" s="358"/>
    </row>
    <row r="44" spans="1:91" s="356" customFormat="1" ht="10.5" customHeight="1">
      <c r="A44" s="363"/>
      <c r="B44" s="358"/>
      <c r="C44" s="358"/>
      <c r="D44" s="358"/>
      <c r="E44" s="358"/>
    </row>
    <row r="45" spans="1:91" s="399" customFormat="1" ht="5.25" customHeight="1">
      <c r="A45" s="363"/>
      <c r="B45" s="403"/>
      <c r="C45" s="403"/>
      <c r="D45" s="403"/>
      <c r="E45" s="403"/>
      <c r="F45" s="398"/>
      <c r="G45" s="398"/>
      <c r="H45" s="398"/>
      <c r="I45" s="398"/>
      <c r="J45" s="398"/>
      <c r="K45" s="398"/>
      <c r="L45" s="398"/>
      <c r="M45" s="398"/>
      <c r="N45" s="398"/>
      <c r="O45" s="398"/>
      <c r="P45" s="398"/>
      <c r="Q45" s="398"/>
      <c r="R45" s="398"/>
      <c r="S45" s="398"/>
      <c r="T45" s="398"/>
      <c r="U45" s="398"/>
      <c r="V45" s="398"/>
      <c r="W45" s="398"/>
      <c r="X45" s="398"/>
      <c r="Y45" s="398"/>
      <c r="Z45" s="398"/>
      <c r="AA45" s="398"/>
      <c r="AB45" s="398"/>
      <c r="AC45" s="398"/>
      <c r="AD45" s="398"/>
      <c r="AE45" s="398"/>
      <c r="AF45" s="398"/>
      <c r="AG45" s="398"/>
      <c r="AH45" s="398"/>
      <c r="AI45" s="398"/>
      <c r="AJ45" s="398"/>
      <c r="AK45" s="398"/>
      <c r="AL45" s="398"/>
      <c r="AM45" s="398"/>
      <c r="AN45" s="398"/>
      <c r="AO45" s="398"/>
      <c r="AP45" s="398"/>
      <c r="AQ45" s="398"/>
      <c r="AR45" s="398"/>
      <c r="AS45" s="398"/>
      <c r="AT45" s="398"/>
      <c r="AU45" s="398"/>
      <c r="AV45" s="398"/>
      <c r="AW45" s="398"/>
      <c r="AX45" s="398"/>
      <c r="AY45" s="398"/>
      <c r="AZ45" s="398"/>
      <c r="BA45" s="398"/>
      <c r="BB45" s="398"/>
      <c r="BC45" s="398"/>
      <c r="BD45" s="398"/>
      <c r="BE45" s="398"/>
      <c r="BF45" s="398"/>
      <c r="BG45" s="398"/>
      <c r="BH45" s="398"/>
      <c r="BI45" s="398"/>
      <c r="BJ45" s="398"/>
      <c r="BK45" s="398"/>
      <c r="BL45" s="398"/>
      <c r="BM45" s="398"/>
      <c r="BN45" s="398"/>
      <c r="BO45" s="398"/>
      <c r="BP45" s="398"/>
      <c r="BQ45" s="398"/>
      <c r="BR45" s="398"/>
      <c r="BS45" s="398"/>
      <c r="BT45" s="398"/>
      <c r="BU45" s="398"/>
      <c r="BV45" s="398"/>
      <c r="BW45" s="398"/>
      <c r="BX45" s="398"/>
      <c r="BY45" s="398"/>
      <c r="BZ45" s="398"/>
      <c r="CA45" s="398"/>
      <c r="CB45" s="398"/>
      <c r="CC45" s="398"/>
      <c r="CD45" s="398"/>
      <c r="CE45" s="398"/>
      <c r="CF45" s="398"/>
      <c r="CG45" s="398"/>
      <c r="CH45" s="398"/>
      <c r="CI45" s="398"/>
      <c r="CJ45" s="398"/>
      <c r="CK45" s="398"/>
      <c r="CL45" s="398"/>
      <c r="CM45" s="398"/>
    </row>
    <row r="46" spans="1:91" s="376" customFormat="1" ht="22.5" customHeight="1">
      <c r="A46" s="983" t="s">
        <v>905</v>
      </c>
      <c r="B46" s="983"/>
      <c r="C46" s="983"/>
      <c r="D46" s="983"/>
      <c r="E46" s="983"/>
      <c r="F46" s="397"/>
      <c r="G46" s="397"/>
      <c r="H46" s="397"/>
      <c r="I46" s="397"/>
      <c r="J46" s="397"/>
      <c r="K46" s="397"/>
      <c r="L46" s="397"/>
      <c r="M46" s="397"/>
      <c r="N46" s="397"/>
      <c r="O46" s="397"/>
      <c r="P46" s="397"/>
      <c r="Q46" s="397"/>
      <c r="R46" s="397"/>
      <c r="S46" s="397"/>
      <c r="T46" s="397"/>
      <c r="U46" s="397"/>
      <c r="V46" s="397"/>
      <c r="W46" s="397"/>
      <c r="X46" s="397"/>
      <c r="Y46" s="397"/>
      <c r="Z46" s="397"/>
      <c r="AA46" s="397"/>
      <c r="AB46" s="397"/>
      <c r="AC46" s="397"/>
      <c r="AD46" s="397"/>
      <c r="AE46" s="397"/>
      <c r="AF46" s="397"/>
      <c r="AG46" s="397"/>
      <c r="AH46" s="397"/>
      <c r="AI46" s="397"/>
      <c r="AJ46" s="397"/>
      <c r="AK46" s="397"/>
      <c r="AL46" s="397"/>
      <c r="AM46" s="397"/>
      <c r="AN46" s="397"/>
      <c r="AO46" s="397"/>
      <c r="AP46" s="397"/>
      <c r="AQ46" s="397"/>
      <c r="AR46" s="397"/>
      <c r="AS46" s="397"/>
      <c r="AT46" s="397"/>
      <c r="AU46" s="397"/>
      <c r="AV46" s="397"/>
      <c r="AW46" s="397"/>
      <c r="AX46" s="397"/>
      <c r="AY46" s="397"/>
      <c r="AZ46" s="397"/>
      <c r="BA46" s="397"/>
      <c r="BB46" s="397"/>
      <c r="BC46" s="397"/>
      <c r="BD46" s="397"/>
      <c r="BE46" s="397"/>
      <c r="BF46" s="397"/>
      <c r="BG46" s="397"/>
      <c r="BH46" s="397"/>
      <c r="BI46" s="397"/>
      <c r="BJ46" s="397"/>
      <c r="BK46" s="397"/>
      <c r="BL46" s="397"/>
      <c r="BM46" s="397"/>
      <c r="BN46" s="397"/>
      <c r="BO46" s="397"/>
      <c r="BP46" s="397"/>
      <c r="BQ46" s="397"/>
      <c r="BR46" s="397"/>
      <c r="BS46" s="397"/>
      <c r="BT46" s="397"/>
      <c r="BU46" s="397"/>
      <c r="BV46" s="397"/>
      <c r="BW46" s="397"/>
      <c r="BX46" s="397"/>
      <c r="BY46" s="397"/>
      <c r="BZ46" s="397"/>
      <c r="CA46" s="397"/>
      <c r="CB46" s="397"/>
      <c r="CC46" s="397"/>
      <c r="CD46" s="397"/>
      <c r="CE46" s="397"/>
      <c r="CF46" s="397"/>
      <c r="CG46" s="397"/>
      <c r="CH46" s="397"/>
      <c r="CI46" s="397"/>
      <c r="CJ46" s="397"/>
      <c r="CK46" s="397"/>
      <c r="CL46" s="397"/>
      <c r="CM46" s="397"/>
    </row>
    <row r="47" spans="1:91" s="376" customFormat="1" ht="15.95" customHeight="1">
      <c r="A47" s="2297" t="s">
        <v>250</v>
      </c>
      <c r="B47" s="2297"/>
      <c r="C47" s="2297"/>
      <c r="D47" s="2297"/>
      <c r="E47" s="2297"/>
      <c r="F47" s="1802"/>
      <c r="G47" s="397"/>
      <c r="H47" s="397"/>
      <c r="I47" s="397"/>
      <c r="J47" s="397"/>
      <c r="K47" s="397"/>
      <c r="L47" s="397"/>
      <c r="M47" s="397"/>
      <c r="N47" s="397"/>
      <c r="O47" s="397"/>
      <c r="P47" s="397"/>
      <c r="Q47" s="397"/>
      <c r="R47" s="397"/>
      <c r="S47" s="397"/>
      <c r="T47" s="397"/>
      <c r="U47" s="397"/>
      <c r="V47" s="397"/>
      <c r="W47" s="397"/>
      <c r="X47" s="397"/>
      <c r="Y47" s="397"/>
      <c r="Z47" s="397"/>
      <c r="AA47" s="397"/>
      <c r="AB47" s="397"/>
      <c r="AC47" s="397"/>
      <c r="AD47" s="397"/>
      <c r="AE47" s="397"/>
      <c r="AF47" s="397"/>
      <c r="AG47" s="397"/>
      <c r="AH47" s="397"/>
      <c r="AI47" s="397"/>
      <c r="AJ47" s="397"/>
      <c r="AK47" s="397"/>
      <c r="AL47" s="397"/>
      <c r="AM47" s="397"/>
      <c r="AN47" s="397"/>
      <c r="AO47" s="397"/>
      <c r="AP47" s="397"/>
      <c r="AQ47" s="397"/>
      <c r="AR47" s="397"/>
      <c r="AS47" s="397"/>
      <c r="AT47" s="397"/>
      <c r="AU47" s="397"/>
      <c r="AV47" s="397"/>
      <c r="AW47" s="397"/>
      <c r="AX47" s="397"/>
      <c r="AY47" s="397"/>
      <c r="AZ47" s="397"/>
      <c r="BA47" s="397"/>
      <c r="BB47" s="397"/>
      <c r="BC47" s="397"/>
      <c r="BD47" s="397"/>
      <c r="BE47" s="397"/>
      <c r="BF47" s="397"/>
      <c r="BG47" s="397"/>
      <c r="BH47" s="397"/>
      <c r="BI47" s="397"/>
      <c r="BJ47" s="397"/>
      <c r="BK47" s="397"/>
      <c r="BL47" s="397"/>
      <c r="BM47" s="397"/>
      <c r="BN47" s="397"/>
      <c r="BO47" s="397"/>
      <c r="BP47" s="397"/>
      <c r="BQ47" s="397"/>
      <c r="BR47" s="397"/>
      <c r="BS47" s="397"/>
      <c r="BT47" s="397"/>
      <c r="BU47" s="397"/>
      <c r="BV47" s="397"/>
      <c r="BW47" s="397"/>
      <c r="BX47" s="397"/>
      <c r="BY47" s="397"/>
      <c r="BZ47" s="397"/>
      <c r="CA47" s="397"/>
      <c r="CB47" s="397"/>
      <c r="CC47" s="397"/>
      <c r="CD47" s="397"/>
      <c r="CE47" s="397"/>
      <c r="CF47" s="397"/>
      <c r="CG47" s="397"/>
      <c r="CH47" s="397"/>
      <c r="CI47" s="397"/>
      <c r="CJ47" s="397"/>
      <c r="CK47" s="397"/>
      <c r="CL47" s="397"/>
    </row>
    <row r="48" spans="1:91" s="376" customFormat="1" ht="13.5" customHeight="1">
      <c r="A48" s="1801"/>
      <c r="B48" s="1803">
        <v>2019</v>
      </c>
      <c r="C48" s="1803">
        <v>2020</v>
      </c>
      <c r="D48" s="1803">
        <v>2021</v>
      </c>
      <c r="E48" s="1803">
        <v>2022</v>
      </c>
      <c r="F48" s="1786">
        <v>2023</v>
      </c>
      <c r="G48" s="397"/>
      <c r="H48" s="397"/>
      <c r="I48" s="397"/>
      <c r="J48" s="397"/>
      <c r="K48" s="397"/>
      <c r="L48" s="397"/>
      <c r="M48" s="397"/>
      <c r="N48" s="397"/>
      <c r="O48" s="397"/>
      <c r="P48" s="397"/>
      <c r="Q48" s="397"/>
      <c r="R48" s="397"/>
      <c r="S48" s="397"/>
      <c r="T48" s="397"/>
      <c r="U48" s="397"/>
      <c r="V48" s="397"/>
      <c r="W48" s="397"/>
      <c r="X48" s="397"/>
      <c r="Y48" s="397"/>
      <c r="Z48" s="397"/>
      <c r="AA48" s="397"/>
      <c r="AB48" s="397"/>
      <c r="AC48" s="397"/>
      <c r="AD48" s="397"/>
      <c r="AE48" s="397"/>
      <c r="AF48" s="397"/>
      <c r="AG48" s="397"/>
      <c r="AH48" s="397"/>
      <c r="AI48" s="397"/>
      <c r="AJ48" s="397"/>
      <c r="AK48" s="397"/>
      <c r="AL48" s="397"/>
      <c r="AM48" s="397"/>
      <c r="AN48" s="397"/>
      <c r="AO48" s="397"/>
      <c r="AP48" s="397"/>
      <c r="AQ48" s="397"/>
      <c r="AR48" s="397"/>
      <c r="AS48" s="397"/>
      <c r="AT48" s="397"/>
      <c r="AU48" s="397"/>
      <c r="AV48" s="397"/>
      <c r="AW48" s="397"/>
      <c r="AX48" s="397"/>
      <c r="AY48" s="397"/>
      <c r="AZ48" s="397"/>
      <c r="BA48" s="397"/>
      <c r="BB48" s="397"/>
      <c r="BC48" s="397"/>
      <c r="BD48" s="397"/>
      <c r="BE48" s="397"/>
      <c r="BF48" s="397"/>
      <c r="BG48" s="397"/>
      <c r="BH48" s="397"/>
      <c r="BI48" s="397"/>
      <c r="BJ48" s="397"/>
      <c r="BK48" s="397"/>
      <c r="BL48" s="397"/>
      <c r="BM48" s="397"/>
      <c r="BN48" s="397"/>
      <c r="BO48" s="397"/>
      <c r="BP48" s="397"/>
      <c r="BQ48" s="397"/>
      <c r="BR48" s="397"/>
      <c r="BS48" s="397"/>
      <c r="BT48" s="397"/>
      <c r="BU48" s="397"/>
      <c r="BV48" s="397"/>
      <c r="BW48" s="397"/>
      <c r="BX48" s="397"/>
      <c r="BY48" s="397"/>
      <c r="BZ48" s="397"/>
      <c r="CA48" s="397"/>
      <c r="CB48" s="397"/>
      <c r="CC48" s="397"/>
      <c r="CD48" s="397"/>
      <c r="CE48" s="397"/>
      <c r="CF48" s="397"/>
      <c r="CG48" s="397"/>
      <c r="CH48" s="397"/>
      <c r="CI48" s="397"/>
      <c r="CJ48" s="397"/>
      <c r="CK48" s="397"/>
      <c r="CL48" s="397"/>
    </row>
    <row r="49" spans="1:91" s="376" customFormat="1" ht="12">
      <c r="A49" s="395"/>
    </row>
    <row r="50" spans="1:91" s="376" customFormat="1">
      <c r="A50" s="381" t="s">
        <v>247</v>
      </c>
      <c r="B50" s="588">
        <v>2854442</v>
      </c>
      <c r="C50" s="588">
        <v>2657261.2000000002</v>
      </c>
      <c r="D50" s="588">
        <v>4293747.8</v>
      </c>
      <c r="E50" s="588">
        <v>4326592.0999999996</v>
      </c>
      <c r="F50" s="1218">
        <v>5805660.4000000004</v>
      </c>
    </row>
    <row r="51" spans="1:91" s="376" customFormat="1">
      <c r="A51" s="383" t="s">
        <v>648</v>
      </c>
      <c r="B51" s="396"/>
      <c r="C51" s="396"/>
      <c r="D51" s="396"/>
      <c r="E51" s="396"/>
      <c r="F51" s="76"/>
    </row>
    <row r="52" spans="1:91" s="376" customFormat="1">
      <c r="A52" s="384" t="s">
        <v>82</v>
      </c>
      <c r="B52" s="590">
        <v>330106.59999999998</v>
      </c>
      <c r="C52" s="590">
        <v>203086.8</v>
      </c>
      <c r="D52" s="590">
        <v>145492.70000000001</v>
      </c>
      <c r="E52" s="590">
        <v>253556.2</v>
      </c>
      <c r="F52" s="1220">
        <v>424410.4</v>
      </c>
    </row>
    <row r="53" spans="1:91" s="376" customFormat="1">
      <c r="A53" s="384" t="s">
        <v>94</v>
      </c>
      <c r="B53" s="590">
        <v>935521</v>
      </c>
      <c r="C53" s="590">
        <v>1245035.3999999999</v>
      </c>
      <c r="D53" s="590">
        <v>1781076.9</v>
      </c>
      <c r="E53" s="590">
        <v>1677566.2</v>
      </c>
      <c r="F53" s="1220">
        <v>2369444</v>
      </c>
    </row>
    <row r="54" spans="1:91" s="376" customFormat="1">
      <c r="A54" s="384" t="s">
        <v>45</v>
      </c>
      <c r="B54" s="590">
        <v>1235.8</v>
      </c>
      <c r="C54" s="590">
        <v>521.29999999999995</v>
      </c>
      <c r="D54" s="590">
        <v>353.1</v>
      </c>
      <c r="E54" s="590">
        <v>1519.7</v>
      </c>
      <c r="F54" s="1220">
        <v>2934.1</v>
      </c>
    </row>
    <row r="55" spans="1:91" s="376" customFormat="1">
      <c r="A55" s="384" t="s">
        <v>54</v>
      </c>
      <c r="B55" s="590">
        <v>258177</v>
      </c>
      <c r="C55" s="590">
        <v>263464.3</v>
      </c>
      <c r="D55" s="590">
        <v>378300.6</v>
      </c>
      <c r="E55" s="590">
        <v>540565</v>
      </c>
      <c r="F55" s="1220">
        <v>681277.3</v>
      </c>
    </row>
    <row r="56" spans="1:91" s="376" customFormat="1">
      <c r="A56" s="384" t="s">
        <v>1266</v>
      </c>
      <c r="B56" s="590">
        <v>23858.3</v>
      </c>
      <c r="C56" s="590">
        <v>17372.400000000001</v>
      </c>
      <c r="D56" s="590">
        <v>40932.800000000003</v>
      </c>
      <c r="E56" s="590">
        <v>58682.3</v>
      </c>
      <c r="F56" s="1220">
        <v>61273</v>
      </c>
    </row>
    <row r="57" spans="1:91" s="376" customFormat="1">
      <c r="A57" s="384" t="s">
        <v>98</v>
      </c>
      <c r="B57" s="590">
        <v>763334.4</v>
      </c>
      <c r="C57" s="590">
        <v>648162</v>
      </c>
      <c r="D57" s="590">
        <v>1402211.6</v>
      </c>
      <c r="E57" s="590">
        <v>1560275.4</v>
      </c>
      <c r="F57" s="1220">
        <v>1663664.6</v>
      </c>
    </row>
    <row r="58" spans="1:91" s="376" customFormat="1">
      <c r="A58" s="384" t="s">
        <v>1199</v>
      </c>
      <c r="B58" s="590">
        <v>25901.200000000001</v>
      </c>
      <c r="C58" s="590">
        <v>12445.1</v>
      </c>
      <c r="D58" s="590">
        <v>11924.3</v>
      </c>
      <c r="E58" s="590">
        <v>10361.299999999999</v>
      </c>
      <c r="F58" s="1220">
        <v>14467.4</v>
      </c>
    </row>
    <row r="59" spans="1:91" s="376" customFormat="1">
      <c r="A59" s="384" t="s">
        <v>48</v>
      </c>
      <c r="B59" s="590">
        <v>68146</v>
      </c>
      <c r="C59" s="590">
        <v>139866.79999999999</v>
      </c>
      <c r="D59" s="590">
        <v>179714.7</v>
      </c>
      <c r="E59" s="590">
        <v>285829.5</v>
      </c>
      <c r="F59" s="1220">
        <v>545363.69999999995</v>
      </c>
    </row>
    <row r="60" spans="1:91" s="376" customFormat="1">
      <c r="A60" s="384" t="s">
        <v>1325</v>
      </c>
      <c r="B60" s="590">
        <v>8989.9</v>
      </c>
      <c r="C60" s="590">
        <v>20105.5</v>
      </c>
      <c r="D60" s="590">
        <v>24630.5</v>
      </c>
      <c r="E60" s="590">
        <v>21043.200000000001</v>
      </c>
      <c r="F60" s="1220">
        <v>51292.800000000003</v>
      </c>
    </row>
    <row r="61" spans="1:91" s="380" customFormat="1" ht="13.5" customHeight="1">
      <c r="A61" s="1799" t="s">
        <v>84</v>
      </c>
      <c r="B61" s="1792">
        <v>497921.2</v>
      </c>
      <c r="C61" s="1792">
        <v>157124.6</v>
      </c>
      <c r="D61" s="1792">
        <v>406598.2</v>
      </c>
      <c r="E61" s="1792">
        <v>7280.1</v>
      </c>
      <c r="F61" s="1789">
        <v>118566.3</v>
      </c>
      <c r="G61" s="379"/>
      <c r="H61" s="379"/>
      <c r="I61" s="379"/>
      <c r="J61" s="379"/>
      <c r="K61" s="379"/>
      <c r="L61" s="379"/>
      <c r="M61" s="379"/>
      <c r="N61" s="379"/>
      <c r="O61" s="379"/>
      <c r="P61" s="379"/>
      <c r="Q61" s="379"/>
      <c r="R61" s="379"/>
      <c r="S61" s="379"/>
      <c r="T61" s="379"/>
      <c r="U61" s="379"/>
      <c r="V61" s="379"/>
      <c r="W61" s="379"/>
      <c r="X61" s="379"/>
      <c r="Y61" s="379"/>
      <c r="Z61" s="379"/>
      <c r="AA61" s="379"/>
      <c r="AB61" s="379"/>
      <c r="AC61" s="379"/>
      <c r="AD61" s="379"/>
      <c r="AE61" s="379"/>
      <c r="AF61" s="379"/>
      <c r="AG61" s="379"/>
      <c r="AH61" s="379"/>
      <c r="AI61" s="379"/>
      <c r="AJ61" s="379"/>
      <c r="AK61" s="379"/>
      <c r="AL61" s="379"/>
      <c r="AM61" s="379"/>
      <c r="AN61" s="379"/>
      <c r="AO61" s="379"/>
      <c r="AP61" s="379"/>
      <c r="AQ61" s="379"/>
      <c r="AR61" s="379"/>
      <c r="AS61" s="379"/>
      <c r="AT61" s="379"/>
      <c r="AU61" s="379"/>
      <c r="AV61" s="379"/>
      <c r="AW61" s="379"/>
      <c r="AX61" s="379"/>
      <c r="AY61" s="379"/>
      <c r="AZ61" s="379"/>
      <c r="BA61" s="379"/>
      <c r="BB61" s="379"/>
      <c r="BC61" s="379"/>
      <c r="BD61" s="379"/>
      <c r="BE61" s="379"/>
      <c r="BF61" s="379"/>
      <c r="BG61" s="379"/>
      <c r="BH61" s="379"/>
      <c r="BI61" s="379"/>
      <c r="BJ61" s="379"/>
      <c r="BK61" s="379"/>
      <c r="BL61" s="379"/>
      <c r="BM61" s="379"/>
      <c r="BN61" s="379"/>
      <c r="BO61" s="379"/>
      <c r="BP61" s="379"/>
      <c r="BQ61" s="379"/>
      <c r="BR61" s="379"/>
      <c r="BS61" s="379"/>
      <c r="BT61" s="379"/>
      <c r="BU61" s="379"/>
      <c r="BV61" s="379"/>
      <c r="BW61" s="379"/>
      <c r="BX61" s="379"/>
      <c r="BY61" s="379"/>
      <c r="BZ61" s="379"/>
      <c r="CA61" s="379"/>
      <c r="CB61" s="379"/>
      <c r="CC61" s="379"/>
      <c r="CD61" s="379"/>
      <c r="CE61" s="379"/>
      <c r="CF61" s="379"/>
      <c r="CG61" s="379"/>
      <c r="CH61" s="379"/>
      <c r="CI61" s="379"/>
      <c r="CJ61" s="379"/>
      <c r="CK61" s="379"/>
      <c r="CL61" s="379"/>
    </row>
    <row r="62" spans="1:91" s="399" customFormat="1" ht="15.95" customHeight="1">
      <c r="A62" s="376"/>
      <c r="B62" s="377"/>
      <c r="C62" s="377"/>
      <c r="D62" s="377"/>
      <c r="E62" s="377"/>
      <c r="F62" s="398"/>
      <c r="G62" s="398"/>
      <c r="H62" s="398"/>
      <c r="I62" s="398"/>
      <c r="J62" s="398"/>
      <c r="K62" s="398"/>
      <c r="L62" s="398"/>
      <c r="M62" s="398"/>
      <c r="N62" s="398"/>
      <c r="O62" s="398"/>
      <c r="P62" s="398"/>
      <c r="Q62" s="398"/>
      <c r="R62" s="398"/>
      <c r="S62" s="398"/>
      <c r="T62" s="398"/>
      <c r="U62" s="398"/>
      <c r="V62" s="398"/>
      <c r="W62" s="398"/>
      <c r="X62" s="398"/>
      <c r="Y62" s="398"/>
      <c r="Z62" s="398"/>
      <c r="AA62" s="398"/>
      <c r="AB62" s="398"/>
      <c r="AC62" s="398"/>
      <c r="AD62" s="398"/>
      <c r="AE62" s="398"/>
      <c r="AF62" s="398"/>
      <c r="AG62" s="398"/>
      <c r="AH62" s="398"/>
      <c r="AI62" s="398"/>
      <c r="AJ62" s="398"/>
      <c r="AK62" s="398"/>
      <c r="AL62" s="398"/>
      <c r="AM62" s="398"/>
      <c r="AN62" s="398"/>
      <c r="AO62" s="398"/>
      <c r="AP62" s="398"/>
      <c r="AQ62" s="398"/>
      <c r="AR62" s="398"/>
      <c r="AS62" s="398"/>
      <c r="AT62" s="398"/>
      <c r="AU62" s="398"/>
      <c r="AV62" s="398"/>
      <c r="AW62" s="398"/>
      <c r="AX62" s="398"/>
      <c r="AY62" s="398"/>
      <c r="AZ62" s="398"/>
      <c r="BA62" s="398"/>
      <c r="BB62" s="398"/>
      <c r="BC62" s="398"/>
      <c r="BD62" s="398"/>
      <c r="BE62" s="398"/>
      <c r="BF62" s="398"/>
      <c r="BG62" s="398"/>
      <c r="BH62" s="398"/>
      <c r="BI62" s="398"/>
      <c r="BJ62" s="398"/>
      <c r="BK62" s="398"/>
      <c r="BL62" s="398"/>
      <c r="BM62" s="398"/>
      <c r="BN62" s="398"/>
      <c r="BO62" s="398"/>
      <c r="BP62" s="398"/>
      <c r="BQ62" s="398"/>
      <c r="BR62" s="398"/>
      <c r="BS62" s="398"/>
      <c r="BT62" s="398"/>
      <c r="BU62" s="398"/>
      <c r="BV62" s="398"/>
      <c r="BW62" s="398"/>
      <c r="BX62" s="398"/>
      <c r="BY62" s="398"/>
      <c r="BZ62" s="398"/>
      <c r="CA62" s="398"/>
      <c r="CB62" s="398"/>
      <c r="CC62" s="398"/>
      <c r="CD62" s="398"/>
      <c r="CE62" s="398"/>
      <c r="CF62" s="398"/>
      <c r="CG62" s="398"/>
      <c r="CH62" s="398"/>
      <c r="CI62" s="398"/>
      <c r="CJ62" s="398"/>
      <c r="CK62" s="398"/>
      <c r="CL62" s="398"/>
      <c r="CM62" s="398"/>
    </row>
    <row r="63" spans="1:91" s="399" customFormat="1" ht="15.95" customHeight="1">
      <c r="A63" s="2295" t="s">
        <v>906</v>
      </c>
      <c r="B63" s="2295"/>
      <c r="C63" s="2295"/>
      <c r="D63" s="2295"/>
      <c r="E63" s="2295"/>
      <c r="F63" s="398"/>
      <c r="G63" s="398"/>
      <c r="H63" s="398"/>
      <c r="I63" s="398"/>
      <c r="J63" s="398"/>
      <c r="K63" s="398"/>
      <c r="L63" s="398"/>
      <c r="M63" s="398"/>
      <c r="N63" s="398"/>
      <c r="O63" s="398"/>
      <c r="P63" s="398"/>
      <c r="Q63" s="398"/>
      <c r="R63" s="398"/>
      <c r="S63" s="398"/>
      <c r="T63" s="398"/>
      <c r="U63" s="398"/>
      <c r="V63" s="398"/>
      <c r="W63" s="398"/>
      <c r="X63" s="398"/>
      <c r="Y63" s="398"/>
      <c r="Z63" s="398"/>
      <c r="AA63" s="398"/>
      <c r="AB63" s="398"/>
      <c r="AC63" s="398"/>
      <c r="AD63" s="398"/>
      <c r="AE63" s="398"/>
      <c r="AF63" s="398"/>
      <c r="AG63" s="398"/>
      <c r="AH63" s="398"/>
      <c r="AI63" s="398"/>
      <c r="AJ63" s="398"/>
      <c r="AK63" s="398"/>
      <c r="AL63" s="398"/>
      <c r="AM63" s="398"/>
      <c r="AN63" s="398"/>
      <c r="AO63" s="398"/>
      <c r="AP63" s="398"/>
      <c r="AQ63" s="398"/>
      <c r="AR63" s="398"/>
      <c r="AS63" s="398"/>
      <c r="AT63" s="398"/>
      <c r="AU63" s="398"/>
      <c r="AV63" s="398"/>
      <c r="AW63" s="398"/>
      <c r="AX63" s="398"/>
      <c r="AY63" s="398"/>
      <c r="AZ63" s="398"/>
      <c r="BA63" s="398"/>
      <c r="BB63" s="398"/>
      <c r="BC63" s="398"/>
      <c r="BD63" s="398"/>
      <c r="BE63" s="398"/>
      <c r="BF63" s="398"/>
      <c r="BG63" s="398"/>
      <c r="BH63" s="398"/>
      <c r="BI63" s="398"/>
      <c r="BJ63" s="398"/>
      <c r="BK63" s="398"/>
      <c r="BL63" s="398"/>
      <c r="BM63" s="398"/>
      <c r="BN63" s="398"/>
      <c r="BO63" s="398"/>
      <c r="BP63" s="398"/>
      <c r="BQ63" s="398"/>
      <c r="BR63" s="398"/>
      <c r="BS63" s="398"/>
      <c r="BT63" s="398"/>
      <c r="BU63" s="398"/>
      <c r="BV63" s="398"/>
      <c r="BW63" s="398"/>
      <c r="BX63" s="398"/>
      <c r="BY63" s="398"/>
      <c r="BZ63" s="398"/>
      <c r="CA63" s="398"/>
      <c r="CB63" s="398"/>
      <c r="CC63" s="398"/>
      <c r="CD63" s="398"/>
      <c r="CE63" s="398"/>
      <c r="CF63" s="398"/>
      <c r="CG63" s="398"/>
      <c r="CH63" s="398"/>
      <c r="CI63" s="398"/>
      <c r="CJ63" s="398"/>
      <c r="CK63" s="398"/>
      <c r="CL63" s="398"/>
      <c r="CM63" s="398"/>
    </row>
    <row r="64" spans="1:91" s="376" customFormat="1" ht="15.95" customHeight="1">
      <c r="A64" s="2295" t="s">
        <v>251</v>
      </c>
      <c r="B64" s="2295"/>
      <c r="C64" s="2295"/>
      <c r="D64" s="2295"/>
      <c r="E64" s="2295"/>
      <c r="F64" s="397"/>
      <c r="G64" s="397"/>
      <c r="H64" s="397"/>
      <c r="I64" s="397"/>
      <c r="J64" s="397"/>
      <c r="K64" s="397"/>
      <c r="L64" s="397"/>
      <c r="M64" s="397"/>
      <c r="N64" s="397"/>
      <c r="O64" s="397"/>
      <c r="P64" s="397"/>
      <c r="Q64" s="397"/>
      <c r="R64" s="397"/>
      <c r="S64" s="397"/>
      <c r="T64" s="397"/>
      <c r="U64" s="397"/>
      <c r="V64" s="397"/>
      <c r="W64" s="397"/>
      <c r="X64" s="397"/>
      <c r="Y64" s="397"/>
      <c r="Z64" s="397"/>
      <c r="AA64" s="397"/>
      <c r="AB64" s="397"/>
      <c r="AC64" s="397"/>
      <c r="AD64" s="397"/>
      <c r="AE64" s="397"/>
      <c r="AF64" s="397"/>
      <c r="AG64" s="397"/>
      <c r="AH64" s="397"/>
      <c r="AI64" s="397"/>
      <c r="AJ64" s="397"/>
      <c r="AK64" s="397"/>
      <c r="AL64" s="397"/>
      <c r="AM64" s="397"/>
      <c r="AN64" s="397"/>
      <c r="AO64" s="397"/>
      <c r="AP64" s="397"/>
      <c r="AQ64" s="397"/>
      <c r="AR64" s="397"/>
      <c r="AS64" s="397"/>
      <c r="AT64" s="397"/>
      <c r="AU64" s="397"/>
      <c r="AV64" s="397"/>
      <c r="AW64" s="397"/>
      <c r="AX64" s="397"/>
      <c r="AY64" s="397"/>
      <c r="AZ64" s="397"/>
      <c r="BA64" s="397"/>
      <c r="BB64" s="397"/>
      <c r="BC64" s="397"/>
      <c r="BD64" s="397"/>
      <c r="BE64" s="397"/>
      <c r="BF64" s="397"/>
      <c r="BG64" s="397"/>
      <c r="BH64" s="397"/>
      <c r="BI64" s="397"/>
      <c r="BJ64" s="397"/>
      <c r="BK64" s="397"/>
      <c r="BL64" s="397"/>
      <c r="BM64" s="397"/>
      <c r="BN64" s="397"/>
      <c r="BO64" s="397"/>
      <c r="BP64" s="397"/>
      <c r="BQ64" s="397"/>
      <c r="BR64" s="397"/>
      <c r="BS64" s="397"/>
      <c r="BT64" s="397"/>
      <c r="BU64" s="397"/>
      <c r="BV64" s="397"/>
      <c r="BW64" s="397"/>
      <c r="BX64" s="397"/>
      <c r="BY64" s="397"/>
      <c r="BZ64" s="397"/>
      <c r="CA64" s="397"/>
      <c r="CB64" s="397"/>
      <c r="CC64" s="397"/>
      <c r="CD64" s="397"/>
      <c r="CE64" s="397"/>
      <c r="CF64" s="397"/>
      <c r="CG64" s="397"/>
      <c r="CH64" s="397"/>
      <c r="CI64" s="397"/>
      <c r="CJ64" s="397"/>
      <c r="CK64" s="397"/>
      <c r="CL64" s="397"/>
      <c r="CM64" s="397"/>
    </row>
    <row r="65" spans="1:91" s="376" customFormat="1" ht="15.95" customHeight="1">
      <c r="A65" s="2297" t="s">
        <v>197</v>
      </c>
      <c r="B65" s="2297"/>
      <c r="C65" s="2297"/>
      <c r="D65" s="2297"/>
      <c r="E65" s="2297"/>
      <c r="F65" s="1802"/>
      <c r="G65" s="397"/>
      <c r="H65" s="397"/>
      <c r="I65" s="397"/>
      <c r="J65" s="397"/>
      <c r="K65" s="397"/>
      <c r="L65" s="397"/>
      <c r="M65" s="397"/>
      <c r="N65" s="397"/>
      <c r="O65" s="397"/>
      <c r="P65" s="397"/>
      <c r="Q65" s="397"/>
      <c r="R65" s="397"/>
      <c r="S65" s="397"/>
      <c r="T65" s="397"/>
      <c r="U65" s="397"/>
      <c r="V65" s="397"/>
      <c r="W65" s="397"/>
      <c r="X65" s="397"/>
      <c r="Y65" s="397"/>
      <c r="Z65" s="397"/>
      <c r="AA65" s="397"/>
      <c r="AB65" s="397"/>
      <c r="AC65" s="397"/>
      <c r="AD65" s="397"/>
      <c r="AE65" s="397"/>
      <c r="AF65" s="397"/>
      <c r="AG65" s="397"/>
      <c r="AH65" s="397"/>
      <c r="AI65" s="397"/>
      <c r="AJ65" s="397"/>
      <c r="AK65" s="397"/>
      <c r="AL65" s="397"/>
      <c r="AM65" s="397"/>
      <c r="AN65" s="397"/>
      <c r="AO65" s="397"/>
      <c r="AP65" s="397"/>
      <c r="AQ65" s="397"/>
      <c r="AR65" s="397"/>
      <c r="AS65" s="397"/>
      <c r="AT65" s="397"/>
      <c r="AU65" s="397"/>
      <c r="AV65" s="397"/>
      <c r="AW65" s="397"/>
      <c r="AX65" s="397"/>
      <c r="AY65" s="397"/>
      <c r="AZ65" s="397"/>
      <c r="BA65" s="397"/>
      <c r="BB65" s="397"/>
      <c r="BC65" s="397"/>
      <c r="BD65" s="397"/>
      <c r="BE65" s="397"/>
      <c r="BF65" s="397"/>
      <c r="BG65" s="397"/>
      <c r="BH65" s="397"/>
      <c r="BI65" s="397"/>
      <c r="BJ65" s="397"/>
      <c r="BK65" s="397"/>
      <c r="BL65" s="397"/>
      <c r="BM65" s="397"/>
      <c r="BN65" s="397"/>
      <c r="BO65" s="397"/>
      <c r="BP65" s="397"/>
      <c r="BQ65" s="397"/>
      <c r="BR65" s="397"/>
      <c r="BS65" s="397"/>
      <c r="BT65" s="397"/>
      <c r="BU65" s="397"/>
      <c r="BV65" s="397"/>
      <c r="BW65" s="397"/>
      <c r="BX65" s="397"/>
      <c r="BY65" s="397"/>
      <c r="BZ65" s="397"/>
      <c r="CA65" s="397"/>
      <c r="CB65" s="397"/>
      <c r="CC65" s="397"/>
      <c r="CD65" s="397"/>
      <c r="CE65" s="397"/>
      <c r="CF65" s="397"/>
      <c r="CG65" s="397"/>
      <c r="CH65" s="397"/>
      <c r="CI65" s="397"/>
      <c r="CJ65" s="397"/>
      <c r="CK65" s="397"/>
      <c r="CL65" s="397"/>
    </row>
    <row r="66" spans="1:91" s="376" customFormat="1" ht="18" customHeight="1">
      <c r="A66" s="1801"/>
      <c r="B66" s="1803">
        <v>2019</v>
      </c>
      <c r="C66" s="1803">
        <v>2020</v>
      </c>
      <c r="D66" s="1803">
        <v>2021</v>
      </c>
      <c r="E66" s="1803">
        <v>2022</v>
      </c>
      <c r="F66" s="1786">
        <v>2023</v>
      </c>
      <c r="G66" s="397"/>
      <c r="H66" s="397"/>
      <c r="I66" s="397"/>
      <c r="J66" s="397"/>
      <c r="K66" s="397"/>
      <c r="L66" s="397"/>
      <c r="M66" s="397"/>
      <c r="N66" s="397"/>
      <c r="O66" s="397"/>
      <c r="P66" s="397"/>
      <c r="Q66" s="397"/>
      <c r="R66" s="397"/>
      <c r="S66" s="397"/>
      <c r="T66" s="397"/>
      <c r="U66" s="397"/>
      <c r="V66" s="397"/>
      <c r="W66" s="397"/>
      <c r="X66" s="397"/>
      <c r="Y66" s="397"/>
      <c r="Z66" s="397"/>
      <c r="AA66" s="397"/>
      <c r="AB66" s="397"/>
      <c r="AC66" s="397"/>
      <c r="AD66" s="397"/>
      <c r="AE66" s="397"/>
      <c r="AF66" s="397"/>
      <c r="AG66" s="397"/>
      <c r="AH66" s="397"/>
      <c r="AI66" s="397"/>
      <c r="AJ66" s="397"/>
      <c r="AK66" s="397"/>
      <c r="AL66" s="397"/>
      <c r="AM66" s="397"/>
      <c r="AN66" s="397"/>
      <c r="AO66" s="397"/>
      <c r="AP66" s="397"/>
      <c r="AQ66" s="397"/>
      <c r="AR66" s="397"/>
      <c r="AS66" s="397"/>
      <c r="AT66" s="397"/>
      <c r="AU66" s="397"/>
      <c r="AV66" s="397"/>
      <c r="AW66" s="397"/>
      <c r="AX66" s="397"/>
      <c r="AY66" s="397"/>
      <c r="AZ66" s="397"/>
      <c r="BA66" s="397"/>
      <c r="BB66" s="397"/>
      <c r="BC66" s="397"/>
      <c r="BD66" s="397"/>
      <c r="BE66" s="397"/>
      <c r="BF66" s="397"/>
      <c r="BG66" s="397"/>
      <c r="BH66" s="397"/>
      <c r="BI66" s="397"/>
      <c r="BJ66" s="397"/>
      <c r="BK66" s="397"/>
      <c r="BL66" s="397"/>
      <c r="BM66" s="397"/>
      <c r="BN66" s="397"/>
      <c r="BO66" s="397"/>
      <c r="BP66" s="397"/>
      <c r="BQ66" s="397"/>
      <c r="BR66" s="397"/>
      <c r="BS66" s="397"/>
      <c r="BT66" s="397"/>
      <c r="BU66" s="397"/>
      <c r="BV66" s="397"/>
      <c r="BW66" s="397"/>
      <c r="BX66" s="397"/>
      <c r="BY66" s="397"/>
      <c r="BZ66" s="397"/>
      <c r="CA66" s="397"/>
      <c r="CB66" s="397"/>
      <c r="CC66" s="397"/>
      <c r="CD66" s="397"/>
      <c r="CE66" s="397"/>
      <c r="CF66" s="397"/>
      <c r="CG66" s="397"/>
      <c r="CH66" s="397"/>
      <c r="CI66" s="397"/>
      <c r="CJ66" s="397"/>
      <c r="CK66" s="397"/>
      <c r="CL66" s="397"/>
    </row>
    <row r="67" spans="1:91" s="376" customFormat="1" ht="12">
      <c r="A67" s="395"/>
      <c r="B67" s="396"/>
      <c r="C67" s="396"/>
      <c r="D67" s="396"/>
      <c r="CL67" s="400"/>
    </row>
    <row r="68" spans="1:91" s="356" customFormat="1">
      <c r="A68" s="404" t="s">
        <v>38</v>
      </c>
      <c r="B68" s="588">
        <v>-61098.400000000001</v>
      </c>
      <c r="C68" s="589">
        <v>-68654.3</v>
      </c>
      <c r="D68" s="588">
        <v>-170318.3</v>
      </c>
      <c r="E68" s="588">
        <v>-297703.5</v>
      </c>
      <c r="F68" s="1218">
        <v>-289221.8</v>
      </c>
    </row>
    <row r="69" spans="1:91" s="356" customFormat="1" ht="24">
      <c r="A69" s="357" t="s">
        <v>256</v>
      </c>
      <c r="B69" s="590">
        <v>-3445.9</v>
      </c>
      <c r="C69" s="591">
        <v>-964.7</v>
      </c>
      <c r="D69" s="590">
        <v>-5970.1</v>
      </c>
      <c r="E69" s="590">
        <v>-9328.7000000000007</v>
      </c>
      <c r="F69" s="1220">
        <v>-3357.9</v>
      </c>
    </row>
    <row r="70" spans="1:91" s="356" customFormat="1" ht="14.25" customHeight="1">
      <c r="A70" s="359" t="s">
        <v>39</v>
      </c>
      <c r="B70" s="590">
        <v>-24162</v>
      </c>
      <c r="C70" s="591">
        <v>-18332.900000000001</v>
      </c>
      <c r="D70" s="590">
        <v>-27979.7</v>
      </c>
      <c r="E70" s="590">
        <v>-27593.7</v>
      </c>
      <c r="F70" s="1220">
        <v>-18842</v>
      </c>
    </row>
    <row r="71" spans="1:91" s="356" customFormat="1" ht="17.25" customHeight="1">
      <c r="A71" s="359" t="s">
        <v>40</v>
      </c>
      <c r="B71" s="590">
        <v>-12097.2</v>
      </c>
      <c r="C71" s="591">
        <v>-6850.4</v>
      </c>
      <c r="D71" s="590">
        <v>-26375.1</v>
      </c>
      <c r="E71" s="590">
        <v>-46763.1</v>
      </c>
      <c r="F71" s="1220">
        <v>-48730</v>
      </c>
    </row>
    <row r="72" spans="1:91" s="356" customFormat="1" ht="36">
      <c r="A72" s="390" t="s">
        <v>1117</v>
      </c>
      <c r="B72" s="590">
        <v>-2547.4</v>
      </c>
      <c r="C72" s="591">
        <v>-3124.7</v>
      </c>
      <c r="D72" s="590">
        <v>-15813.2</v>
      </c>
      <c r="E72" s="590">
        <v>-4478.8999999999996</v>
      </c>
      <c r="F72" s="1220">
        <v>-383.5</v>
      </c>
    </row>
    <row r="73" spans="1:91" s="356" customFormat="1" ht="36">
      <c r="A73" s="390" t="s">
        <v>1111</v>
      </c>
      <c r="B73" s="590">
        <v>-8053.7</v>
      </c>
      <c r="C73" s="591">
        <v>-1580.3</v>
      </c>
      <c r="D73" s="590">
        <v>-1781.9</v>
      </c>
      <c r="E73" s="590">
        <v>-42279.8</v>
      </c>
      <c r="F73" s="1220">
        <v>-46740</v>
      </c>
    </row>
    <row r="74" spans="1:91" s="356" customFormat="1" ht="36">
      <c r="A74" s="390" t="s">
        <v>1102</v>
      </c>
      <c r="B74" s="592" t="s">
        <v>60</v>
      </c>
      <c r="C74" s="593" t="s">
        <v>60</v>
      </c>
      <c r="D74" s="592">
        <v>-135.19999999999999</v>
      </c>
      <c r="E74" s="592">
        <v>-4.4000000000000004</v>
      </c>
      <c r="F74" s="1216" t="s">
        <v>60</v>
      </c>
      <c r="CM74" s="355"/>
    </row>
    <row r="75" spans="1:91" s="356" customFormat="1" ht="51" customHeight="1">
      <c r="A75" s="390" t="s">
        <v>1107</v>
      </c>
      <c r="B75" s="590">
        <v>-1496.1</v>
      </c>
      <c r="C75" s="591">
        <v>-2145.4</v>
      </c>
      <c r="D75" s="590">
        <v>-8644.7999999999993</v>
      </c>
      <c r="E75" s="592" t="s">
        <v>60</v>
      </c>
      <c r="F75" s="1221">
        <v>-1606.5</v>
      </c>
    </row>
    <row r="76" spans="1:91" s="356" customFormat="1" ht="40.5" customHeight="1">
      <c r="A76" s="389" t="s">
        <v>1104</v>
      </c>
      <c r="B76" s="590">
        <v>-69.3</v>
      </c>
      <c r="C76" s="591">
        <v>-354.9</v>
      </c>
      <c r="D76" s="590">
        <v>-2110.6999999999998</v>
      </c>
      <c r="E76" s="590">
        <v>-2603</v>
      </c>
      <c r="F76" s="1220">
        <v>-2111.1999999999998</v>
      </c>
    </row>
    <row r="77" spans="1:91" s="356" customFormat="1" ht="36">
      <c r="A77" s="389" t="s">
        <v>1105</v>
      </c>
      <c r="B77" s="590">
        <v>-391.4</v>
      </c>
      <c r="C77" s="591">
        <v>-1278</v>
      </c>
      <c r="D77" s="590">
        <v>-2233.5</v>
      </c>
      <c r="E77" s="590">
        <v>-4097.2</v>
      </c>
      <c r="F77" s="1220">
        <v>-6483.5</v>
      </c>
    </row>
    <row r="78" spans="1:91" s="356" customFormat="1" ht="16.5" customHeight="1">
      <c r="A78" s="406" t="s">
        <v>113</v>
      </c>
      <c r="B78" s="592">
        <v>-59.9</v>
      </c>
      <c r="C78" s="593" t="s">
        <v>60</v>
      </c>
      <c r="D78" s="592">
        <v>-26156.400000000001</v>
      </c>
      <c r="E78" s="592">
        <v>-99219.199999999997</v>
      </c>
      <c r="F78" s="1221">
        <v>-160772.4</v>
      </c>
    </row>
    <row r="79" spans="1:91" s="356" customFormat="1" ht="36">
      <c r="A79" s="389" t="s">
        <v>1112</v>
      </c>
      <c r="B79" s="590">
        <v>-599.5</v>
      </c>
      <c r="C79" s="591">
        <v>-478.1</v>
      </c>
      <c r="D79" s="590">
        <v>-60350.9</v>
      </c>
      <c r="E79" s="590">
        <v>-99562.4</v>
      </c>
      <c r="F79" s="1220">
        <v>-30463.599999999999</v>
      </c>
    </row>
    <row r="80" spans="1:91" s="356" customFormat="1" ht="24" customHeight="1">
      <c r="A80" s="389" t="s">
        <v>119</v>
      </c>
      <c r="B80" s="592" t="s">
        <v>60</v>
      </c>
      <c r="C80" s="593">
        <v>-116.3</v>
      </c>
      <c r="D80" s="592">
        <v>-915.7</v>
      </c>
      <c r="E80" s="592">
        <v>-124.6</v>
      </c>
      <c r="F80" s="1221">
        <v>0</v>
      </c>
    </row>
    <row r="81" spans="1:91" s="356" customFormat="1" ht="26.25" customHeight="1">
      <c r="A81" s="389" t="s">
        <v>21</v>
      </c>
      <c r="B81" s="592" t="s">
        <v>60</v>
      </c>
      <c r="C81" s="593" t="s">
        <v>60</v>
      </c>
      <c r="D81" s="592">
        <v>-15712.7</v>
      </c>
      <c r="E81" s="592" t="s">
        <v>60</v>
      </c>
      <c r="F81" s="1221">
        <v>0</v>
      </c>
    </row>
    <row r="82" spans="1:91" s="407" customFormat="1" ht="26.25" customHeight="1" thickBot="1">
      <c r="A82" s="1804"/>
      <c r="B82" s="1805"/>
      <c r="C82" s="1806"/>
      <c r="D82" s="1805"/>
      <c r="E82" s="1805"/>
      <c r="F82" s="1789"/>
      <c r="G82" s="356"/>
      <c r="H82" s="356"/>
      <c r="I82" s="356"/>
      <c r="J82" s="356"/>
      <c r="K82" s="356"/>
      <c r="L82" s="356"/>
      <c r="M82" s="356"/>
      <c r="N82" s="356"/>
      <c r="O82" s="356"/>
      <c r="P82" s="356"/>
      <c r="Q82" s="356"/>
      <c r="R82" s="356"/>
      <c r="S82" s="356"/>
      <c r="T82" s="356"/>
      <c r="U82" s="356"/>
      <c r="V82" s="356"/>
      <c r="W82" s="356"/>
      <c r="X82" s="356"/>
      <c r="Y82" s="356"/>
      <c r="Z82" s="356"/>
      <c r="AA82" s="356"/>
      <c r="AB82" s="356"/>
      <c r="AC82" s="356"/>
      <c r="AD82" s="356"/>
      <c r="AE82" s="356"/>
      <c r="AF82" s="356"/>
      <c r="AG82" s="356"/>
      <c r="AH82" s="356"/>
      <c r="AI82" s="356"/>
      <c r="AJ82" s="356"/>
      <c r="AK82" s="356"/>
    </row>
    <row r="83" spans="1:91" s="376" customFormat="1" ht="15" customHeight="1">
      <c r="A83" s="1801"/>
      <c r="B83" s="1596">
        <v>2019</v>
      </c>
      <c r="C83" s="1596">
        <v>2020</v>
      </c>
      <c r="D83" s="1596">
        <v>2021</v>
      </c>
      <c r="E83" s="1596">
        <v>2022</v>
      </c>
      <c r="F83" s="1807">
        <v>2023</v>
      </c>
      <c r="G83" s="397"/>
      <c r="H83" s="397"/>
      <c r="I83" s="397"/>
      <c r="J83" s="397"/>
      <c r="K83" s="397"/>
      <c r="L83" s="397"/>
      <c r="M83" s="397"/>
      <c r="N83" s="397"/>
      <c r="O83" s="397"/>
      <c r="P83" s="397"/>
      <c r="Q83" s="397"/>
      <c r="R83" s="397"/>
      <c r="S83" s="397"/>
      <c r="T83" s="397"/>
      <c r="U83" s="397"/>
      <c r="V83" s="397"/>
      <c r="W83" s="397"/>
      <c r="X83" s="397"/>
      <c r="Y83" s="397"/>
      <c r="Z83" s="397"/>
      <c r="AA83" s="397"/>
      <c r="AB83" s="397"/>
      <c r="AC83" s="397"/>
      <c r="AD83" s="397"/>
      <c r="AE83" s="397"/>
      <c r="AF83" s="397"/>
      <c r="AG83" s="397"/>
      <c r="AH83" s="397"/>
      <c r="AI83" s="397"/>
      <c r="AJ83" s="397"/>
      <c r="AK83" s="397"/>
      <c r="AL83" s="397"/>
      <c r="AM83" s="397"/>
      <c r="AN83" s="397"/>
      <c r="AO83" s="397"/>
      <c r="AP83" s="397"/>
      <c r="AQ83" s="397"/>
      <c r="AR83" s="397"/>
      <c r="AS83" s="397"/>
      <c r="AT83" s="397"/>
      <c r="AU83" s="397"/>
      <c r="AV83" s="397"/>
      <c r="AW83" s="397"/>
      <c r="AX83" s="397"/>
      <c r="AY83" s="397"/>
      <c r="AZ83" s="397"/>
      <c r="BA83" s="397"/>
      <c r="BB83" s="397"/>
      <c r="BC83" s="397"/>
      <c r="BD83" s="397"/>
      <c r="BE83" s="397"/>
      <c r="BF83" s="397"/>
      <c r="BG83" s="397"/>
      <c r="BH83" s="397"/>
      <c r="BI83" s="397"/>
      <c r="BJ83" s="397"/>
      <c r="BK83" s="397"/>
      <c r="BL83" s="397"/>
      <c r="BM83" s="397"/>
      <c r="BN83" s="397"/>
      <c r="BO83" s="397"/>
      <c r="BP83" s="397"/>
      <c r="BQ83" s="397"/>
      <c r="BR83" s="397"/>
      <c r="BS83" s="397"/>
      <c r="BT83" s="397"/>
      <c r="BU83" s="397"/>
      <c r="BV83" s="397"/>
      <c r="BW83" s="397"/>
      <c r="BX83" s="397"/>
      <c r="BY83" s="397"/>
      <c r="BZ83" s="397"/>
      <c r="CA83" s="397"/>
      <c r="CB83" s="397"/>
      <c r="CC83" s="397"/>
      <c r="CD83" s="397"/>
      <c r="CE83" s="397"/>
      <c r="CF83" s="397"/>
      <c r="CG83" s="397"/>
      <c r="CH83" s="397"/>
      <c r="CI83" s="397"/>
      <c r="CJ83" s="397"/>
      <c r="CK83" s="397"/>
      <c r="CL83" s="397"/>
    </row>
    <row r="84" spans="1:91" s="356" customFormat="1" ht="24.75" customHeight="1">
      <c r="A84" s="406" t="s">
        <v>120</v>
      </c>
      <c r="B84" s="590">
        <v>-248.3</v>
      </c>
      <c r="C84" s="591">
        <v>-1130.0999999999999</v>
      </c>
      <c r="D84" s="590">
        <v>-702.8</v>
      </c>
      <c r="E84" s="590">
        <v>-183.1</v>
      </c>
      <c r="F84" s="1220">
        <v>-15.2</v>
      </c>
    </row>
    <row r="85" spans="1:91" s="356" customFormat="1" ht="17.25" customHeight="1">
      <c r="A85" s="364" t="s">
        <v>121</v>
      </c>
      <c r="B85" s="592">
        <v>-59.2</v>
      </c>
      <c r="C85" s="593">
        <v>-74.099999999999994</v>
      </c>
      <c r="D85" s="592">
        <v>-49.8</v>
      </c>
      <c r="E85" s="592">
        <v>-15</v>
      </c>
      <c r="F85" s="1221">
        <v>-65.7</v>
      </c>
    </row>
    <row r="86" spans="1:91" s="356" customFormat="1" ht="24">
      <c r="A86" s="389" t="s">
        <v>122</v>
      </c>
      <c r="B86" s="590">
        <v>-275.8</v>
      </c>
      <c r="C86" s="591">
        <v>-283.5</v>
      </c>
      <c r="D86" s="590">
        <v>-231.9</v>
      </c>
      <c r="E86" s="590">
        <v>-2529.4</v>
      </c>
      <c r="F86" s="1220">
        <v>-309.39999999999998</v>
      </c>
    </row>
    <row r="87" spans="1:91" s="356" customFormat="1" ht="24">
      <c r="A87" s="389" t="s">
        <v>198</v>
      </c>
      <c r="B87" s="592" t="s">
        <v>60</v>
      </c>
      <c r="C87" s="593">
        <v>-2186.1999999999998</v>
      </c>
      <c r="D87" s="592">
        <v>-150.30000000000001</v>
      </c>
      <c r="E87" s="592">
        <v>-808.6</v>
      </c>
      <c r="F87" s="1221">
        <v>-7529.3</v>
      </c>
    </row>
    <row r="88" spans="1:91" s="356" customFormat="1" ht="26.25" customHeight="1">
      <c r="A88" s="389" t="s">
        <v>199</v>
      </c>
      <c r="B88" s="592" t="s">
        <v>60</v>
      </c>
      <c r="C88" s="593" t="s">
        <v>60</v>
      </c>
      <c r="D88" s="592" t="s">
        <v>60</v>
      </c>
      <c r="E88" s="592">
        <v>-997.6</v>
      </c>
      <c r="F88" s="1221">
        <v>-345.8</v>
      </c>
    </row>
    <row r="89" spans="1:91" s="356" customFormat="1" ht="15.75" customHeight="1">
      <c r="A89" s="406" t="s">
        <v>115</v>
      </c>
      <c r="B89" s="592">
        <v>-3.5</v>
      </c>
      <c r="C89" s="593">
        <v>-64.8</v>
      </c>
      <c r="D89" s="592">
        <v>-1116.4000000000001</v>
      </c>
      <c r="E89" s="592">
        <v>-288.8</v>
      </c>
      <c r="F89" s="1221">
        <v>-552.79999999999995</v>
      </c>
    </row>
    <row r="90" spans="1:91" s="356" customFormat="1" ht="26.25" customHeight="1">
      <c r="A90" s="389" t="s">
        <v>200</v>
      </c>
      <c r="B90" s="592">
        <v>-1747.3</v>
      </c>
      <c r="C90" s="593">
        <v>-2017.2</v>
      </c>
      <c r="D90" s="592">
        <v>-262.3</v>
      </c>
      <c r="E90" s="592">
        <v>-3515.7</v>
      </c>
      <c r="F90" s="1221">
        <v>-9643</v>
      </c>
    </row>
    <row r="91" spans="1:91" s="380" customFormat="1" ht="17.25" customHeight="1">
      <c r="A91" s="1804" t="s">
        <v>201</v>
      </c>
      <c r="B91" s="1808">
        <v>-17938.900000000001</v>
      </c>
      <c r="C91" s="1809">
        <v>-34523.1</v>
      </c>
      <c r="D91" s="1808" t="s">
        <v>60</v>
      </c>
      <c r="E91" s="1808">
        <v>-73.400000000000006</v>
      </c>
      <c r="F91" s="1810" t="s">
        <v>60</v>
      </c>
      <c r="G91" s="379"/>
      <c r="H91" s="379"/>
      <c r="I91" s="379"/>
      <c r="J91" s="379"/>
      <c r="K91" s="379"/>
      <c r="L91" s="379"/>
      <c r="M91" s="379"/>
      <c r="N91" s="379"/>
      <c r="O91" s="379"/>
      <c r="P91" s="379"/>
      <c r="Q91" s="379"/>
      <c r="R91" s="379"/>
      <c r="S91" s="379"/>
      <c r="T91" s="379"/>
      <c r="U91" s="379"/>
      <c r="V91" s="379"/>
      <c r="W91" s="379"/>
      <c r="X91" s="379"/>
      <c r="Y91" s="379"/>
      <c r="Z91" s="379"/>
      <c r="AA91" s="379"/>
      <c r="AB91" s="379"/>
      <c r="AC91" s="379"/>
      <c r="AD91" s="379"/>
      <c r="AE91" s="379"/>
      <c r="AF91" s="379"/>
      <c r="AG91" s="379"/>
      <c r="AH91" s="379"/>
      <c r="AI91" s="379"/>
      <c r="AJ91" s="379"/>
      <c r="AK91" s="379"/>
      <c r="AL91" s="379"/>
      <c r="AM91" s="379"/>
      <c r="AN91" s="379"/>
      <c r="AO91" s="379"/>
      <c r="AP91" s="379"/>
      <c r="AQ91" s="379"/>
      <c r="AR91" s="379"/>
      <c r="AS91" s="379"/>
      <c r="AT91" s="379"/>
      <c r="AU91" s="379"/>
      <c r="AV91" s="379"/>
      <c r="AW91" s="379"/>
      <c r="AX91" s="379"/>
      <c r="AY91" s="379"/>
      <c r="AZ91" s="379"/>
      <c r="BA91" s="379"/>
      <c r="BB91" s="379"/>
      <c r="BC91" s="379"/>
      <c r="BD91" s="379"/>
      <c r="BE91" s="379"/>
      <c r="BF91" s="379"/>
      <c r="BG91" s="379"/>
      <c r="BH91" s="379"/>
      <c r="BI91" s="379"/>
      <c r="BJ91" s="379"/>
      <c r="BK91" s="379"/>
      <c r="BL91" s="379"/>
      <c r="BM91" s="379"/>
      <c r="BN91" s="379"/>
      <c r="BO91" s="379"/>
      <c r="BP91" s="379"/>
      <c r="BQ91" s="379"/>
      <c r="BR91" s="379"/>
      <c r="BS91" s="379"/>
      <c r="BT91" s="379"/>
      <c r="BU91" s="379"/>
      <c r="BV91" s="379"/>
      <c r="BW91" s="379"/>
      <c r="BX91" s="379"/>
      <c r="BY91" s="379"/>
      <c r="BZ91" s="379"/>
      <c r="CA91" s="379"/>
      <c r="CB91" s="379"/>
      <c r="CC91" s="379"/>
      <c r="CD91" s="379"/>
      <c r="CE91" s="379"/>
      <c r="CF91" s="379"/>
      <c r="CG91" s="379"/>
      <c r="CH91" s="379"/>
      <c r="CI91" s="379"/>
      <c r="CJ91" s="379"/>
      <c r="CK91" s="379"/>
      <c r="CL91" s="379"/>
    </row>
    <row r="92" spans="1:91" s="380" customFormat="1" ht="19.5" customHeight="1">
      <c r="A92" s="394"/>
      <c r="B92" s="377"/>
      <c r="C92" s="377"/>
      <c r="D92" s="378"/>
      <c r="E92" s="377"/>
      <c r="F92" s="379"/>
      <c r="G92" s="379"/>
      <c r="H92" s="379"/>
      <c r="I92" s="379"/>
      <c r="J92" s="379"/>
      <c r="K92" s="379"/>
      <c r="L92" s="379"/>
      <c r="M92" s="379"/>
      <c r="N92" s="379"/>
      <c r="O92" s="379"/>
      <c r="P92" s="379"/>
      <c r="Q92" s="379"/>
      <c r="R92" s="379"/>
      <c r="S92" s="379"/>
      <c r="T92" s="379"/>
      <c r="U92" s="379"/>
      <c r="V92" s="379"/>
      <c r="W92" s="379"/>
      <c r="X92" s="379"/>
      <c r="Y92" s="379"/>
      <c r="Z92" s="379"/>
      <c r="AA92" s="379"/>
      <c r="AB92" s="379"/>
      <c r="AC92" s="379"/>
      <c r="AD92" s="379"/>
      <c r="AE92" s="379"/>
      <c r="AF92" s="379"/>
      <c r="AG92" s="379"/>
      <c r="AH92" s="379"/>
      <c r="AI92" s="379"/>
      <c r="AJ92" s="379"/>
      <c r="AK92" s="379"/>
      <c r="AL92" s="379"/>
      <c r="AM92" s="379"/>
      <c r="AN92" s="379"/>
      <c r="AO92" s="379"/>
      <c r="AP92" s="379"/>
      <c r="AQ92" s="379"/>
      <c r="AR92" s="379"/>
      <c r="AS92" s="379"/>
      <c r="AT92" s="379"/>
      <c r="AU92" s="379"/>
      <c r="AV92" s="379"/>
      <c r="AW92" s="379"/>
      <c r="AX92" s="379"/>
      <c r="AY92" s="379"/>
      <c r="AZ92" s="379"/>
      <c r="BA92" s="379"/>
      <c r="BB92" s="379"/>
      <c r="BC92" s="379"/>
      <c r="BD92" s="379"/>
      <c r="BE92" s="379"/>
      <c r="BF92" s="379"/>
      <c r="BG92" s="379"/>
      <c r="BH92" s="379"/>
      <c r="BI92" s="379"/>
      <c r="BJ92" s="379"/>
      <c r="BK92" s="379"/>
      <c r="BL92" s="379"/>
      <c r="BM92" s="379"/>
      <c r="BN92" s="379"/>
      <c r="BO92" s="379"/>
      <c r="BP92" s="379"/>
      <c r="BQ92" s="379"/>
      <c r="BR92" s="379"/>
      <c r="BS92" s="379"/>
      <c r="BT92" s="379"/>
      <c r="BU92" s="379"/>
      <c r="BV92" s="379"/>
      <c r="BW92" s="379"/>
      <c r="BX92" s="379"/>
      <c r="BY92" s="379"/>
      <c r="BZ92" s="379"/>
      <c r="CA92" s="379"/>
      <c r="CB92" s="379"/>
      <c r="CC92" s="379"/>
      <c r="CD92" s="379"/>
      <c r="CE92" s="379"/>
      <c r="CF92" s="379"/>
      <c r="CG92" s="379"/>
      <c r="CH92" s="379"/>
      <c r="CI92" s="379"/>
      <c r="CJ92" s="379"/>
      <c r="CK92" s="379"/>
      <c r="CL92" s="379"/>
    </row>
    <row r="93" spans="1:91" s="376" customFormat="1" ht="15.95" customHeight="1">
      <c r="A93" s="983" t="s">
        <v>907</v>
      </c>
      <c r="B93" s="983"/>
      <c r="C93" s="983"/>
      <c r="D93" s="983"/>
      <c r="E93" s="983"/>
      <c r="F93" s="397"/>
      <c r="G93" s="397"/>
      <c r="H93" s="397"/>
      <c r="I93" s="397"/>
      <c r="J93" s="397"/>
      <c r="K93" s="397"/>
      <c r="L93" s="397"/>
      <c r="M93" s="397"/>
      <c r="N93" s="397"/>
      <c r="O93" s="397"/>
      <c r="P93" s="397"/>
      <c r="Q93" s="397"/>
      <c r="R93" s="397"/>
      <c r="S93" s="397"/>
      <c r="T93" s="397"/>
      <c r="U93" s="397"/>
      <c r="V93" s="397"/>
      <c r="W93" s="397"/>
      <c r="X93" s="397"/>
      <c r="Y93" s="397"/>
      <c r="Z93" s="397"/>
      <c r="AA93" s="397"/>
      <c r="AB93" s="397"/>
      <c r="AC93" s="397"/>
      <c r="AD93" s="397"/>
      <c r="AE93" s="397"/>
      <c r="AF93" s="397"/>
      <c r="AG93" s="397"/>
      <c r="AH93" s="397"/>
      <c r="AI93" s="397"/>
      <c r="AJ93" s="397"/>
      <c r="AK93" s="397"/>
      <c r="AL93" s="397"/>
      <c r="AM93" s="397"/>
      <c r="AN93" s="397"/>
      <c r="AO93" s="397"/>
      <c r="AP93" s="397"/>
      <c r="AQ93" s="397"/>
      <c r="AR93" s="397"/>
      <c r="AS93" s="397"/>
      <c r="AT93" s="397"/>
      <c r="AU93" s="397"/>
      <c r="AV93" s="397"/>
      <c r="AW93" s="397"/>
      <c r="AX93" s="397"/>
      <c r="AY93" s="397"/>
      <c r="AZ93" s="397"/>
      <c r="BA93" s="397"/>
      <c r="BB93" s="397"/>
      <c r="BC93" s="397"/>
      <c r="BD93" s="397"/>
      <c r="BE93" s="397"/>
      <c r="BF93" s="397"/>
      <c r="BG93" s="397"/>
      <c r="BH93" s="397"/>
      <c r="BI93" s="397"/>
      <c r="BJ93" s="397"/>
      <c r="BK93" s="397"/>
      <c r="BL93" s="397"/>
      <c r="BM93" s="397"/>
      <c r="BN93" s="397"/>
      <c r="BO93" s="397"/>
      <c r="BP93" s="397"/>
      <c r="BQ93" s="397"/>
      <c r="BR93" s="397"/>
      <c r="BS93" s="397"/>
      <c r="BT93" s="397"/>
      <c r="BU93" s="397"/>
      <c r="BV93" s="397"/>
      <c r="BW93" s="397"/>
      <c r="BX93" s="397"/>
      <c r="BY93" s="397"/>
      <c r="BZ93" s="397"/>
      <c r="CA93" s="397"/>
      <c r="CB93" s="397"/>
      <c r="CC93" s="397"/>
      <c r="CD93" s="397"/>
      <c r="CE93" s="397"/>
      <c r="CF93" s="397"/>
      <c r="CG93" s="397"/>
      <c r="CH93" s="397"/>
      <c r="CI93" s="397"/>
      <c r="CJ93" s="397"/>
      <c r="CK93" s="397"/>
      <c r="CL93" s="397"/>
      <c r="CM93" s="397"/>
    </row>
    <row r="94" spans="1:91" s="376" customFormat="1" ht="21" customHeight="1">
      <c r="A94" s="2297" t="s">
        <v>252</v>
      </c>
      <c r="B94" s="2297"/>
      <c r="C94" s="2297"/>
      <c r="D94" s="2297"/>
      <c r="E94" s="2297"/>
      <c r="F94" s="1802"/>
      <c r="G94" s="397"/>
      <c r="H94" s="397"/>
      <c r="I94" s="397"/>
      <c r="J94" s="397"/>
      <c r="K94" s="397"/>
      <c r="L94" s="397"/>
      <c r="M94" s="397"/>
      <c r="N94" s="397"/>
      <c r="O94" s="397"/>
      <c r="P94" s="397"/>
      <c r="Q94" s="397"/>
      <c r="R94" s="397"/>
      <c r="S94" s="397"/>
      <c r="T94" s="397"/>
      <c r="U94" s="397"/>
      <c r="V94" s="397"/>
      <c r="W94" s="397"/>
      <c r="X94" s="397"/>
      <c r="Y94" s="397"/>
      <c r="Z94" s="397"/>
      <c r="AA94" s="397"/>
      <c r="AB94" s="397"/>
      <c r="AC94" s="397"/>
      <c r="AD94" s="397"/>
      <c r="AE94" s="397"/>
      <c r="AF94" s="397"/>
      <c r="AG94" s="397"/>
      <c r="AH94" s="397"/>
      <c r="AI94" s="397"/>
      <c r="AJ94" s="397"/>
      <c r="AK94" s="397"/>
      <c r="AL94" s="397"/>
      <c r="AM94" s="397"/>
      <c r="AN94" s="397"/>
      <c r="AO94" s="397"/>
      <c r="AP94" s="397"/>
      <c r="AQ94" s="397"/>
      <c r="AR94" s="397"/>
      <c r="AS94" s="397"/>
      <c r="AT94" s="397"/>
      <c r="AU94" s="397"/>
      <c r="AV94" s="397"/>
      <c r="AW94" s="397"/>
      <c r="AX94" s="397"/>
      <c r="AY94" s="397"/>
      <c r="AZ94" s="397"/>
      <c r="BA94" s="397"/>
      <c r="BB94" s="397"/>
      <c r="BC94" s="397"/>
      <c r="BD94" s="397"/>
      <c r="BE94" s="397"/>
      <c r="BF94" s="397"/>
      <c r="BG94" s="397"/>
      <c r="BH94" s="397"/>
      <c r="BI94" s="397"/>
      <c r="BJ94" s="397"/>
      <c r="BK94" s="397"/>
      <c r="BL94" s="397"/>
      <c r="BM94" s="397"/>
      <c r="BN94" s="397"/>
      <c r="BO94" s="397"/>
      <c r="BP94" s="397"/>
      <c r="BQ94" s="397"/>
      <c r="BR94" s="397"/>
      <c r="BS94" s="397"/>
      <c r="BT94" s="397"/>
      <c r="BU94" s="397"/>
      <c r="BV94" s="397"/>
      <c r="BW94" s="397"/>
      <c r="BX94" s="397"/>
      <c r="BY94" s="397"/>
      <c r="BZ94" s="397"/>
      <c r="CA94" s="397"/>
      <c r="CB94" s="397"/>
      <c r="CC94" s="397"/>
      <c r="CD94" s="397"/>
      <c r="CE94" s="397"/>
      <c r="CF94" s="397"/>
      <c r="CG94" s="397"/>
      <c r="CH94" s="397"/>
      <c r="CI94" s="397"/>
      <c r="CJ94" s="397"/>
      <c r="CK94" s="397"/>
      <c r="CL94" s="397"/>
    </row>
    <row r="95" spans="1:91" s="376" customFormat="1" ht="15" customHeight="1">
      <c r="A95" s="1801"/>
      <c r="B95" s="1596">
        <v>2019</v>
      </c>
      <c r="C95" s="1596">
        <v>2020</v>
      </c>
      <c r="D95" s="1596">
        <v>2021</v>
      </c>
      <c r="E95" s="1596">
        <v>2022</v>
      </c>
      <c r="F95" s="1811">
        <v>2023</v>
      </c>
      <c r="G95" s="397"/>
      <c r="H95" s="397"/>
      <c r="I95" s="397"/>
      <c r="J95" s="397"/>
      <c r="K95" s="397"/>
      <c r="L95" s="397"/>
      <c r="M95" s="397"/>
      <c r="N95" s="397"/>
      <c r="O95" s="397"/>
      <c r="P95" s="397"/>
      <c r="Q95" s="397"/>
      <c r="R95" s="397"/>
      <c r="S95" s="397"/>
      <c r="T95" s="397"/>
      <c r="U95" s="397"/>
      <c r="V95" s="397"/>
      <c r="W95" s="397"/>
      <c r="X95" s="397"/>
      <c r="Y95" s="397"/>
      <c r="Z95" s="397"/>
      <c r="AA95" s="397"/>
      <c r="AB95" s="397"/>
      <c r="AC95" s="397"/>
      <c r="AD95" s="397"/>
      <c r="AE95" s="397"/>
      <c r="AF95" s="397"/>
      <c r="AG95" s="397"/>
      <c r="AH95" s="397"/>
      <c r="AI95" s="397"/>
      <c r="AJ95" s="397"/>
      <c r="AK95" s="397"/>
      <c r="AL95" s="397"/>
      <c r="AM95" s="397"/>
      <c r="AN95" s="397"/>
      <c r="AO95" s="397"/>
      <c r="AP95" s="397"/>
      <c r="AQ95" s="397"/>
      <c r="AR95" s="397"/>
      <c r="AS95" s="397"/>
      <c r="AT95" s="397"/>
      <c r="AU95" s="397"/>
      <c r="AV95" s="397"/>
      <c r="AW95" s="397"/>
      <c r="AX95" s="397"/>
      <c r="AY95" s="397"/>
      <c r="AZ95" s="397"/>
      <c r="BA95" s="397"/>
      <c r="BB95" s="397"/>
      <c r="BC95" s="397"/>
      <c r="BD95" s="397"/>
      <c r="BE95" s="397"/>
      <c r="BF95" s="397"/>
      <c r="BG95" s="397"/>
      <c r="BH95" s="397"/>
      <c r="BI95" s="397"/>
      <c r="BJ95" s="397"/>
      <c r="BK95" s="397"/>
      <c r="BL95" s="397"/>
      <c r="BM95" s="397"/>
      <c r="BN95" s="397"/>
      <c r="BO95" s="397"/>
      <c r="BP95" s="397"/>
      <c r="BQ95" s="397"/>
      <c r="BR95" s="397"/>
      <c r="BS95" s="397"/>
      <c r="BT95" s="397"/>
      <c r="BU95" s="397"/>
      <c r="BV95" s="397"/>
      <c r="BW95" s="397"/>
      <c r="BX95" s="397"/>
      <c r="BY95" s="397"/>
      <c r="BZ95" s="397"/>
      <c r="CA95" s="397"/>
      <c r="CB95" s="397"/>
      <c r="CC95" s="397"/>
      <c r="CD95" s="397"/>
      <c r="CE95" s="397"/>
      <c r="CF95" s="397"/>
      <c r="CG95" s="397"/>
      <c r="CH95" s="397"/>
      <c r="CI95" s="397"/>
      <c r="CJ95" s="397"/>
      <c r="CK95" s="397"/>
      <c r="CL95" s="397"/>
    </row>
    <row r="96" spans="1:91" s="376" customFormat="1" ht="12">
      <c r="A96" s="395"/>
      <c r="B96" s="396"/>
      <c r="C96" s="396"/>
      <c r="D96" s="396"/>
    </row>
    <row r="97" spans="1:91" s="376" customFormat="1">
      <c r="A97" s="381" t="s">
        <v>247</v>
      </c>
      <c r="B97" s="588">
        <v>-61098.400000000001</v>
      </c>
      <c r="C97" s="589">
        <v>-68654.3</v>
      </c>
      <c r="D97" s="588">
        <v>-170318.3</v>
      </c>
      <c r="E97" s="588">
        <v>-297703.5</v>
      </c>
      <c r="F97" s="1218">
        <v>-289221.8</v>
      </c>
    </row>
    <row r="98" spans="1:91" s="376" customFormat="1">
      <c r="A98" s="383" t="s">
        <v>648</v>
      </c>
      <c r="C98" s="598"/>
      <c r="F98" s="75"/>
    </row>
    <row r="99" spans="1:91" s="376" customFormat="1">
      <c r="A99" s="384" t="s">
        <v>82</v>
      </c>
      <c r="B99" s="590">
        <v>-19155.400000000001</v>
      </c>
      <c r="C99" s="591">
        <v>-11167.4</v>
      </c>
      <c r="D99" s="590">
        <v>-15275.4</v>
      </c>
      <c r="E99" s="590">
        <v>-13348.7</v>
      </c>
      <c r="F99" s="1220">
        <v>-8250.7999999999993</v>
      </c>
    </row>
    <row r="100" spans="1:91" s="376" customFormat="1">
      <c r="A100" s="384" t="s">
        <v>94</v>
      </c>
      <c r="B100" s="590">
        <v>-2364.6</v>
      </c>
      <c r="C100" s="591">
        <v>-2178.6999999999998</v>
      </c>
      <c r="D100" s="590">
        <v>-4047.6</v>
      </c>
      <c r="E100" s="590">
        <v>-2220.3000000000002</v>
      </c>
      <c r="F100" s="1220">
        <v>-6447.9</v>
      </c>
    </row>
    <row r="101" spans="1:91" s="376" customFormat="1">
      <c r="A101" s="384" t="s">
        <v>45</v>
      </c>
      <c r="B101" s="590">
        <v>-388.1</v>
      </c>
      <c r="C101" s="591">
        <v>-472.2</v>
      </c>
      <c r="D101" s="590">
        <v>-340.5</v>
      </c>
      <c r="E101" s="590">
        <v>-379.8</v>
      </c>
      <c r="F101" s="1220">
        <v>-472.2</v>
      </c>
    </row>
    <row r="102" spans="1:91" s="376" customFormat="1">
      <c r="A102" s="384" t="s">
        <v>54</v>
      </c>
      <c r="B102" s="590">
        <v>-29854.7</v>
      </c>
      <c r="C102" s="591">
        <v>-43278.7</v>
      </c>
      <c r="D102" s="590">
        <v>-130046.1</v>
      </c>
      <c r="E102" s="590">
        <v>-259444.4</v>
      </c>
      <c r="F102" s="1220">
        <v>-261728.5</v>
      </c>
    </row>
    <row r="103" spans="1:91" s="376" customFormat="1">
      <c r="A103" s="384" t="s">
        <v>1266</v>
      </c>
      <c r="B103" s="590">
        <v>-1053.9000000000001</v>
      </c>
      <c r="C103" s="591">
        <v>-581</v>
      </c>
      <c r="D103" s="590">
        <v>-1214.2</v>
      </c>
      <c r="E103" s="590">
        <v>-3920.7</v>
      </c>
      <c r="F103" s="1220">
        <v>-2347.1</v>
      </c>
    </row>
    <row r="104" spans="1:91" s="376" customFormat="1">
      <c r="A104" s="384" t="s">
        <v>98</v>
      </c>
      <c r="B104" s="590">
        <v>-5834.8</v>
      </c>
      <c r="C104" s="591">
        <v>-6056.6</v>
      </c>
      <c r="D104" s="590">
        <v>-16409.099999999999</v>
      </c>
      <c r="E104" s="590">
        <v>-19346.7</v>
      </c>
      <c r="F104" s="1220">
        <v>-8779</v>
      </c>
    </row>
    <row r="105" spans="1:91" s="376" customFormat="1">
      <c r="A105" s="384" t="s">
        <v>1199</v>
      </c>
      <c r="B105" s="590">
        <v>-2327.3000000000002</v>
      </c>
      <c r="C105" s="591">
        <v>-1220.7</v>
      </c>
      <c r="D105" s="591">
        <v>-6032.1</v>
      </c>
      <c r="E105" s="591">
        <v>-3291.1</v>
      </c>
      <c r="F105" s="1220">
        <v>-4394.5</v>
      </c>
    </row>
    <row r="106" spans="1:91" s="376" customFormat="1">
      <c r="A106" s="384" t="s">
        <v>48</v>
      </c>
      <c r="B106" s="590">
        <v>-3500.8</v>
      </c>
      <c r="C106" s="591">
        <v>-3213.7</v>
      </c>
      <c r="D106" s="590">
        <v>-3613.7</v>
      </c>
      <c r="E106" s="590">
        <v>-1844.1</v>
      </c>
      <c r="F106" s="1220">
        <v>-1021.2</v>
      </c>
    </row>
    <row r="107" spans="1:91" s="376" customFormat="1">
      <c r="A107" s="384" t="s">
        <v>1325</v>
      </c>
      <c r="B107" s="590">
        <v>-310.5</v>
      </c>
      <c r="C107" s="591">
        <v>-465.2</v>
      </c>
      <c r="D107" s="590">
        <v>-54.9</v>
      </c>
      <c r="E107" s="590">
        <v>-73.400000000000006</v>
      </c>
      <c r="F107" s="1220">
        <v>-6.5</v>
      </c>
    </row>
    <row r="108" spans="1:91" s="380" customFormat="1">
      <c r="A108" s="384" t="s">
        <v>84</v>
      </c>
      <c r="B108" s="592" t="s">
        <v>60</v>
      </c>
      <c r="C108" s="593">
        <v>-2287</v>
      </c>
      <c r="D108" s="592">
        <v>-585.9</v>
      </c>
      <c r="E108" s="592">
        <v>-1119.5</v>
      </c>
      <c r="F108" s="1221">
        <v>-2522.1999999999998</v>
      </c>
      <c r="G108" s="379"/>
      <c r="H108" s="379"/>
      <c r="I108" s="379"/>
      <c r="J108" s="379"/>
      <c r="K108" s="379"/>
      <c r="L108" s="379"/>
      <c r="M108" s="379"/>
      <c r="N108" s="379"/>
      <c r="O108" s="379"/>
      <c r="P108" s="379"/>
      <c r="Q108" s="379"/>
      <c r="R108" s="379"/>
      <c r="S108" s="379"/>
      <c r="T108" s="379"/>
      <c r="U108" s="379"/>
      <c r="V108" s="379"/>
      <c r="W108" s="379"/>
      <c r="X108" s="379"/>
      <c r="Y108" s="379"/>
      <c r="Z108" s="379"/>
      <c r="AA108" s="379"/>
      <c r="AB108" s="379"/>
      <c r="AC108" s="379"/>
      <c r="AD108" s="379"/>
      <c r="AE108" s="379"/>
      <c r="AF108" s="379"/>
      <c r="AG108" s="379"/>
      <c r="AH108" s="379"/>
      <c r="AI108" s="379"/>
      <c r="AJ108" s="379"/>
      <c r="AK108" s="379"/>
      <c r="AL108" s="379"/>
      <c r="AM108" s="379"/>
      <c r="AN108" s="379"/>
      <c r="AO108" s="379"/>
      <c r="AP108" s="379"/>
      <c r="AQ108" s="379"/>
      <c r="AR108" s="379"/>
      <c r="AS108" s="379"/>
      <c r="AT108" s="379"/>
      <c r="AU108" s="379"/>
      <c r="AV108" s="379"/>
      <c r="AW108" s="379"/>
      <c r="AX108" s="379"/>
      <c r="AY108" s="379"/>
      <c r="AZ108" s="379"/>
      <c r="BA108" s="379"/>
      <c r="BB108" s="379"/>
      <c r="BC108" s="379"/>
      <c r="BD108" s="379"/>
      <c r="BE108" s="379"/>
      <c r="BF108" s="379"/>
      <c r="BG108" s="379"/>
      <c r="BH108" s="379"/>
      <c r="BI108" s="379"/>
      <c r="BJ108" s="379"/>
      <c r="BK108" s="379"/>
      <c r="BL108" s="379"/>
      <c r="BM108" s="379"/>
      <c r="BN108" s="379"/>
      <c r="BO108" s="379"/>
      <c r="BP108" s="379"/>
      <c r="BQ108" s="379"/>
      <c r="BR108" s="379"/>
      <c r="BS108" s="379"/>
      <c r="BT108" s="379"/>
      <c r="BU108" s="379"/>
      <c r="BV108" s="379"/>
      <c r="BW108" s="379"/>
      <c r="BX108" s="379"/>
      <c r="BY108" s="379"/>
      <c r="BZ108" s="379"/>
      <c r="CA108" s="379"/>
      <c r="CB108" s="379"/>
      <c r="CC108" s="379"/>
      <c r="CD108" s="379"/>
      <c r="CE108" s="379"/>
      <c r="CF108" s="379"/>
      <c r="CG108" s="379"/>
      <c r="CH108" s="379"/>
      <c r="CI108" s="379"/>
      <c r="CJ108" s="379"/>
      <c r="CK108" s="379"/>
      <c r="CL108" s="379"/>
    </row>
    <row r="109" spans="1:91" s="376" customFormat="1" ht="12">
      <c r="A109" s="1802"/>
      <c r="B109" s="1812"/>
      <c r="C109" s="1812"/>
      <c r="D109" s="1813"/>
      <c r="E109" s="1812"/>
      <c r="F109" s="1802"/>
      <c r="G109" s="397"/>
      <c r="H109" s="397"/>
      <c r="I109" s="397"/>
      <c r="J109" s="397"/>
      <c r="K109" s="397"/>
      <c r="L109" s="397"/>
      <c r="M109" s="397"/>
      <c r="N109" s="397"/>
      <c r="O109" s="397"/>
      <c r="P109" s="397"/>
      <c r="Q109" s="397"/>
      <c r="R109" s="397"/>
      <c r="S109" s="397"/>
      <c r="T109" s="397"/>
      <c r="U109" s="397"/>
      <c r="V109" s="397"/>
      <c r="W109" s="397"/>
      <c r="X109" s="397"/>
      <c r="Y109" s="397"/>
      <c r="Z109" s="397"/>
      <c r="AA109" s="397"/>
      <c r="AB109" s="397"/>
      <c r="AC109" s="397"/>
      <c r="AD109" s="397"/>
      <c r="AE109" s="397"/>
      <c r="AF109" s="397"/>
      <c r="AG109" s="397"/>
      <c r="AH109" s="397"/>
      <c r="AI109" s="397"/>
      <c r="AJ109" s="397"/>
      <c r="AK109" s="397"/>
      <c r="AL109" s="397"/>
      <c r="AM109" s="397"/>
      <c r="AN109" s="397"/>
      <c r="AO109" s="397"/>
      <c r="AP109" s="397"/>
      <c r="AQ109" s="397"/>
      <c r="AR109" s="397"/>
      <c r="AS109" s="397"/>
      <c r="AT109" s="397"/>
      <c r="AU109" s="397"/>
      <c r="AV109" s="397"/>
      <c r="AW109" s="397"/>
      <c r="AX109" s="397"/>
      <c r="AY109" s="397"/>
      <c r="AZ109" s="397"/>
      <c r="BA109" s="397"/>
      <c r="BB109" s="397"/>
      <c r="BC109" s="397"/>
      <c r="BD109" s="397"/>
      <c r="BE109" s="397"/>
      <c r="BF109" s="397"/>
      <c r="BG109" s="397"/>
      <c r="BH109" s="397"/>
      <c r="BI109" s="397"/>
      <c r="BJ109" s="397"/>
      <c r="BK109" s="397"/>
      <c r="BL109" s="397"/>
      <c r="BM109" s="397"/>
      <c r="BN109" s="397"/>
      <c r="BO109" s="397"/>
      <c r="BP109" s="397"/>
      <c r="BQ109" s="397"/>
      <c r="BR109" s="397"/>
      <c r="BS109" s="397"/>
      <c r="BT109" s="397"/>
      <c r="BU109" s="397"/>
      <c r="BV109" s="397"/>
      <c r="BW109" s="397"/>
      <c r="BX109" s="397"/>
      <c r="BY109" s="397"/>
      <c r="BZ109" s="397"/>
      <c r="CA109" s="397"/>
      <c r="CB109" s="397"/>
      <c r="CC109" s="397"/>
      <c r="CD109" s="397"/>
      <c r="CE109" s="397"/>
      <c r="CF109" s="397"/>
      <c r="CG109" s="397"/>
      <c r="CH109" s="397"/>
      <c r="CI109" s="397"/>
      <c r="CJ109" s="397"/>
      <c r="CK109" s="397"/>
      <c r="CL109" s="397"/>
    </row>
    <row r="110" spans="1:91" s="376" customFormat="1" ht="12">
      <c r="A110" s="397"/>
      <c r="B110" s="402"/>
      <c r="C110" s="402"/>
      <c r="D110" s="402"/>
      <c r="E110" s="402"/>
      <c r="F110" s="397"/>
      <c r="G110" s="397"/>
      <c r="H110" s="397"/>
      <c r="I110" s="397"/>
      <c r="J110" s="397"/>
      <c r="K110" s="397"/>
      <c r="L110" s="397"/>
      <c r="M110" s="397"/>
      <c r="N110" s="397"/>
      <c r="O110" s="397"/>
      <c r="P110" s="397"/>
      <c r="Q110" s="397"/>
      <c r="R110" s="397"/>
      <c r="S110" s="397"/>
      <c r="T110" s="397"/>
      <c r="U110" s="397"/>
      <c r="V110" s="397"/>
      <c r="W110" s="397"/>
      <c r="X110" s="397"/>
      <c r="Y110" s="397"/>
      <c r="Z110" s="397"/>
      <c r="AA110" s="397"/>
      <c r="AB110" s="397"/>
      <c r="AC110" s="397"/>
      <c r="AD110" s="397"/>
      <c r="AE110" s="397"/>
      <c r="AF110" s="397"/>
      <c r="AG110" s="397"/>
      <c r="AH110" s="397"/>
      <c r="AI110" s="397"/>
      <c r="AJ110" s="397"/>
      <c r="AK110" s="397"/>
      <c r="AL110" s="397"/>
      <c r="AM110" s="397"/>
      <c r="AN110" s="397"/>
      <c r="AO110" s="397"/>
      <c r="AP110" s="397"/>
      <c r="AQ110" s="397"/>
      <c r="AR110" s="397"/>
      <c r="AS110" s="397"/>
      <c r="AT110" s="397"/>
      <c r="AU110" s="397"/>
      <c r="AV110" s="397"/>
      <c r="AW110" s="397"/>
      <c r="AX110" s="397"/>
      <c r="AY110" s="397"/>
      <c r="AZ110" s="397"/>
      <c r="BA110" s="397"/>
      <c r="BB110" s="397"/>
      <c r="BC110" s="397"/>
      <c r="BD110" s="397"/>
      <c r="BE110" s="397"/>
      <c r="BF110" s="397"/>
      <c r="BG110" s="397"/>
      <c r="BH110" s="397"/>
      <c r="BI110" s="397"/>
      <c r="BJ110" s="397"/>
      <c r="BK110" s="397"/>
      <c r="BL110" s="397"/>
      <c r="BM110" s="397"/>
      <c r="BN110" s="397"/>
      <c r="BO110" s="397"/>
      <c r="BP110" s="397"/>
      <c r="BQ110" s="397"/>
      <c r="BR110" s="397"/>
      <c r="BS110" s="397"/>
      <c r="BT110" s="397"/>
      <c r="BU110" s="397"/>
      <c r="BV110" s="397"/>
      <c r="BW110" s="397"/>
      <c r="BX110" s="397"/>
      <c r="BY110" s="397"/>
      <c r="BZ110" s="397"/>
      <c r="CA110" s="397"/>
      <c r="CB110" s="397"/>
      <c r="CC110" s="397"/>
      <c r="CD110" s="397"/>
      <c r="CE110" s="397"/>
      <c r="CF110" s="397"/>
      <c r="CG110" s="397"/>
      <c r="CH110" s="397"/>
      <c r="CI110" s="397"/>
      <c r="CJ110" s="397"/>
      <c r="CK110" s="397"/>
      <c r="CL110" s="397"/>
      <c r="CM110" s="397"/>
    </row>
  </sheetData>
  <mergeCells count="8">
    <mergeCell ref="A64:E64"/>
    <mergeCell ref="A65:E65"/>
    <mergeCell ref="A94:E94"/>
    <mergeCell ref="A1:E1"/>
    <mergeCell ref="A2:E2"/>
    <mergeCell ref="A3:E3"/>
    <mergeCell ref="A47:E47"/>
    <mergeCell ref="A63:E63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F54"/>
  <sheetViews>
    <sheetView workbookViewId="0">
      <selection activeCell="L45" sqref="L45"/>
    </sheetView>
  </sheetViews>
  <sheetFormatPr defaultRowHeight="12.75"/>
  <cols>
    <col min="1" max="1" width="40" customWidth="1"/>
    <col min="2" max="6" width="11.83203125" customWidth="1"/>
  </cols>
  <sheetData>
    <row r="1" spans="1:6" s="401" customFormat="1" ht="17.100000000000001" customHeight="1">
      <c r="A1" s="2295" t="s">
        <v>908</v>
      </c>
      <c r="B1" s="2295"/>
      <c r="C1" s="2295"/>
      <c r="D1" s="2295"/>
      <c r="E1" s="2295"/>
    </row>
    <row r="2" spans="1:6" s="401" customFormat="1" ht="15.75">
      <c r="A2" s="2295" t="s">
        <v>254</v>
      </c>
      <c r="B2" s="2295"/>
      <c r="C2" s="2295"/>
      <c r="D2" s="2295"/>
      <c r="E2" s="2295"/>
    </row>
    <row r="3" spans="1:6" s="401" customFormat="1">
      <c r="A3" s="2297" t="s">
        <v>255</v>
      </c>
      <c r="B3" s="2297"/>
      <c r="C3" s="2297"/>
      <c r="D3" s="2297"/>
      <c r="E3" s="2297"/>
      <c r="F3" s="1814"/>
    </row>
    <row r="4" spans="1:6" s="401" customFormat="1" ht="17.100000000000001" customHeight="1">
      <c r="A4" s="1595"/>
      <c r="B4" s="1596">
        <v>2019</v>
      </c>
      <c r="C4" s="1596">
        <v>2020</v>
      </c>
      <c r="D4" s="1596">
        <v>2021</v>
      </c>
      <c r="E4" s="1596">
        <v>2022</v>
      </c>
      <c r="F4" s="1815">
        <v>2023</v>
      </c>
    </row>
    <row r="5" spans="1:6" s="401" customFormat="1" ht="2.25" customHeight="1">
      <c r="A5" s="1250"/>
    </row>
    <row r="6" spans="1:6" s="401" customFormat="1" ht="16.5" customHeight="1">
      <c r="A6" s="1251" t="s">
        <v>38</v>
      </c>
      <c r="B6" s="1252">
        <v>729</v>
      </c>
      <c r="C6" s="1253">
        <v>748</v>
      </c>
      <c r="D6" s="1252">
        <v>786</v>
      </c>
      <c r="E6" s="1252">
        <v>866</v>
      </c>
      <c r="F6" s="1245">
        <v>936</v>
      </c>
    </row>
    <row r="7" spans="1:6" s="356" customFormat="1" ht="16.5" customHeight="1">
      <c r="A7" s="1254" t="s">
        <v>256</v>
      </c>
      <c r="B7" s="408">
        <v>39</v>
      </c>
      <c r="C7" s="1255">
        <v>39</v>
      </c>
      <c r="D7" s="408">
        <v>43</v>
      </c>
      <c r="E7" s="408">
        <v>54</v>
      </c>
      <c r="F7" s="1246">
        <v>54</v>
      </c>
    </row>
    <row r="8" spans="1:6" s="356" customFormat="1" ht="15" customHeight="1">
      <c r="A8" s="1254" t="s">
        <v>39</v>
      </c>
      <c r="B8" s="408">
        <v>54</v>
      </c>
      <c r="C8" s="1255">
        <v>58</v>
      </c>
      <c r="D8" s="408">
        <v>63</v>
      </c>
      <c r="E8" s="408">
        <v>70</v>
      </c>
      <c r="F8" s="1246">
        <v>79</v>
      </c>
    </row>
    <row r="9" spans="1:6" s="356" customFormat="1" ht="15" customHeight="1">
      <c r="A9" s="1254" t="s">
        <v>40</v>
      </c>
      <c r="B9" s="408">
        <v>117</v>
      </c>
      <c r="C9" s="1255">
        <v>123</v>
      </c>
      <c r="D9" s="408">
        <v>128</v>
      </c>
      <c r="E9" s="408">
        <v>136</v>
      </c>
      <c r="F9" s="1246">
        <v>141</v>
      </c>
    </row>
    <row r="10" spans="1:6" s="356" customFormat="1" ht="26.25" customHeight="1">
      <c r="A10" s="1256" t="s">
        <v>1118</v>
      </c>
      <c r="B10" s="408">
        <v>32</v>
      </c>
      <c r="C10" s="1255">
        <v>34</v>
      </c>
      <c r="D10" s="408">
        <v>35</v>
      </c>
      <c r="E10" s="408">
        <v>32</v>
      </c>
      <c r="F10" s="1246">
        <v>32</v>
      </c>
    </row>
    <row r="11" spans="1:6" s="356" customFormat="1" ht="37.5" customHeight="1">
      <c r="A11" s="1256" t="s">
        <v>1119</v>
      </c>
      <c r="B11" s="408">
        <v>24</v>
      </c>
      <c r="C11" s="1255">
        <v>22</v>
      </c>
      <c r="D11" s="408">
        <v>21</v>
      </c>
      <c r="E11" s="408">
        <v>27</v>
      </c>
      <c r="F11" s="1246">
        <v>29</v>
      </c>
    </row>
    <row r="12" spans="1:6" s="356" customFormat="1" ht="27" customHeight="1">
      <c r="A12" s="1256" t="s">
        <v>1102</v>
      </c>
      <c r="B12" s="408">
        <v>3</v>
      </c>
      <c r="C12" s="1255">
        <v>3</v>
      </c>
      <c r="D12" s="408">
        <v>5</v>
      </c>
      <c r="E12" s="408">
        <v>5</v>
      </c>
      <c r="F12" s="1246">
        <v>8</v>
      </c>
    </row>
    <row r="13" spans="1:6" s="356" customFormat="1" ht="24.75" customHeight="1">
      <c r="A13" s="1256" t="s">
        <v>257</v>
      </c>
      <c r="B13" s="408"/>
      <c r="C13" s="1255" t="s">
        <v>60</v>
      </c>
      <c r="D13" s="1257" t="s">
        <v>60</v>
      </c>
      <c r="E13" s="408">
        <v>1</v>
      </c>
      <c r="F13" s="1246">
        <v>1</v>
      </c>
    </row>
    <row r="14" spans="1:6" s="356" customFormat="1" ht="12.75" customHeight="1">
      <c r="A14" s="1256" t="s">
        <v>258</v>
      </c>
      <c r="B14" s="408">
        <v>3</v>
      </c>
      <c r="C14" s="1255">
        <v>3</v>
      </c>
      <c r="D14" s="408">
        <v>3</v>
      </c>
      <c r="E14" s="408">
        <v>3</v>
      </c>
      <c r="F14" s="1246">
        <v>3</v>
      </c>
    </row>
    <row r="15" spans="1:6" s="356" customFormat="1" ht="14.25" customHeight="1">
      <c r="A15" s="1256" t="s">
        <v>259</v>
      </c>
      <c r="B15" s="408">
        <v>1</v>
      </c>
      <c r="C15" s="1255">
        <v>2</v>
      </c>
      <c r="D15" s="408">
        <v>1</v>
      </c>
      <c r="E15" s="1257" t="s">
        <v>60</v>
      </c>
      <c r="F15" s="1216" t="s">
        <v>60</v>
      </c>
    </row>
    <row r="16" spans="1:6" s="356" customFormat="1" ht="37.5" customHeight="1">
      <c r="A16" s="1256" t="s">
        <v>1115</v>
      </c>
      <c r="B16" s="408">
        <v>51</v>
      </c>
      <c r="C16" s="1255">
        <v>55</v>
      </c>
      <c r="D16" s="408">
        <v>57</v>
      </c>
      <c r="E16" s="408">
        <v>61</v>
      </c>
      <c r="F16" s="1246">
        <v>62</v>
      </c>
    </row>
    <row r="17" spans="1:6" s="356" customFormat="1" ht="36.75" customHeight="1">
      <c r="A17" s="1256" t="s">
        <v>649</v>
      </c>
      <c r="B17" s="1258">
        <v>1</v>
      </c>
      <c r="C17" s="1259">
        <v>2</v>
      </c>
      <c r="D17" s="1258">
        <v>3</v>
      </c>
      <c r="E17" s="1258">
        <v>3</v>
      </c>
      <c r="F17" s="1247">
        <v>2</v>
      </c>
    </row>
    <row r="18" spans="1:6" s="356" customFormat="1" ht="15" customHeight="1">
      <c r="A18" s="1256" t="s">
        <v>821</v>
      </c>
      <c r="B18" s="1258">
        <v>1</v>
      </c>
      <c r="C18" s="1259">
        <v>1</v>
      </c>
      <c r="D18" s="1258">
        <v>1</v>
      </c>
      <c r="E18" s="1258">
        <v>1</v>
      </c>
      <c r="F18" s="1247">
        <v>1</v>
      </c>
    </row>
    <row r="19" spans="1:6" s="356" customFormat="1" ht="27.75" customHeight="1">
      <c r="A19" s="1256" t="s">
        <v>1120</v>
      </c>
      <c r="B19" s="408">
        <v>1</v>
      </c>
      <c r="C19" s="1255">
        <v>1</v>
      </c>
      <c r="D19" s="408">
        <v>2</v>
      </c>
      <c r="E19" s="408">
        <v>3</v>
      </c>
      <c r="F19" s="1246">
        <v>3</v>
      </c>
    </row>
    <row r="20" spans="1:6" s="356" customFormat="1" ht="28.5" customHeight="1">
      <c r="A20" s="1240" t="s">
        <v>1121</v>
      </c>
      <c r="B20" s="408">
        <v>5</v>
      </c>
      <c r="C20" s="1255">
        <v>5</v>
      </c>
      <c r="D20" s="408">
        <v>5</v>
      </c>
      <c r="E20" s="408">
        <v>5</v>
      </c>
      <c r="F20" s="1246">
        <v>4</v>
      </c>
    </row>
    <row r="21" spans="1:6" s="356" customFormat="1" ht="24.75" customHeight="1">
      <c r="A21" s="1240" t="s">
        <v>1105</v>
      </c>
      <c r="B21" s="408">
        <v>85</v>
      </c>
      <c r="C21" s="1255">
        <v>83</v>
      </c>
      <c r="D21" s="408">
        <v>87</v>
      </c>
      <c r="E21" s="408">
        <v>96</v>
      </c>
      <c r="F21" s="1246">
        <v>102</v>
      </c>
    </row>
    <row r="22" spans="1:6" s="356" customFormat="1" ht="15" customHeight="1">
      <c r="A22" s="1241" t="s">
        <v>113</v>
      </c>
      <c r="B22" s="408">
        <v>62</v>
      </c>
      <c r="C22" s="1255">
        <v>62</v>
      </c>
      <c r="D22" s="408">
        <v>72</v>
      </c>
      <c r="E22" s="408">
        <v>75</v>
      </c>
      <c r="F22" s="1246">
        <v>89</v>
      </c>
    </row>
    <row r="23" spans="1:6" s="356" customFormat="1" ht="24.75" customHeight="1">
      <c r="A23" s="1240" t="s">
        <v>1122</v>
      </c>
      <c r="B23" s="408">
        <v>118</v>
      </c>
      <c r="C23" s="1255">
        <v>127</v>
      </c>
      <c r="D23" s="408">
        <v>128</v>
      </c>
      <c r="E23" s="408">
        <v>148</v>
      </c>
      <c r="F23" s="1246">
        <v>168</v>
      </c>
    </row>
    <row r="24" spans="1:6" s="356" customFormat="1" ht="23.25" customHeight="1">
      <c r="A24" s="1240" t="s">
        <v>119</v>
      </c>
      <c r="B24" s="408">
        <v>43</v>
      </c>
      <c r="C24" s="1255">
        <v>38</v>
      </c>
      <c r="D24" s="408">
        <v>42</v>
      </c>
      <c r="E24" s="408">
        <v>37</v>
      </c>
      <c r="F24" s="1246">
        <v>38</v>
      </c>
    </row>
    <row r="25" spans="1:6" s="356" customFormat="1" ht="15.75" customHeight="1">
      <c r="A25" s="1241" t="s">
        <v>21</v>
      </c>
      <c r="B25" s="408">
        <v>2</v>
      </c>
      <c r="C25" s="1255">
        <v>3</v>
      </c>
      <c r="D25" s="408">
        <v>4</v>
      </c>
      <c r="E25" s="408">
        <v>4</v>
      </c>
      <c r="F25" s="1246">
        <v>4</v>
      </c>
    </row>
    <row r="26" spans="1:6" s="356" customFormat="1" ht="15.75" customHeight="1">
      <c r="A26" s="1241" t="s">
        <v>120</v>
      </c>
      <c r="B26" s="408">
        <v>8</v>
      </c>
      <c r="C26" s="1255">
        <v>9</v>
      </c>
      <c r="D26" s="408">
        <v>9</v>
      </c>
      <c r="E26" s="408">
        <v>11</v>
      </c>
      <c r="F26" s="1246">
        <v>11</v>
      </c>
    </row>
    <row r="27" spans="1:6" s="356" customFormat="1" ht="14.25" customHeight="1">
      <c r="A27" s="1241" t="s">
        <v>121</v>
      </c>
      <c r="B27" s="408">
        <v>52</v>
      </c>
      <c r="C27" s="1255">
        <v>53</v>
      </c>
      <c r="D27" s="408">
        <v>51</v>
      </c>
      <c r="E27" s="408">
        <v>60</v>
      </c>
      <c r="F27" s="1246">
        <v>70</v>
      </c>
    </row>
    <row r="28" spans="1:6" s="356" customFormat="1" ht="15.75" customHeight="1">
      <c r="A28" s="1240" t="s">
        <v>122</v>
      </c>
      <c r="B28" s="408">
        <v>50</v>
      </c>
      <c r="C28" s="1255">
        <v>49</v>
      </c>
      <c r="D28" s="408">
        <v>49</v>
      </c>
      <c r="E28" s="408">
        <v>53</v>
      </c>
      <c r="F28" s="1246">
        <v>52</v>
      </c>
    </row>
    <row r="29" spans="1:6" s="356" customFormat="1" ht="25.5" customHeight="1">
      <c r="A29" s="1240" t="s">
        <v>198</v>
      </c>
      <c r="B29" s="408">
        <v>22</v>
      </c>
      <c r="C29" s="1255">
        <v>21</v>
      </c>
      <c r="D29" s="408">
        <v>20</v>
      </c>
      <c r="E29" s="408">
        <v>21</v>
      </c>
      <c r="F29" s="1246">
        <v>20</v>
      </c>
    </row>
    <row r="30" spans="1:6" s="356" customFormat="1" ht="24" customHeight="1">
      <c r="A30" s="1240" t="s">
        <v>199</v>
      </c>
      <c r="B30" s="408">
        <v>10</v>
      </c>
      <c r="C30" s="1255">
        <v>12</v>
      </c>
      <c r="D30" s="408">
        <v>12</v>
      </c>
      <c r="E30" s="408">
        <v>11</v>
      </c>
      <c r="F30" s="1246">
        <v>12</v>
      </c>
    </row>
    <row r="31" spans="1:6" s="356" customFormat="1" ht="15" customHeight="1">
      <c r="A31" s="1241" t="s">
        <v>115</v>
      </c>
      <c r="B31" s="408">
        <v>38</v>
      </c>
      <c r="C31" s="1255">
        <v>41</v>
      </c>
      <c r="D31" s="408">
        <v>47</v>
      </c>
      <c r="E31" s="408">
        <v>60</v>
      </c>
      <c r="F31" s="1246">
        <v>63</v>
      </c>
    </row>
    <row r="32" spans="1:6" s="356" customFormat="1" ht="27" customHeight="1">
      <c r="A32" s="1240" t="s">
        <v>200</v>
      </c>
      <c r="B32" s="408">
        <v>17</v>
      </c>
      <c r="C32" s="1255">
        <v>18</v>
      </c>
      <c r="D32" s="408">
        <v>21</v>
      </c>
      <c r="E32" s="408">
        <v>21</v>
      </c>
      <c r="F32" s="1246">
        <v>23</v>
      </c>
    </row>
    <row r="33" spans="1:6" s="356" customFormat="1" ht="17.25" customHeight="1">
      <c r="A33" s="1240" t="s">
        <v>201</v>
      </c>
      <c r="B33" s="408">
        <v>4</v>
      </c>
      <c r="C33" s="1255">
        <v>4</v>
      </c>
      <c r="D33" s="408">
        <v>2</v>
      </c>
      <c r="E33" s="408">
        <v>2</v>
      </c>
      <c r="F33" s="1246">
        <v>2</v>
      </c>
    </row>
    <row r="34" spans="1:6" s="356" customFormat="1" ht="18.75" customHeight="1">
      <c r="A34" s="1242" t="s">
        <v>125</v>
      </c>
      <c r="B34" s="1816">
        <v>3</v>
      </c>
      <c r="C34" s="1817">
        <v>3</v>
      </c>
      <c r="D34" s="1816">
        <v>3</v>
      </c>
      <c r="E34" s="1816">
        <v>2</v>
      </c>
      <c r="F34" s="1818">
        <v>4</v>
      </c>
    </row>
    <row r="35" spans="1:6" s="380" customFormat="1" ht="7.5" customHeight="1">
      <c r="A35" s="405"/>
      <c r="B35" s="377"/>
      <c r="C35" s="377"/>
      <c r="D35" s="378"/>
      <c r="E35" s="377"/>
      <c r="F35" s="1249"/>
    </row>
    <row r="36" spans="1:6" s="401" customFormat="1" ht="15.95" customHeight="1">
      <c r="A36" s="2295" t="s">
        <v>909</v>
      </c>
      <c r="B36" s="2295"/>
      <c r="C36" s="2295"/>
      <c r="D36" s="2295"/>
      <c r="E36" s="2295"/>
    </row>
    <row r="37" spans="1:6" s="401" customFormat="1" ht="15.95" customHeight="1">
      <c r="A37" s="2300" t="s">
        <v>910</v>
      </c>
      <c r="B37" s="2300"/>
      <c r="C37" s="2300"/>
      <c r="D37" s="2300"/>
      <c r="E37" s="2300"/>
      <c r="F37" s="1814"/>
    </row>
    <row r="38" spans="1:6" s="401" customFormat="1" ht="0.75" customHeight="1">
      <c r="A38" s="2299"/>
      <c r="B38" s="2299"/>
      <c r="C38" s="2299"/>
      <c r="D38" s="2299"/>
      <c r="E38" s="2299"/>
    </row>
    <row r="39" spans="1:6" s="401" customFormat="1" ht="15.95" customHeight="1">
      <c r="A39" s="1819"/>
      <c r="B39" s="1820">
        <v>2019</v>
      </c>
      <c r="C39" s="1820">
        <v>2020</v>
      </c>
      <c r="D39" s="1820">
        <v>2021</v>
      </c>
      <c r="E39" s="1820">
        <v>2022</v>
      </c>
      <c r="F39" s="1821">
        <v>2023</v>
      </c>
    </row>
    <row r="40" spans="1:6" s="401" customFormat="1" ht="5.25" customHeight="1">
      <c r="A40" s="1250"/>
    </row>
    <row r="41" spans="1:6" s="401" customFormat="1">
      <c r="A41" s="1260" t="s">
        <v>247</v>
      </c>
      <c r="B41" s="1261">
        <v>729</v>
      </c>
      <c r="C41" s="1262">
        <v>748</v>
      </c>
      <c r="D41" s="1261">
        <v>786</v>
      </c>
      <c r="E41" s="1261">
        <v>866</v>
      </c>
      <c r="F41" s="1248">
        <v>936</v>
      </c>
    </row>
    <row r="42" spans="1:6" s="401" customFormat="1" ht="11.25" customHeight="1">
      <c r="A42" s="1263" t="s">
        <v>648</v>
      </c>
      <c r="C42" s="1264"/>
      <c r="F42" s="75"/>
    </row>
    <row r="43" spans="1:6" s="401" customFormat="1" ht="15" customHeight="1">
      <c r="A43" s="1265" t="s">
        <v>82</v>
      </c>
      <c r="B43" s="401">
        <v>24</v>
      </c>
      <c r="C43" s="1264">
        <v>24</v>
      </c>
      <c r="D43" s="401">
        <v>25</v>
      </c>
      <c r="E43" s="401">
        <v>24</v>
      </c>
      <c r="F43" s="75">
        <v>32</v>
      </c>
    </row>
    <row r="44" spans="1:6" s="401" customFormat="1">
      <c r="A44" s="1265" t="s">
        <v>94</v>
      </c>
      <c r="B44" s="401">
        <v>108</v>
      </c>
      <c r="C44" s="1264">
        <v>107</v>
      </c>
      <c r="D44" s="401">
        <v>100</v>
      </c>
      <c r="E44" s="401">
        <v>107</v>
      </c>
      <c r="F44" s="75">
        <v>108</v>
      </c>
    </row>
    <row r="45" spans="1:6" s="401" customFormat="1">
      <c r="A45" s="1265" t="s">
        <v>45</v>
      </c>
      <c r="B45" s="401">
        <v>20</v>
      </c>
      <c r="C45" s="1264">
        <v>20</v>
      </c>
      <c r="D45" s="401">
        <v>21</v>
      </c>
      <c r="E45" s="401">
        <v>23</v>
      </c>
      <c r="F45" s="75">
        <v>23</v>
      </c>
    </row>
    <row r="46" spans="1:6" s="401" customFormat="1">
      <c r="A46" s="1265" t="s">
        <v>54</v>
      </c>
      <c r="B46" s="401">
        <v>361</v>
      </c>
      <c r="C46" s="1264">
        <v>375</v>
      </c>
      <c r="D46" s="401">
        <v>409</v>
      </c>
      <c r="E46" s="401">
        <v>457</v>
      </c>
      <c r="F46" s="75">
        <v>502</v>
      </c>
    </row>
    <row r="47" spans="1:6" s="401" customFormat="1">
      <c r="A47" s="1265" t="s">
        <v>1266</v>
      </c>
      <c r="B47" s="401">
        <v>74</v>
      </c>
      <c r="C47" s="1264">
        <v>72</v>
      </c>
      <c r="D47" s="401">
        <v>70</v>
      </c>
      <c r="E47" s="401">
        <v>80</v>
      </c>
      <c r="F47" s="75">
        <v>81</v>
      </c>
    </row>
    <row r="48" spans="1:6" s="401" customFormat="1" ht="13.5" customHeight="1">
      <c r="A48" s="1265" t="s">
        <v>98</v>
      </c>
      <c r="B48" s="401">
        <v>88</v>
      </c>
      <c r="C48" s="1264">
        <v>90</v>
      </c>
      <c r="D48" s="401">
        <v>91</v>
      </c>
      <c r="E48" s="401">
        <v>105</v>
      </c>
      <c r="F48" s="75">
        <v>116</v>
      </c>
    </row>
    <row r="49" spans="1:6" s="401" customFormat="1">
      <c r="A49" s="1265" t="s">
        <v>1199</v>
      </c>
      <c r="B49" s="401">
        <v>29</v>
      </c>
      <c r="C49" s="1264">
        <v>29</v>
      </c>
      <c r="D49" s="1264">
        <v>28</v>
      </c>
      <c r="E49" s="1264">
        <v>36</v>
      </c>
      <c r="F49" s="75">
        <v>39</v>
      </c>
    </row>
    <row r="50" spans="1:6" s="401" customFormat="1">
      <c r="A50" s="1265" t="s">
        <v>48</v>
      </c>
      <c r="B50" s="401">
        <v>119</v>
      </c>
      <c r="C50" s="1264">
        <v>122</v>
      </c>
      <c r="D50" s="401">
        <v>130</v>
      </c>
      <c r="E50" s="401">
        <v>139</v>
      </c>
      <c r="F50" s="75">
        <v>143</v>
      </c>
    </row>
    <row r="51" spans="1:6" s="401" customFormat="1">
      <c r="A51" s="1265" t="s">
        <v>1325</v>
      </c>
      <c r="B51" s="401">
        <v>51</v>
      </c>
      <c r="C51" s="1264">
        <v>54</v>
      </c>
      <c r="D51" s="401">
        <v>54</v>
      </c>
      <c r="E51" s="401">
        <v>58</v>
      </c>
      <c r="F51" s="75">
        <v>61</v>
      </c>
    </row>
    <row r="52" spans="1:6" s="380" customFormat="1">
      <c r="A52" s="1822" t="s">
        <v>84</v>
      </c>
      <c r="B52" s="1823">
        <v>9</v>
      </c>
      <c r="C52" s="1824">
        <v>10</v>
      </c>
      <c r="D52" s="1823">
        <v>10</v>
      </c>
      <c r="E52" s="1823">
        <v>11</v>
      </c>
      <c r="F52" s="1825">
        <v>12</v>
      </c>
    </row>
    <row r="53" spans="1:6" s="401" customFormat="1"/>
    <row r="54" spans="1:6" s="340" customFormat="1"/>
  </sheetData>
  <mergeCells count="6">
    <mergeCell ref="A38:E38"/>
    <mergeCell ref="A1:E1"/>
    <mergeCell ref="A2:E2"/>
    <mergeCell ref="A3:E3"/>
    <mergeCell ref="A36:E36"/>
    <mergeCell ref="A37:E37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CM50"/>
  <sheetViews>
    <sheetView workbookViewId="0">
      <selection activeCell="J37" sqref="J37"/>
    </sheetView>
  </sheetViews>
  <sheetFormatPr defaultRowHeight="12.75"/>
  <cols>
    <col min="1" max="1" width="40" customWidth="1"/>
    <col min="2" max="5" width="11.83203125" customWidth="1"/>
    <col min="6" max="6" width="13.33203125" customWidth="1"/>
  </cols>
  <sheetData>
    <row r="1" spans="1:91" s="380" customFormat="1" ht="18" customHeight="1">
      <c r="A1" s="2295" t="s">
        <v>911</v>
      </c>
      <c r="B1" s="2295"/>
      <c r="C1" s="2295"/>
      <c r="D1" s="2295"/>
      <c r="E1" s="2295"/>
      <c r="F1" s="2295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  <c r="X1" s="379"/>
      <c r="Y1" s="379"/>
      <c r="Z1" s="379"/>
      <c r="AA1" s="379"/>
      <c r="AB1" s="379"/>
      <c r="AC1" s="379"/>
      <c r="AD1" s="379"/>
      <c r="AE1" s="379"/>
      <c r="AF1" s="379"/>
      <c r="AG1" s="379"/>
      <c r="AH1" s="379"/>
      <c r="AI1" s="379"/>
      <c r="AJ1" s="379"/>
      <c r="AK1" s="379"/>
      <c r="AL1" s="379"/>
      <c r="AM1" s="379"/>
      <c r="AN1" s="379"/>
      <c r="AO1" s="379"/>
      <c r="AP1" s="379"/>
      <c r="AQ1" s="379"/>
      <c r="AR1" s="379"/>
      <c r="AS1" s="379"/>
      <c r="AT1" s="379"/>
      <c r="AU1" s="379"/>
      <c r="AV1" s="379"/>
      <c r="AW1" s="379"/>
      <c r="AX1" s="379"/>
      <c r="AY1" s="379"/>
      <c r="AZ1" s="379"/>
      <c r="BA1" s="379"/>
      <c r="BB1" s="379"/>
      <c r="BC1" s="379"/>
      <c r="BD1" s="379"/>
      <c r="BE1" s="379"/>
      <c r="BF1" s="379"/>
      <c r="BG1" s="379"/>
      <c r="BH1" s="379"/>
      <c r="BI1" s="379"/>
      <c r="BJ1" s="379"/>
      <c r="BK1" s="379"/>
      <c r="BL1" s="379"/>
      <c r="BM1" s="379"/>
      <c r="BN1" s="379"/>
      <c r="BO1" s="379"/>
      <c r="BP1" s="379"/>
      <c r="BQ1" s="379"/>
      <c r="BR1" s="379"/>
      <c r="BS1" s="379"/>
      <c r="BT1" s="379"/>
      <c r="BU1" s="379"/>
      <c r="BV1" s="379"/>
      <c r="BW1" s="379"/>
      <c r="BX1" s="379"/>
      <c r="BY1" s="379"/>
      <c r="BZ1" s="379"/>
      <c r="CA1" s="379"/>
      <c r="CB1" s="379"/>
      <c r="CC1" s="379"/>
      <c r="CD1" s="379"/>
      <c r="CE1" s="379"/>
      <c r="CF1" s="379"/>
      <c r="CG1" s="379"/>
      <c r="CH1" s="379"/>
      <c r="CI1" s="379"/>
      <c r="CJ1" s="379"/>
      <c r="CK1" s="379"/>
      <c r="CL1" s="379"/>
      <c r="CM1" s="379"/>
    </row>
    <row r="2" spans="1:91" s="380" customFormat="1" ht="18" customHeight="1">
      <c r="A2" s="2295" t="s">
        <v>260</v>
      </c>
      <c r="B2" s="2295"/>
      <c r="C2" s="2295"/>
      <c r="D2" s="2295"/>
      <c r="E2" s="2295"/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79"/>
      <c r="AN2" s="379"/>
      <c r="AO2" s="379"/>
      <c r="AP2" s="379"/>
      <c r="AQ2" s="379"/>
      <c r="AR2" s="379"/>
      <c r="AS2" s="379"/>
      <c r="AT2" s="379"/>
      <c r="AU2" s="379"/>
      <c r="AV2" s="379"/>
      <c r="AW2" s="379"/>
      <c r="AX2" s="379"/>
      <c r="AY2" s="379"/>
      <c r="AZ2" s="379"/>
      <c r="BA2" s="379"/>
      <c r="BB2" s="379"/>
      <c r="BC2" s="379"/>
      <c r="BD2" s="379"/>
      <c r="BE2" s="379"/>
      <c r="BF2" s="379"/>
      <c r="BG2" s="379"/>
      <c r="BH2" s="379"/>
      <c r="BI2" s="379"/>
      <c r="BJ2" s="379"/>
      <c r="BK2" s="379"/>
      <c r="BL2" s="379"/>
      <c r="BM2" s="379"/>
      <c r="BN2" s="379"/>
      <c r="BO2" s="379"/>
      <c r="BP2" s="379"/>
      <c r="BQ2" s="379"/>
      <c r="BR2" s="379"/>
      <c r="BS2" s="379"/>
      <c r="BT2" s="379"/>
      <c r="BU2" s="379"/>
      <c r="BV2" s="379"/>
      <c r="BW2" s="379"/>
      <c r="BX2" s="379"/>
      <c r="BY2" s="379"/>
      <c r="BZ2" s="379"/>
      <c r="CA2" s="379"/>
      <c r="CB2" s="379"/>
      <c r="CC2" s="379"/>
      <c r="CD2" s="379"/>
      <c r="CE2" s="379"/>
      <c r="CF2" s="379"/>
      <c r="CG2" s="379"/>
      <c r="CH2" s="379"/>
      <c r="CI2" s="379"/>
      <c r="CJ2" s="379"/>
      <c r="CK2" s="379"/>
      <c r="CL2" s="379"/>
      <c r="CM2" s="379"/>
    </row>
    <row r="3" spans="1:91" s="380" customFormat="1" ht="15" customHeight="1">
      <c r="A3" s="2297" t="s">
        <v>261</v>
      </c>
      <c r="B3" s="2297"/>
      <c r="C3" s="2297"/>
      <c r="D3" s="2297"/>
      <c r="E3" s="2297"/>
      <c r="F3" s="1826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79"/>
      <c r="R3" s="379"/>
      <c r="S3" s="379"/>
      <c r="T3" s="379"/>
      <c r="U3" s="379"/>
      <c r="V3" s="379"/>
      <c r="W3" s="379"/>
      <c r="X3" s="379"/>
      <c r="Y3" s="379"/>
      <c r="Z3" s="379"/>
      <c r="AA3" s="379"/>
      <c r="AB3" s="379"/>
      <c r="AC3" s="379"/>
      <c r="AD3" s="379"/>
      <c r="AE3" s="379"/>
      <c r="AF3" s="379"/>
      <c r="AG3" s="379"/>
      <c r="AH3" s="379"/>
      <c r="AI3" s="379"/>
      <c r="AJ3" s="379"/>
      <c r="AK3" s="379"/>
      <c r="AL3" s="379"/>
      <c r="AM3" s="379"/>
      <c r="AN3" s="379"/>
      <c r="AO3" s="379"/>
      <c r="AP3" s="379"/>
      <c r="AQ3" s="379"/>
      <c r="AR3" s="379"/>
      <c r="AS3" s="379"/>
      <c r="AT3" s="379"/>
      <c r="AU3" s="379"/>
      <c r="AV3" s="379"/>
      <c r="AW3" s="379"/>
      <c r="AX3" s="379"/>
      <c r="AY3" s="379"/>
      <c r="AZ3" s="379"/>
      <c r="BA3" s="379"/>
      <c r="BB3" s="379"/>
      <c r="BC3" s="379"/>
      <c r="BD3" s="379"/>
      <c r="BE3" s="379"/>
      <c r="BF3" s="379"/>
      <c r="BG3" s="379"/>
      <c r="BH3" s="379"/>
      <c r="BI3" s="379"/>
      <c r="BJ3" s="379"/>
      <c r="BK3" s="379"/>
      <c r="BL3" s="379"/>
      <c r="BM3" s="379"/>
      <c r="BN3" s="379"/>
      <c r="BO3" s="379"/>
      <c r="BP3" s="379"/>
      <c r="BQ3" s="379"/>
      <c r="BR3" s="379"/>
      <c r="BS3" s="379"/>
      <c r="BT3" s="379"/>
      <c r="BU3" s="379"/>
      <c r="BV3" s="379"/>
      <c r="BW3" s="379"/>
      <c r="BX3" s="379"/>
      <c r="BY3" s="379"/>
      <c r="BZ3" s="379"/>
      <c r="CA3" s="379"/>
      <c r="CB3" s="379"/>
      <c r="CC3" s="379"/>
      <c r="CD3" s="379"/>
      <c r="CE3" s="379"/>
      <c r="CF3" s="379"/>
      <c r="CG3" s="379"/>
      <c r="CH3" s="379"/>
      <c r="CI3" s="379"/>
      <c r="CJ3" s="379"/>
      <c r="CK3" s="379"/>
      <c r="CL3" s="379"/>
      <c r="CM3" s="379"/>
    </row>
    <row r="4" spans="1:91" s="380" customFormat="1" ht="18" customHeight="1">
      <c r="A4" s="1596"/>
      <c r="B4" s="1827">
        <v>2019</v>
      </c>
      <c r="C4" s="1827">
        <v>2020</v>
      </c>
      <c r="D4" s="1827">
        <v>2021</v>
      </c>
      <c r="E4" s="1827">
        <v>2022</v>
      </c>
      <c r="F4" s="1815">
        <v>2023</v>
      </c>
      <c r="G4" s="379"/>
      <c r="H4" s="379"/>
      <c r="I4" s="379"/>
      <c r="J4" s="379"/>
      <c r="K4" s="379"/>
      <c r="L4" s="379"/>
      <c r="M4" s="379"/>
      <c r="N4" s="379"/>
      <c r="O4" s="379"/>
      <c r="P4" s="379"/>
      <c r="Q4" s="379"/>
      <c r="R4" s="379"/>
      <c r="S4" s="379"/>
      <c r="T4" s="379"/>
      <c r="U4" s="379"/>
      <c r="V4" s="379"/>
      <c r="W4" s="379"/>
      <c r="X4" s="379"/>
      <c r="Y4" s="379"/>
      <c r="Z4" s="379"/>
      <c r="AA4" s="379"/>
      <c r="AB4" s="379"/>
      <c r="AC4" s="379"/>
      <c r="AD4" s="379"/>
      <c r="AE4" s="379"/>
      <c r="AF4" s="379"/>
      <c r="AG4" s="379"/>
      <c r="AH4" s="379"/>
      <c r="AI4" s="379"/>
      <c r="AJ4" s="379"/>
      <c r="AK4" s="379"/>
      <c r="AL4" s="379"/>
      <c r="AM4" s="379"/>
      <c r="AN4" s="379"/>
      <c r="AO4" s="379"/>
      <c r="AP4" s="379"/>
      <c r="AQ4" s="379"/>
      <c r="AR4" s="379"/>
      <c r="AS4" s="379"/>
      <c r="AT4" s="379"/>
      <c r="AU4" s="379"/>
      <c r="AV4" s="379"/>
      <c r="AW4" s="379"/>
      <c r="AX4" s="379"/>
      <c r="AY4" s="379"/>
      <c r="AZ4" s="379"/>
      <c r="BA4" s="379"/>
      <c r="BB4" s="379"/>
      <c r="BC4" s="379"/>
      <c r="BD4" s="379"/>
      <c r="BE4" s="379"/>
      <c r="BF4" s="379"/>
      <c r="BG4" s="379"/>
      <c r="BH4" s="379"/>
      <c r="BI4" s="379"/>
      <c r="BJ4" s="379"/>
      <c r="BK4" s="379"/>
      <c r="BL4" s="379"/>
      <c r="BM4" s="379"/>
      <c r="BN4" s="379"/>
      <c r="BO4" s="379"/>
      <c r="BP4" s="379"/>
      <c r="BQ4" s="379"/>
      <c r="BR4" s="379"/>
      <c r="BS4" s="379"/>
      <c r="BT4" s="379"/>
      <c r="BU4" s="379"/>
      <c r="BV4" s="379"/>
      <c r="BW4" s="379"/>
      <c r="BX4" s="379"/>
      <c r="BY4" s="379"/>
      <c r="BZ4" s="379"/>
      <c r="CA4" s="379"/>
      <c r="CB4" s="379"/>
      <c r="CC4" s="379"/>
      <c r="CD4" s="379"/>
      <c r="CE4" s="379"/>
      <c r="CF4" s="379"/>
      <c r="CG4" s="379"/>
      <c r="CH4" s="379"/>
      <c r="CI4" s="379"/>
      <c r="CJ4" s="379"/>
      <c r="CK4" s="379"/>
      <c r="CL4" s="379"/>
    </row>
    <row r="5" spans="1:91" s="380" customFormat="1" ht="7.5" customHeight="1">
      <c r="A5" s="1272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79"/>
      <c r="S5" s="379"/>
      <c r="T5" s="379"/>
      <c r="U5" s="379"/>
      <c r="V5" s="379"/>
      <c r="W5" s="379"/>
      <c r="X5" s="379"/>
      <c r="Y5" s="379"/>
      <c r="Z5" s="379"/>
      <c r="AA5" s="379"/>
      <c r="AB5" s="379"/>
      <c r="AC5" s="379"/>
      <c r="AD5" s="379"/>
      <c r="AE5" s="379"/>
      <c r="AF5" s="379"/>
      <c r="AG5" s="379"/>
      <c r="AH5" s="379"/>
      <c r="AI5" s="379"/>
      <c r="AJ5" s="379"/>
      <c r="AK5" s="379"/>
      <c r="AL5" s="379"/>
      <c r="AM5" s="379"/>
      <c r="AN5" s="379"/>
      <c r="AO5" s="379"/>
      <c r="AP5" s="379"/>
      <c r="AQ5" s="379"/>
      <c r="AR5" s="379"/>
      <c r="AS5" s="379"/>
      <c r="AT5" s="379"/>
      <c r="AU5" s="379"/>
      <c r="AV5" s="379"/>
      <c r="AW5" s="379"/>
      <c r="AX5" s="379"/>
      <c r="AY5" s="379"/>
      <c r="AZ5" s="379"/>
      <c r="BA5" s="379"/>
      <c r="BB5" s="379"/>
      <c r="BC5" s="379"/>
      <c r="BD5" s="379"/>
      <c r="BE5" s="379"/>
      <c r="BF5" s="379"/>
      <c r="BG5" s="379"/>
      <c r="BH5" s="379"/>
      <c r="BI5" s="379"/>
      <c r="BJ5" s="379"/>
      <c r="BK5" s="379"/>
      <c r="BL5" s="379"/>
      <c r="BM5" s="379"/>
      <c r="BN5" s="379"/>
      <c r="BO5" s="379"/>
      <c r="BP5" s="379"/>
      <c r="BQ5" s="379"/>
      <c r="BR5" s="379"/>
      <c r="BS5" s="379"/>
      <c r="BT5" s="379"/>
      <c r="BU5" s="379"/>
      <c r="BV5" s="379"/>
      <c r="BW5" s="379"/>
      <c r="BX5" s="379"/>
      <c r="BY5" s="379"/>
      <c r="BZ5" s="379"/>
      <c r="CA5" s="379"/>
      <c r="CB5" s="379"/>
      <c r="CC5" s="379"/>
      <c r="CD5" s="379"/>
      <c r="CE5" s="379"/>
      <c r="CF5" s="379"/>
      <c r="CG5" s="379"/>
      <c r="CH5" s="379"/>
      <c r="CI5" s="379"/>
      <c r="CJ5" s="379"/>
      <c r="CK5" s="379"/>
    </row>
    <row r="6" spans="1:91" s="380" customFormat="1">
      <c r="A6" s="1251" t="s">
        <v>38</v>
      </c>
      <c r="B6" s="1273">
        <v>58</v>
      </c>
      <c r="C6" s="1274">
        <v>63</v>
      </c>
      <c r="D6" s="1273">
        <v>70</v>
      </c>
      <c r="E6" s="1273">
        <v>71</v>
      </c>
      <c r="F6" s="1266">
        <v>80</v>
      </c>
    </row>
    <row r="7" spans="1:91" s="380" customFormat="1" ht="7.5" hidden="1" customHeight="1">
      <c r="A7" s="1275"/>
      <c r="C7" s="1276"/>
      <c r="F7" s="1267"/>
    </row>
    <row r="8" spans="1:91" s="356" customFormat="1" ht="13.5" customHeight="1">
      <c r="A8" s="1254" t="s">
        <v>256</v>
      </c>
      <c r="B8" s="1277">
        <v>8</v>
      </c>
      <c r="C8" s="1278">
        <v>2</v>
      </c>
      <c r="D8" s="1277">
        <v>2</v>
      </c>
      <c r="E8" s="1277">
        <v>7</v>
      </c>
      <c r="F8" s="1268">
        <v>8</v>
      </c>
    </row>
    <row r="9" spans="1:91" s="356" customFormat="1" ht="13.5" customHeight="1">
      <c r="A9" s="1254" t="s">
        <v>39</v>
      </c>
      <c r="B9" s="1277">
        <v>6</v>
      </c>
      <c r="C9" s="1278">
        <v>10</v>
      </c>
      <c r="D9" s="1277">
        <v>8</v>
      </c>
      <c r="E9" s="1277">
        <v>8</v>
      </c>
      <c r="F9" s="1268">
        <v>11</v>
      </c>
    </row>
    <row r="10" spans="1:91" s="356" customFormat="1" ht="12.75" customHeight="1">
      <c r="A10" s="1254" t="s">
        <v>40</v>
      </c>
      <c r="B10" s="1277">
        <v>12</v>
      </c>
      <c r="C10" s="1278">
        <v>11</v>
      </c>
      <c r="D10" s="1277">
        <v>14</v>
      </c>
      <c r="E10" s="1277">
        <v>7</v>
      </c>
      <c r="F10" s="1268">
        <v>9</v>
      </c>
    </row>
    <row r="11" spans="1:91" s="356" customFormat="1" ht="24.75" customHeight="1">
      <c r="A11" s="1256" t="s">
        <v>650</v>
      </c>
      <c r="B11" s="1277">
        <v>5</v>
      </c>
      <c r="C11" s="1278">
        <v>5</v>
      </c>
      <c r="D11" s="1277">
        <v>6</v>
      </c>
      <c r="E11" s="1277">
        <v>4</v>
      </c>
      <c r="F11" s="1268">
        <v>4</v>
      </c>
    </row>
    <row r="12" spans="1:91" s="356" customFormat="1" ht="36" customHeight="1">
      <c r="A12" s="1256" t="s">
        <v>1119</v>
      </c>
      <c r="B12" s="1277">
        <v>4</v>
      </c>
      <c r="C12" s="1278">
        <v>3</v>
      </c>
      <c r="D12" s="1277">
        <v>1</v>
      </c>
      <c r="E12" s="1277">
        <v>2</v>
      </c>
      <c r="F12" s="1268">
        <v>3</v>
      </c>
    </row>
    <row r="13" spans="1:91" s="356" customFormat="1" ht="24.75" customHeight="1">
      <c r="A13" s="1256" t="s">
        <v>1102</v>
      </c>
      <c r="B13" s="1257" t="s">
        <v>60</v>
      </c>
      <c r="C13" s="1279" t="s">
        <v>60</v>
      </c>
      <c r="D13" s="1257">
        <v>1</v>
      </c>
      <c r="E13" s="1257">
        <v>1</v>
      </c>
      <c r="F13" s="1216" t="s">
        <v>60</v>
      </c>
    </row>
    <row r="14" spans="1:91" s="356" customFormat="1" ht="36" customHeight="1">
      <c r="A14" s="1256" t="s">
        <v>1115</v>
      </c>
      <c r="B14" s="1277">
        <v>3</v>
      </c>
      <c r="C14" s="1278">
        <v>3</v>
      </c>
      <c r="D14" s="1277">
        <v>6</v>
      </c>
      <c r="E14" s="1277" t="s">
        <v>60</v>
      </c>
      <c r="F14" s="1216" t="s">
        <v>60</v>
      </c>
      <c r="CM14" s="355"/>
    </row>
    <row r="15" spans="1:91" s="356" customFormat="1" ht="23.25" customHeight="1">
      <c r="A15" s="1240" t="s">
        <v>1123</v>
      </c>
      <c r="B15" s="1277">
        <v>1</v>
      </c>
      <c r="C15" s="1278">
        <v>1</v>
      </c>
      <c r="D15" s="1277">
        <v>2</v>
      </c>
      <c r="E15" s="1277">
        <v>2</v>
      </c>
      <c r="F15" s="1268">
        <v>1</v>
      </c>
    </row>
    <row r="16" spans="1:91" s="356" customFormat="1" ht="23.25" customHeight="1">
      <c r="A16" s="1240" t="s">
        <v>1105</v>
      </c>
      <c r="B16" s="1277">
        <v>7</v>
      </c>
      <c r="C16" s="1278">
        <v>9</v>
      </c>
      <c r="D16" s="1277">
        <v>12</v>
      </c>
      <c r="E16" s="1277">
        <v>9</v>
      </c>
      <c r="F16" s="1268">
        <v>13</v>
      </c>
    </row>
    <row r="17" spans="1:91" s="356" customFormat="1" ht="12.75" customHeight="1">
      <c r="A17" s="1241" t="s">
        <v>113</v>
      </c>
      <c r="B17" s="1257">
        <v>2</v>
      </c>
      <c r="C17" s="1279" t="s">
        <v>60</v>
      </c>
      <c r="D17" s="1257">
        <v>2</v>
      </c>
      <c r="E17" s="1257">
        <v>5</v>
      </c>
      <c r="F17" s="1269">
        <v>7</v>
      </c>
    </row>
    <row r="18" spans="1:91" s="356" customFormat="1" ht="22.5" customHeight="1">
      <c r="A18" s="1240" t="s">
        <v>1112</v>
      </c>
      <c r="B18" s="1277">
        <v>4</v>
      </c>
      <c r="C18" s="1278">
        <v>7</v>
      </c>
      <c r="D18" s="1277">
        <v>9</v>
      </c>
      <c r="E18" s="1277">
        <v>12</v>
      </c>
      <c r="F18" s="1268">
        <v>12</v>
      </c>
    </row>
    <row r="19" spans="1:91" s="356" customFormat="1" ht="23.25" customHeight="1">
      <c r="A19" s="1240" t="s">
        <v>119</v>
      </c>
      <c r="B19" s="1277" t="s">
        <v>60</v>
      </c>
      <c r="C19" s="1278">
        <v>3</v>
      </c>
      <c r="D19" s="1277">
        <v>5</v>
      </c>
      <c r="E19" s="1277">
        <v>3</v>
      </c>
      <c r="F19" s="1216" t="s">
        <v>60</v>
      </c>
    </row>
    <row r="20" spans="1:91" s="356" customFormat="1" ht="14.25" customHeight="1">
      <c r="A20" s="1240" t="s">
        <v>21</v>
      </c>
      <c r="B20" s="1277" t="s">
        <v>60</v>
      </c>
      <c r="C20" s="1278" t="s">
        <v>60</v>
      </c>
      <c r="D20" s="1277">
        <v>1</v>
      </c>
      <c r="E20" s="1277" t="s">
        <v>60</v>
      </c>
      <c r="F20" s="1216" t="s">
        <v>60</v>
      </c>
    </row>
    <row r="21" spans="1:91" s="356" customFormat="1" ht="12" customHeight="1">
      <c r="A21" s="1241" t="s">
        <v>120</v>
      </c>
      <c r="B21" s="1277">
        <v>5</v>
      </c>
      <c r="C21" s="1278">
        <v>6</v>
      </c>
      <c r="D21" s="1277">
        <v>4</v>
      </c>
      <c r="E21" s="1277">
        <v>2</v>
      </c>
      <c r="F21" s="1268">
        <v>1</v>
      </c>
    </row>
    <row r="22" spans="1:91" s="356" customFormat="1" ht="14.25" customHeight="1">
      <c r="A22" s="1241" t="s">
        <v>121</v>
      </c>
      <c r="B22" s="1277">
        <v>6</v>
      </c>
      <c r="C22" s="1278">
        <v>3</v>
      </c>
      <c r="D22" s="1277">
        <v>3</v>
      </c>
      <c r="E22" s="1277">
        <v>2</v>
      </c>
      <c r="F22" s="1268">
        <v>5</v>
      </c>
    </row>
    <row r="23" spans="1:91" s="356" customFormat="1" ht="13.5" customHeight="1">
      <c r="A23" s="1240" t="s">
        <v>122</v>
      </c>
      <c r="B23" s="1277">
        <v>4</v>
      </c>
      <c r="C23" s="1278">
        <v>5</v>
      </c>
      <c r="D23" s="1277">
        <v>3</v>
      </c>
      <c r="E23" s="1277">
        <v>3</v>
      </c>
      <c r="F23" s="1268">
        <v>2</v>
      </c>
    </row>
    <row r="24" spans="1:91" s="356" customFormat="1" ht="24" customHeight="1">
      <c r="A24" s="1240" t="s">
        <v>198</v>
      </c>
      <c r="B24" s="1277" t="s">
        <v>60</v>
      </c>
      <c r="C24" s="1278">
        <v>2</v>
      </c>
      <c r="D24" s="1277">
        <v>2</v>
      </c>
      <c r="E24" s="1277">
        <v>2</v>
      </c>
      <c r="F24" s="1268">
        <v>2</v>
      </c>
    </row>
    <row r="25" spans="1:91" s="356" customFormat="1" ht="24" customHeight="1">
      <c r="A25" s="1240" t="s">
        <v>199</v>
      </c>
      <c r="B25" s="1257" t="s">
        <v>60</v>
      </c>
      <c r="C25" s="1279" t="s">
        <v>60</v>
      </c>
      <c r="D25" s="1257" t="s">
        <v>60</v>
      </c>
      <c r="E25" s="1257">
        <v>2</v>
      </c>
      <c r="F25" s="1269">
        <v>1</v>
      </c>
    </row>
    <row r="26" spans="1:91" s="356" customFormat="1" ht="12" customHeight="1">
      <c r="A26" s="1241" t="s">
        <v>115</v>
      </c>
      <c r="B26" s="1257">
        <v>1</v>
      </c>
      <c r="C26" s="1279">
        <v>1</v>
      </c>
      <c r="D26" s="1257">
        <v>2</v>
      </c>
      <c r="E26" s="1257">
        <v>3</v>
      </c>
      <c r="F26" s="1269">
        <v>3</v>
      </c>
    </row>
    <row r="27" spans="1:91" s="356" customFormat="1" ht="23.25" customHeight="1">
      <c r="A27" s="1240" t="s">
        <v>200</v>
      </c>
      <c r="B27" s="1257">
        <v>2</v>
      </c>
      <c r="C27" s="1279">
        <v>1</v>
      </c>
      <c r="D27" s="1257">
        <v>1</v>
      </c>
      <c r="E27" s="1257">
        <v>3</v>
      </c>
      <c r="F27" s="1269">
        <v>5</v>
      </c>
    </row>
    <row r="28" spans="1:91" s="356" customFormat="1" ht="12.75" customHeight="1">
      <c r="A28" s="1242" t="s">
        <v>201</v>
      </c>
      <c r="B28" s="1828">
        <v>2</v>
      </c>
      <c r="C28" s="1828">
        <v>2</v>
      </c>
      <c r="D28" s="1828" t="s">
        <v>60</v>
      </c>
      <c r="E28" s="1828">
        <v>1</v>
      </c>
      <c r="F28" s="1810" t="s">
        <v>60</v>
      </c>
    </row>
    <row r="29" spans="1:91" s="380" customFormat="1" ht="13.5" customHeight="1">
      <c r="A29" s="405"/>
      <c r="B29" s="377"/>
      <c r="C29" s="377"/>
      <c r="D29" s="377"/>
      <c r="E29" s="377"/>
      <c r="F29" s="1249"/>
      <c r="G29" s="379"/>
      <c r="H29" s="379"/>
      <c r="I29" s="379"/>
      <c r="J29" s="379"/>
      <c r="K29" s="379"/>
      <c r="L29" s="379"/>
      <c r="M29" s="379"/>
      <c r="N29" s="379"/>
      <c r="O29" s="379"/>
      <c r="P29" s="379"/>
      <c r="Q29" s="379"/>
      <c r="R29" s="379"/>
      <c r="S29" s="379"/>
      <c r="T29" s="379"/>
      <c r="U29" s="379"/>
      <c r="V29" s="379"/>
      <c r="W29" s="379"/>
      <c r="X29" s="379"/>
      <c r="Y29" s="379"/>
      <c r="Z29" s="379"/>
      <c r="AA29" s="379"/>
      <c r="AB29" s="379"/>
      <c r="AC29" s="379"/>
      <c r="AD29" s="379"/>
      <c r="AE29" s="379"/>
      <c r="AF29" s="379"/>
      <c r="AG29" s="379"/>
      <c r="AH29" s="379"/>
      <c r="AI29" s="379"/>
      <c r="AJ29" s="379"/>
      <c r="AK29" s="379"/>
      <c r="AL29" s="379"/>
      <c r="AM29" s="379"/>
      <c r="AN29" s="379"/>
      <c r="AO29" s="379"/>
      <c r="AP29" s="379"/>
      <c r="AQ29" s="379"/>
      <c r="AR29" s="379"/>
      <c r="AS29" s="379"/>
      <c r="AT29" s="379"/>
      <c r="AU29" s="379"/>
      <c r="AV29" s="379"/>
      <c r="AW29" s="379"/>
      <c r="AX29" s="379"/>
      <c r="AY29" s="379"/>
      <c r="AZ29" s="379"/>
      <c r="BA29" s="379"/>
      <c r="BB29" s="379"/>
      <c r="BC29" s="379"/>
      <c r="BD29" s="379"/>
      <c r="BE29" s="379"/>
      <c r="BF29" s="379"/>
      <c r="BG29" s="379"/>
      <c r="BH29" s="379"/>
      <c r="BI29" s="379"/>
      <c r="BJ29" s="379"/>
      <c r="BK29" s="379"/>
      <c r="BL29" s="379"/>
      <c r="BM29" s="379"/>
      <c r="BN29" s="379"/>
      <c r="BO29" s="379"/>
      <c r="BP29" s="379"/>
      <c r="BQ29" s="379"/>
      <c r="BR29" s="379"/>
      <c r="BS29" s="379"/>
      <c r="BT29" s="379"/>
      <c r="BU29" s="379"/>
      <c r="BV29" s="379"/>
      <c r="BW29" s="379"/>
      <c r="BX29" s="379"/>
      <c r="BY29" s="379"/>
      <c r="BZ29" s="379"/>
      <c r="CA29" s="379"/>
      <c r="CB29" s="379"/>
      <c r="CC29" s="379"/>
      <c r="CD29" s="379"/>
      <c r="CE29" s="379"/>
      <c r="CF29" s="379"/>
      <c r="CG29" s="379"/>
      <c r="CH29" s="379"/>
      <c r="CI29" s="379"/>
      <c r="CJ29" s="379"/>
      <c r="CK29" s="379"/>
      <c r="CL29" s="379"/>
    </row>
    <row r="30" spans="1:91" s="380" customFormat="1" ht="18" customHeight="1">
      <c r="A30" s="2295" t="s">
        <v>912</v>
      </c>
      <c r="B30" s="2295"/>
      <c r="C30" s="2295"/>
      <c r="D30" s="2295"/>
      <c r="E30" s="2295"/>
      <c r="F30" s="2295"/>
      <c r="G30" s="379"/>
      <c r="H30" s="379"/>
      <c r="I30" s="379"/>
      <c r="J30" s="379"/>
      <c r="K30" s="379"/>
      <c r="L30" s="379"/>
      <c r="M30" s="379"/>
      <c r="N30" s="379"/>
      <c r="O30" s="379"/>
      <c r="P30" s="379"/>
      <c r="Q30" s="379"/>
      <c r="R30" s="379"/>
      <c r="S30" s="379"/>
      <c r="T30" s="379"/>
      <c r="U30" s="379"/>
      <c r="V30" s="379"/>
      <c r="W30" s="379"/>
      <c r="X30" s="379"/>
      <c r="Y30" s="379"/>
      <c r="Z30" s="379"/>
      <c r="AA30" s="379"/>
      <c r="AB30" s="379"/>
      <c r="AC30" s="379"/>
      <c r="AD30" s="379"/>
      <c r="AE30" s="379"/>
      <c r="AF30" s="379"/>
      <c r="AG30" s="379"/>
      <c r="AH30" s="379"/>
      <c r="AI30" s="379"/>
      <c r="AJ30" s="379"/>
      <c r="AK30" s="379"/>
      <c r="AL30" s="379"/>
      <c r="AM30" s="379"/>
      <c r="AN30" s="379"/>
      <c r="AO30" s="379"/>
      <c r="AP30" s="379"/>
      <c r="AQ30" s="379"/>
      <c r="AR30" s="379"/>
      <c r="AS30" s="379"/>
      <c r="AT30" s="379"/>
      <c r="AU30" s="379"/>
      <c r="AV30" s="379"/>
      <c r="AW30" s="379"/>
      <c r="AX30" s="379"/>
      <c r="AY30" s="379"/>
      <c r="AZ30" s="379"/>
      <c r="BA30" s="379"/>
      <c r="BB30" s="379"/>
      <c r="BC30" s="379"/>
      <c r="BD30" s="379"/>
      <c r="BE30" s="379"/>
      <c r="BF30" s="379"/>
      <c r="BG30" s="379"/>
      <c r="BH30" s="379"/>
      <c r="BI30" s="379"/>
      <c r="BJ30" s="379"/>
      <c r="BK30" s="379"/>
      <c r="BL30" s="379"/>
      <c r="BM30" s="379"/>
      <c r="BN30" s="379"/>
      <c r="BO30" s="379"/>
      <c r="BP30" s="379"/>
      <c r="BQ30" s="379"/>
      <c r="BR30" s="379"/>
      <c r="BS30" s="379"/>
      <c r="BT30" s="379"/>
      <c r="BU30" s="379"/>
      <c r="BV30" s="379"/>
      <c r="BW30" s="379"/>
      <c r="BX30" s="379"/>
      <c r="BY30" s="379"/>
      <c r="BZ30" s="379"/>
      <c r="CA30" s="379"/>
      <c r="CB30" s="379"/>
      <c r="CC30" s="379"/>
      <c r="CD30" s="379"/>
      <c r="CE30" s="379"/>
      <c r="CF30" s="379"/>
      <c r="CG30" s="379"/>
      <c r="CH30" s="379"/>
      <c r="CI30" s="379"/>
      <c r="CJ30" s="379"/>
      <c r="CK30" s="379"/>
      <c r="CL30" s="379"/>
      <c r="CM30" s="379"/>
    </row>
    <row r="31" spans="1:91" s="380" customFormat="1" ht="14.25" customHeight="1">
      <c r="A31" s="2295" t="s">
        <v>189</v>
      </c>
      <c r="B31" s="2295"/>
      <c r="C31" s="2295"/>
      <c r="D31" s="2295"/>
      <c r="E31" s="2295"/>
      <c r="F31" s="379"/>
      <c r="G31" s="379"/>
      <c r="H31" s="379"/>
      <c r="I31" s="379"/>
      <c r="J31" s="379"/>
      <c r="K31" s="379"/>
      <c r="L31" s="379"/>
      <c r="M31" s="379"/>
      <c r="N31" s="379"/>
      <c r="O31" s="379"/>
      <c r="P31" s="379"/>
      <c r="Q31" s="379"/>
      <c r="R31" s="379"/>
      <c r="S31" s="379"/>
      <c r="T31" s="379"/>
      <c r="U31" s="379"/>
      <c r="V31" s="379"/>
      <c r="W31" s="379"/>
      <c r="X31" s="379"/>
      <c r="Y31" s="379"/>
      <c r="Z31" s="379"/>
      <c r="AA31" s="379"/>
      <c r="AB31" s="379"/>
      <c r="AC31" s="379"/>
      <c r="AD31" s="379"/>
      <c r="AE31" s="379"/>
      <c r="AF31" s="379"/>
      <c r="AG31" s="379"/>
      <c r="AH31" s="379"/>
      <c r="AI31" s="379"/>
      <c r="AJ31" s="379"/>
      <c r="AK31" s="379"/>
      <c r="AL31" s="379"/>
      <c r="AM31" s="379"/>
      <c r="AN31" s="379"/>
      <c r="AO31" s="379"/>
      <c r="AP31" s="379"/>
      <c r="AQ31" s="379"/>
      <c r="AR31" s="379"/>
      <c r="AS31" s="379"/>
      <c r="AT31" s="379"/>
      <c r="AU31" s="379"/>
      <c r="AV31" s="379"/>
      <c r="AW31" s="379"/>
      <c r="AX31" s="379"/>
      <c r="AY31" s="379"/>
      <c r="AZ31" s="379"/>
      <c r="BA31" s="379"/>
      <c r="BB31" s="379"/>
      <c r="BC31" s="379"/>
      <c r="BD31" s="379"/>
      <c r="BE31" s="379"/>
      <c r="BF31" s="379"/>
      <c r="BG31" s="379"/>
      <c r="BH31" s="379"/>
      <c r="BI31" s="379"/>
      <c r="BJ31" s="379"/>
      <c r="BK31" s="379"/>
      <c r="BL31" s="379"/>
      <c r="BM31" s="379"/>
      <c r="BN31" s="379"/>
      <c r="BO31" s="379"/>
      <c r="BP31" s="379"/>
      <c r="BQ31" s="379"/>
      <c r="BR31" s="379"/>
      <c r="BS31" s="379"/>
      <c r="BT31" s="379"/>
      <c r="BU31" s="379"/>
      <c r="BV31" s="379"/>
      <c r="BW31" s="379"/>
      <c r="BX31" s="379"/>
      <c r="BY31" s="379"/>
      <c r="BZ31" s="379"/>
      <c r="CA31" s="379"/>
      <c r="CB31" s="379"/>
      <c r="CC31" s="379"/>
      <c r="CD31" s="379"/>
      <c r="CE31" s="379"/>
      <c r="CF31" s="379"/>
      <c r="CG31" s="379"/>
      <c r="CH31" s="379"/>
      <c r="CI31" s="379"/>
      <c r="CJ31" s="379"/>
      <c r="CK31" s="379"/>
      <c r="CL31" s="379"/>
      <c r="CM31" s="379"/>
    </row>
    <row r="32" spans="1:91" s="380" customFormat="1" ht="12.75" customHeight="1">
      <c r="A32" s="2297" t="s">
        <v>261</v>
      </c>
      <c r="B32" s="2297"/>
      <c r="C32" s="2297"/>
      <c r="D32" s="2297"/>
      <c r="E32" s="2297"/>
      <c r="F32" s="1826"/>
      <c r="G32" s="379"/>
      <c r="H32" s="379"/>
      <c r="I32" s="379"/>
      <c r="J32" s="379"/>
      <c r="K32" s="379"/>
      <c r="L32" s="379"/>
      <c r="M32" s="379"/>
      <c r="N32" s="379"/>
      <c r="O32" s="379"/>
      <c r="P32" s="379"/>
      <c r="Q32" s="379"/>
      <c r="R32" s="379"/>
      <c r="S32" s="379"/>
      <c r="T32" s="379"/>
      <c r="U32" s="379"/>
      <c r="V32" s="379"/>
      <c r="W32" s="379"/>
      <c r="X32" s="379"/>
      <c r="Y32" s="379"/>
      <c r="Z32" s="379"/>
      <c r="AA32" s="379"/>
      <c r="AB32" s="379"/>
      <c r="AC32" s="379"/>
      <c r="AD32" s="379"/>
      <c r="AE32" s="379"/>
      <c r="AF32" s="379"/>
      <c r="AG32" s="379"/>
      <c r="AH32" s="379"/>
      <c r="AI32" s="379"/>
      <c r="AJ32" s="379"/>
      <c r="AK32" s="379"/>
      <c r="AL32" s="379"/>
      <c r="AM32" s="379"/>
      <c r="AN32" s="379"/>
      <c r="AO32" s="379"/>
      <c r="AP32" s="379"/>
      <c r="AQ32" s="379"/>
      <c r="AR32" s="379"/>
      <c r="AS32" s="379"/>
      <c r="AT32" s="379"/>
      <c r="AU32" s="379"/>
      <c r="AV32" s="379"/>
      <c r="AW32" s="379"/>
      <c r="AX32" s="379"/>
      <c r="AY32" s="379"/>
      <c r="AZ32" s="379"/>
      <c r="BA32" s="379"/>
      <c r="BB32" s="379"/>
      <c r="BC32" s="379"/>
      <c r="BD32" s="379"/>
      <c r="BE32" s="379"/>
      <c r="BF32" s="379"/>
      <c r="BG32" s="379"/>
      <c r="BH32" s="379"/>
      <c r="BI32" s="379"/>
      <c r="BJ32" s="379"/>
      <c r="BK32" s="379"/>
      <c r="BL32" s="379"/>
      <c r="BM32" s="379"/>
      <c r="BN32" s="379"/>
      <c r="BO32" s="379"/>
      <c r="BP32" s="379"/>
      <c r="BQ32" s="379"/>
      <c r="BR32" s="379"/>
      <c r="BS32" s="379"/>
      <c r="BT32" s="379"/>
      <c r="BU32" s="379"/>
      <c r="BV32" s="379"/>
      <c r="BW32" s="379"/>
      <c r="BX32" s="379"/>
      <c r="BY32" s="379"/>
      <c r="BZ32" s="379"/>
      <c r="CA32" s="379"/>
      <c r="CB32" s="379"/>
      <c r="CC32" s="379"/>
      <c r="CD32" s="379"/>
      <c r="CE32" s="379"/>
      <c r="CF32" s="379"/>
      <c r="CG32" s="379"/>
      <c r="CH32" s="379"/>
      <c r="CI32" s="379"/>
      <c r="CJ32" s="379"/>
      <c r="CK32" s="379"/>
      <c r="CL32" s="379"/>
      <c r="CM32" s="379"/>
    </row>
    <row r="33" spans="1:91" s="380" customFormat="1" ht="20.25" customHeight="1">
      <c r="A33" s="1829"/>
      <c r="B33" s="1595">
        <v>2019</v>
      </c>
      <c r="C33" s="1595">
        <v>2020</v>
      </c>
      <c r="D33" s="1595">
        <v>2021</v>
      </c>
      <c r="E33" s="1595">
        <v>2022</v>
      </c>
      <c r="F33" s="1815">
        <v>2023</v>
      </c>
      <c r="G33" s="379"/>
      <c r="H33" s="379"/>
      <c r="I33" s="379"/>
      <c r="J33" s="379"/>
      <c r="K33" s="379"/>
      <c r="L33" s="379"/>
      <c r="M33" s="379"/>
      <c r="N33" s="379"/>
      <c r="O33" s="379"/>
      <c r="P33" s="379"/>
      <c r="Q33" s="379"/>
      <c r="R33" s="379"/>
      <c r="S33" s="379"/>
      <c r="T33" s="379"/>
      <c r="U33" s="379"/>
      <c r="V33" s="379"/>
      <c r="W33" s="379"/>
      <c r="X33" s="379"/>
      <c r="Y33" s="379"/>
      <c r="Z33" s="379"/>
      <c r="AA33" s="379"/>
      <c r="AB33" s="379"/>
      <c r="AC33" s="379"/>
      <c r="AD33" s="379"/>
      <c r="AE33" s="379"/>
      <c r="AF33" s="379"/>
      <c r="AG33" s="379"/>
      <c r="AH33" s="379"/>
      <c r="AI33" s="379"/>
      <c r="AJ33" s="379"/>
      <c r="AK33" s="379"/>
      <c r="AL33" s="379"/>
      <c r="AM33" s="379"/>
      <c r="AN33" s="379"/>
      <c r="AO33" s="379"/>
      <c r="AP33" s="379"/>
      <c r="AQ33" s="379"/>
      <c r="AR33" s="379"/>
      <c r="AS33" s="379"/>
      <c r="AT33" s="379"/>
      <c r="AU33" s="379"/>
      <c r="AV33" s="379"/>
      <c r="AW33" s="379"/>
      <c r="AX33" s="379"/>
      <c r="AY33" s="379"/>
      <c r="AZ33" s="379"/>
      <c r="BA33" s="379"/>
      <c r="BB33" s="379"/>
      <c r="BC33" s="379"/>
      <c r="BD33" s="379"/>
      <c r="BE33" s="379"/>
      <c r="BF33" s="379"/>
      <c r="BG33" s="379"/>
      <c r="BH33" s="379"/>
      <c r="BI33" s="379"/>
      <c r="BJ33" s="379"/>
      <c r="BK33" s="379"/>
      <c r="BL33" s="379"/>
      <c r="BM33" s="379"/>
      <c r="BN33" s="379"/>
      <c r="BO33" s="379"/>
      <c r="BP33" s="379"/>
      <c r="BQ33" s="379"/>
      <c r="BR33" s="379"/>
      <c r="BS33" s="379"/>
      <c r="BT33" s="379"/>
      <c r="BU33" s="379"/>
      <c r="BV33" s="379"/>
      <c r="BW33" s="379"/>
      <c r="BX33" s="379"/>
      <c r="BY33" s="379"/>
      <c r="BZ33" s="379"/>
      <c r="CA33" s="379"/>
      <c r="CB33" s="379"/>
      <c r="CC33" s="379"/>
      <c r="CD33" s="379"/>
      <c r="CE33" s="379"/>
      <c r="CF33" s="379"/>
      <c r="CG33" s="379"/>
      <c r="CH33" s="379"/>
      <c r="CI33" s="379"/>
      <c r="CJ33" s="379"/>
      <c r="CK33" s="379"/>
      <c r="CL33" s="379"/>
    </row>
    <row r="34" spans="1:91" s="380" customFormat="1" ht="7.5" hidden="1" customHeight="1">
      <c r="A34" s="1272"/>
      <c r="F34" s="379"/>
      <c r="G34" s="379"/>
      <c r="H34" s="379"/>
      <c r="I34" s="379"/>
      <c r="J34" s="379"/>
      <c r="K34" s="379"/>
      <c r="L34" s="379"/>
      <c r="M34" s="379"/>
      <c r="N34" s="379"/>
      <c r="O34" s="379"/>
      <c r="P34" s="379"/>
      <c r="Q34" s="379"/>
      <c r="R34" s="379"/>
      <c r="S34" s="379"/>
      <c r="T34" s="379"/>
      <c r="U34" s="379"/>
      <c r="V34" s="379"/>
      <c r="W34" s="379"/>
      <c r="X34" s="379"/>
      <c r="Y34" s="379"/>
      <c r="Z34" s="379"/>
      <c r="AA34" s="379"/>
      <c r="AB34" s="379"/>
      <c r="AC34" s="379"/>
      <c r="AD34" s="379"/>
      <c r="AE34" s="379"/>
      <c r="AF34" s="379"/>
      <c r="AG34" s="379"/>
      <c r="AH34" s="379"/>
      <c r="AI34" s="379"/>
      <c r="AJ34" s="379"/>
      <c r="AK34" s="379"/>
      <c r="AL34" s="379"/>
      <c r="AM34" s="379"/>
      <c r="AN34" s="379"/>
      <c r="AO34" s="379"/>
      <c r="AP34" s="379"/>
      <c r="AQ34" s="379"/>
      <c r="AR34" s="379"/>
      <c r="AS34" s="379"/>
      <c r="AT34" s="379"/>
      <c r="AU34" s="379"/>
      <c r="AV34" s="379"/>
      <c r="AW34" s="379"/>
      <c r="AX34" s="379"/>
      <c r="AY34" s="379"/>
      <c r="AZ34" s="379"/>
      <c r="BA34" s="379"/>
      <c r="BB34" s="379"/>
      <c r="BC34" s="379"/>
      <c r="BD34" s="379"/>
      <c r="BE34" s="379"/>
      <c r="BF34" s="379"/>
      <c r="BG34" s="379"/>
      <c r="BH34" s="379"/>
      <c r="BI34" s="379"/>
      <c r="BJ34" s="379"/>
      <c r="BK34" s="379"/>
      <c r="BL34" s="379"/>
      <c r="BM34" s="379"/>
      <c r="BN34" s="379"/>
      <c r="BO34" s="379"/>
      <c r="BP34" s="379"/>
      <c r="BQ34" s="379"/>
      <c r="BR34" s="379"/>
      <c r="BS34" s="379"/>
      <c r="BT34" s="379"/>
      <c r="BU34" s="379"/>
      <c r="BV34" s="379"/>
      <c r="BW34" s="379"/>
      <c r="BX34" s="379"/>
      <c r="BY34" s="379"/>
      <c r="BZ34" s="379"/>
      <c r="CA34" s="379"/>
      <c r="CB34" s="379"/>
      <c r="CC34" s="379"/>
      <c r="CD34" s="379"/>
      <c r="CE34" s="379"/>
      <c r="CF34" s="379"/>
      <c r="CG34" s="379"/>
      <c r="CH34" s="379"/>
      <c r="CI34" s="379"/>
      <c r="CJ34" s="379"/>
      <c r="CK34" s="379"/>
      <c r="CL34" s="379"/>
    </row>
    <row r="35" spans="1:91" s="380" customFormat="1" ht="14.25" customHeight="1">
      <c r="A35" s="1096" t="s">
        <v>247</v>
      </c>
      <c r="B35" s="1273">
        <v>58</v>
      </c>
      <c r="C35" s="1274">
        <v>63</v>
      </c>
      <c r="D35" s="1273">
        <v>70</v>
      </c>
      <c r="E35" s="1273">
        <v>71</v>
      </c>
      <c r="F35" s="1266">
        <v>80</v>
      </c>
      <c r="G35" s="379"/>
      <c r="H35" s="379"/>
      <c r="I35" s="379"/>
      <c r="J35" s="379"/>
      <c r="K35" s="379"/>
      <c r="L35" s="379"/>
      <c r="M35" s="379"/>
      <c r="N35" s="379"/>
      <c r="O35" s="379"/>
      <c r="P35" s="379"/>
      <c r="Q35" s="379"/>
      <c r="R35" s="379"/>
      <c r="S35" s="379"/>
      <c r="T35" s="379"/>
      <c r="U35" s="379"/>
      <c r="V35" s="379"/>
      <c r="W35" s="379"/>
      <c r="X35" s="379"/>
      <c r="Y35" s="379"/>
      <c r="Z35" s="379"/>
      <c r="AA35" s="379"/>
      <c r="AB35" s="379"/>
      <c r="AC35" s="379"/>
      <c r="AD35" s="379"/>
      <c r="AE35" s="379"/>
      <c r="AF35" s="379"/>
      <c r="AG35" s="379"/>
      <c r="AH35" s="379"/>
      <c r="AI35" s="379"/>
      <c r="AJ35" s="379"/>
      <c r="AK35" s="379"/>
      <c r="AL35" s="379"/>
      <c r="AM35" s="379"/>
      <c r="AN35" s="379"/>
      <c r="AO35" s="379"/>
      <c r="AP35" s="379"/>
      <c r="AQ35" s="379"/>
      <c r="AR35" s="379"/>
      <c r="AS35" s="379"/>
      <c r="AT35" s="379"/>
      <c r="AU35" s="379"/>
      <c r="AV35" s="379"/>
      <c r="AW35" s="379"/>
      <c r="AX35" s="379"/>
      <c r="AY35" s="379"/>
      <c r="AZ35" s="379"/>
      <c r="BA35" s="379"/>
      <c r="BB35" s="379"/>
      <c r="BC35" s="379"/>
      <c r="BD35" s="379"/>
      <c r="BE35" s="379"/>
      <c r="BF35" s="379"/>
      <c r="BG35" s="379"/>
      <c r="BH35" s="379"/>
      <c r="BI35" s="379"/>
      <c r="BJ35" s="379"/>
      <c r="BK35" s="379"/>
      <c r="BL35" s="379"/>
      <c r="BM35" s="379"/>
      <c r="BN35" s="379"/>
      <c r="BO35" s="379"/>
      <c r="BP35" s="379"/>
      <c r="BQ35" s="379"/>
      <c r="BR35" s="379"/>
      <c r="BS35" s="379"/>
      <c r="BT35" s="379"/>
      <c r="BU35" s="379"/>
      <c r="BV35" s="379"/>
      <c r="BW35" s="379"/>
      <c r="BX35" s="379"/>
      <c r="BY35" s="379"/>
      <c r="BZ35" s="379"/>
      <c r="CA35" s="379"/>
      <c r="CB35" s="379"/>
      <c r="CC35" s="379"/>
      <c r="CD35" s="379"/>
      <c r="CE35" s="379"/>
      <c r="CF35" s="379"/>
      <c r="CG35" s="379"/>
      <c r="CH35" s="379"/>
      <c r="CI35" s="379"/>
      <c r="CJ35" s="379"/>
      <c r="CK35" s="379"/>
    </row>
    <row r="36" spans="1:91" s="380" customFormat="1">
      <c r="A36" s="1263" t="s">
        <v>648</v>
      </c>
      <c r="C36" s="1276"/>
      <c r="F36" s="76"/>
      <c r="G36" s="379"/>
      <c r="H36" s="379"/>
      <c r="I36" s="379"/>
      <c r="J36" s="379"/>
      <c r="K36" s="379"/>
      <c r="L36" s="379"/>
      <c r="M36" s="379"/>
      <c r="N36" s="379"/>
      <c r="O36" s="379"/>
      <c r="P36" s="379"/>
      <c r="Q36" s="379"/>
      <c r="R36" s="379"/>
      <c r="S36" s="379"/>
      <c r="T36" s="379"/>
      <c r="U36" s="379"/>
      <c r="V36" s="379"/>
      <c r="W36" s="379"/>
      <c r="X36" s="379"/>
      <c r="Y36" s="379"/>
      <c r="Z36" s="379"/>
      <c r="AA36" s="379"/>
      <c r="AB36" s="379"/>
      <c r="AC36" s="379"/>
      <c r="AD36" s="379"/>
      <c r="AE36" s="379"/>
      <c r="AF36" s="379"/>
      <c r="AG36" s="379"/>
      <c r="AH36" s="379"/>
      <c r="AI36" s="379"/>
      <c r="AJ36" s="379"/>
      <c r="AK36" s="379"/>
      <c r="AL36" s="379"/>
      <c r="AM36" s="379"/>
      <c r="AN36" s="379"/>
      <c r="AO36" s="379"/>
      <c r="AP36" s="379"/>
      <c r="AQ36" s="379"/>
      <c r="AR36" s="379"/>
      <c r="AS36" s="379"/>
      <c r="AT36" s="379"/>
      <c r="AU36" s="379"/>
      <c r="AV36" s="379"/>
      <c r="AW36" s="379"/>
      <c r="AX36" s="379"/>
      <c r="AY36" s="379"/>
      <c r="AZ36" s="379"/>
      <c r="BA36" s="379"/>
      <c r="BB36" s="379"/>
      <c r="BC36" s="379"/>
      <c r="BD36" s="379"/>
      <c r="BE36" s="379"/>
      <c r="BF36" s="379"/>
      <c r="BG36" s="379"/>
      <c r="BH36" s="379"/>
      <c r="BI36" s="379"/>
      <c r="BJ36" s="379"/>
      <c r="BK36" s="379"/>
      <c r="BL36" s="379"/>
      <c r="BM36" s="379"/>
      <c r="BN36" s="379"/>
      <c r="BO36" s="379"/>
      <c r="BP36" s="379"/>
      <c r="BQ36" s="379"/>
      <c r="BR36" s="379"/>
      <c r="BS36" s="379"/>
      <c r="BT36" s="379"/>
      <c r="BU36" s="379"/>
      <c r="BV36" s="379"/>
      <c r="BW36" s="379"/>
      <c r="BX36" s="379"/>
      <c r="BY36" s="379"/>
      <c r="BZ36" s="379"/>
      <c r="CA36" s="379"/>
      <c r="CB36" s="379"/>
      <c r="CC36" s="379"/>
      <c r="CD36" s="379"/>
      <c r="CE36" s="379"/>
      <c r="CF36" s="379"/>
      <c r="CG36" s="379"/>
      <c r="CH36" s="379"/>
      <c r="CI36" s="379"/>
      <c r="CJ36" s="379"/>
      <c r="CK36" s="379"/>
    </row>
    <row r="37" spans="1:91" s="380" customFormat="1" ht="12.75" customHeight="1">
      <c r="A37" s="1265" t="s">
        <v>82</v>
      </c>
      <c r="B37" s="409">
        <v>1</v>
      </c>
      <c r="C37" s="1280">
        <v>2</v>
      </c>
      <c r="D37" s="409">
        <v>1</v>
      </c>
      <c r="E37" s="409">
        <v>1</v>
      </c>
      <c r="F37" s="1270">
        <v>1</v>
      </c>
      <c r="G37" s="379"/>
      <c r="H37" s="379"/>
      <c r="I37" s="379"/>
      <c r="J37" s="379"/>
      <c r="K37" s="379"/>
      <c r="L37" s="379"/>
      <c r="M37" s="379"/>
      <c r="N37" s="379"/>
      <c r="O37" s="379"/>
      <c r="P37" s="379"/>
      <c r="Q37" s="379"/>
      <c r="R37" s="379"/>
      <c r="S37" s="379"/>
      <c r="T37" s="379"/>
      <c r="U37" s="379"/>
      <c r="V37" s="379"/>
      <c r="W37" s="379"/>
      <c r="X37" s="379"/>
      <c r="Y37" s="379"/>
      <c r="Z37" s="379"/>
      <c r="AA37" s="379"/>
      <c r="AB37" s="379"/>
      <c r="AC37" s="379"/>
      <c r="AD37" s="379"/>
      <c r="AE37" s="379"/>
      <c r="AF37" s="379"/>
      <c r="AG37" s="379"/>
      <c r="AH37" s="379"/>
      <c r="AI37" s="379"/>
      <c r="AJ37" s="379"/>
      <c r="AK37" s="379"/>
      <c r="AL37" s="379"/>
      <c r="AM37" s="379"/>
      <c r="AN37" s="379"/>
      <c r="AO37" s="379"/>
      <c r="AP37" s="379"/>
      <c r="AQ37" s="379"/>
      <c r="AR37" s="379"/>
      <c r="AS37" s="379"/>
      <c r="AT37" s="379"/>
      <c r="AU37" s="379"/>
      <c r="AV37" s="379"/>
      <c r="AW37" s="379"/>
      <c r="AX37" s="379"/>
      <c r="AY37" s="379"/>
      <c r="AZ37" s="379"/>
      <c r="BA37" s="379"/>
      <c r="BB37" s="379"/>
      <c r="BC37" s="379"/>
      <c r="BD37" s="379"/>
      <c r="BE37" s="379"/>
      <c r="BF37" s="379"/>
      <c r="BG37" s="379"/>
      <c r="BH37" s="379"/>
      <c r="BI37" s="379"/>
      <c r="BJ37" s="379"/>
      <c r="BK37" s="379"/>
      <c r="BL37" s="379"/>
      <c r="BM37" s="379"/>
      <c r="BN37" s="379"/>
      <c r="BO37" s="379"/>
      <c r="BP37" s="379"/>
      <c r="BQ37" s="379"/>
      <c r="BR37" s="379"/>
      <c r="BS37" s="379"/>
      <c r="BT37" s="379"/>
      <c r="BU37" s="379"/>
      <c r="BV37" s="379"/>
      <c r="BW37" s="379"/>
      <c r="BX37" s="379"/>
      <c r="BY37" s="379"/>
      <c r="BZ37" s="379"/>
      <c r="CA37" s="379"/>
      <c r="CB37" s="379"/>
      <c r="CC37" s="379"/>
      <c r="CD37" s="379"/>
      <c r="CE37" s="379"/>
      <c r="CF37" s="379"/>
      <c r="CG37" s="379"/>
      <c r="CH37" s="379"/>
      <c r="CI37" s="379"/>
      <c r="CJ37" s="379"/>
      <c r="CK37" s="379"/>
    </row>
    <row r="38" spans="1:91" s="380" customFormat="1">
      <c r="A38" s="1265" t="s">
        <v>94</v>
      </c>
      <c r="B38" s="409">
        <v>5</v>
      </c>
      <c r="C38" s="1280">
        <v>7</v>
      </c>
      <c r="D38" s="409">
        <v>7</v>
      </c>
      <c r="E38" s="409">
        <v>3</v>
      </c>
      <c r="F38" s="1270">
        <v>5</v>
      </c>
      <c r="G38" s="379"/>
      <c r="H38" s="379"/>
      <c r="I38" s="379"/>
      <c r="J38" s="379"/>
      <c r="K38" s="379"/>
      <c r="L38" s="379"/>
      <c r="M38" s="379"/>
      <c r="N38" s="379"/>
      <c r="O38" s="379"/>
      <c r="P38" s="379"/>
      <c r="Q38" s="379"/>
      <c r="R38" s="379"/>
      <c r="S38" s="379"/>
      <c r="T38" s="379"/>
      <c r="U38" s="379"/>
      <c r="V38" s="379"/>
      <c r="W38" s="379"/>
      <c r="X38" s="379"/>
      <c r="Y38" s="379"/>
      <c r="Z38" s="379"/>
      <c r="AA38" s="379"/>
      <c r="AB38" s="379"/>
      <c r="AC38" s="379"/>
      <c r="AD38" s="379"/>
      <c r="AE38" s="379"/>
      <c r="AF38" s="379"/>
      <c r="AG38" s="379"/>
      <c r="AH38" s="379"/>
      <c r="AI38" s="379"/>
      <c r="AJ38" s="379"/>
      <c r="AK38" s="379"/>
      <c r="AL38" s="379"/>
      <c r="AM38" s="379"/>
      <c r="AN38" s="379"/>
      <c r="AO38" s="379"/>
      <c r="AP38" s="379"/>
      <c r="AQ38" s="379"/>
      <c r="AR38" s="379"/>
      <c r="AS38" s="379"/>
      <c r="AT38" s="379"/>
      <c r="AU38" s="379"/>
      <c r="AV38" s="379"/>
      <c r="AW38" s="379"/>
      <c r="AX38" s="379"/>
      <c r="AY38" s="379"/>
      <c r="AZ38" s="379"/>
      <c r="BA38" s="379"/>
      <c r="BB38" s="379"/>
      <c r="BC38" s="379"/>
      <c r="BD38" s="379"/>
      <c r="BE38" s="379"/>
      <c r="BF38" s="379"/>
      <c r="BG38" s="379"/>
      <c r="BH38" s="379"/>
      <c r="BI38" s="379"/>
      <c r="BJ38" s="379"/>
      <c r="BK38" s="379"/>
      <c r="BL38" s="379"/>
      <c r="BM38" s="379"/>
      <c r="BN38" s="379"/>
      <c r="BO38" s="379"/>
      <c r="BP38" s="379"/>
      <c r="BQ38" s="379"/>
      <c r="BR38" s="379"/>
      <c r="BS38" s="379"/>
      <c r="BT38" s="379"/>
      <c r="BU38" s="379"/>
      <c r="BV38" s="379"/>
      <c r="BW38" s="379"/>
      <c r="BX38" s="379"/>
      <c r="BY38" s="379"/>
      <c r="BZ38" s="379"/>
      <c r="CA38" s="379"/>
      <c r="CB38" s="379"/>
      <c r="CC38" s="379"/>
      <c r="CD38" s="379"/>
      <c r="CE38" s="379"/>
      <c r="CF38" s="379"/>
      <c r="CG38" s="379"/>
      <c r="CH38" s="379"/>
      <c r="CI38" s="379"/>
      <c r="CJ38" s="379"/>
      <c r="CK38" s="379"/>
    </row>
    <row r="39" spans="1:91" s="380" customFormat="1">
      <c r="A39" s="1265" t="s">
        <v>45</v>
      </c>
      <c r="B39" s="409">
        <v>4</v>
      </c>
      <c r="C39" s="1280">
        <v>4</v>
      </c>
      <c r="D39" s="409">
        <v>3</v>
      </c>
      <c r="E39" s="409">
        <v>2</v>
      </c>
      <c r="F39" s="1270">
        <v>6</v>
      </c>
      <c r="G39" s="379"/>
      <c r="H39" s="379"/>
      <c r="I39" s="379"/>
      <c r="J39" s="379"/>
      <c r="K39" s="379"/>
      <c r="L39" s="379"/>
      <c r="M39" s="379"/>
      <c r="N39" s="379"/>
      <c r="O39" s="379"/>
      <c r="P39" s="379"/>
      <c r="Q39" s="379"/>
      <c r="R39" s="379"/>
      <c r="S39" s="379"/>
      <c r="T39" s="379"/>
      <c r="U39" s="379"/>
      <c r="V39" s="379"/>
      <c r="W39" s="379"/>
      <c r="X39" s="379"/>
      <c r="Y39" s="379"/>
      <c r="Z39" s="379"/>
      <c r="AA39" s="379"/>
      <c r="AB39" s="379"/>
      <c r="AC39" s="379"/>
      <c r="AD39" s="379"/>
      <c r="AE39" s="379"/>
      <c r="AF39" s="379"/>
      <c r="AG39" s="379"/>
      <c r="AH39" s="379"/>
      <c r="AI39" s="379"/>
      <c r="AJ39" s="379"/>
      <c r="AK39" s="379"/>
      <c r="AL39" s="379"/>
      <c r="AM39" s="379"/>
      <c r="AN39" s="379"/>
      <c r="AO39" s="379"/>
      <c r="AP39" s="379"/>
      <c r="AQ39" s="379"/>
      <c r="AR39" s="379"/>
      <c r="AS39" s="379"/>
      <c r="AT39" s="379"/>
      <c r="AU39" s="379"/>
      <c r="AV39" s="379"/>
      <c r="AW39" s="379"/>
      <c r="AX39" s="379"/>
      <c r="AY39" s="379"/>
      <c r="AZ39" s="379"/>
      <c r="BA39" s="379"/>
      <c r="BB39" s="379"/>
      <c r="BC39" s="379"/>
      <c r="BD39" s="379"/>
      <c r="BE39" s="379"/>
      <c r="BF39" s="379"/>
      <c r="BG39" s="379"/>
      <c r="BH39" s="379"/>
      <c r="BI39" s="379"/>
      <c r="BJ39" s="379"/>
      <c r="BK39" s="379"/>
      <c r="BL39" s="379"/>
      <c r="BM39" s="379"/>
      <c r="BN39" s="379"/>
      <c r="BO39" s="379"/>
      <c r="BP39" s="379"/>
      <c r="BQ39" s="379"/>
      <c r="BR39" s="379"/>
      <c r="BS39" s="379"/>
      <c r="BT39" s="379"/>
      <c r="BU39" s="379"/>
      <c r="BV39" s="379"/>
      <c r="BW39" s="379"/>
      <c r="BX39" s="379"/>
      <c r="BY39" s="379"/>
      <c r="BZ39" s="379"/>
      <c r="CA39" s="379"/>
      <c r="CB39" s="379"/>
      <c r="CC39" s="379"/>
      <c r="CD39" s="379"/>
      <c r="CE39" s="379"/>
      <c r="CF39" s="379"/>
      <c r="CG39" s="379"/>
      <c r="CH39" s="379"/>
      <c r="CI39" s="379"/>
      <c r="CJ39" s="379"/>
      <c r="CK39" s="379"/>
    </row>
    <row r="40" spans="1:91" s="380" customFormat="1">
      <c r="A40" s="1265" t="s">
        <v>54</v>
      </c>
      <c r="B40" s="409">
        <v>34</v>
      </c>
      <c r="C40" s="1280">
        <v>31</v>
      </c>
      <c r="D40" s="409">
        <v>40</v>
      </c>
      <c r="E40" s="409">
        <v>45</v>
      </c>
      <c r="F40" s="1270">
        <v>52</v>
      </c>
      <c r="G40" s="379"/>
      <c r="H40" s="379"/>
      <c r="I40" s="379"/>
      <c r="J40" s="379"/>
      <c r="K40" s="379"/>
      <c r="L40" s="379"/>
      <c r="M40" s="379"/>
      <c r="N40" s="379"/>
      <c r="O40" s="379"/>
      <c r="P40" s="379"/>
      <c r="Q40" s="379"/>
      <c r="R40" s="379"/>
      <c r="S40" s="379"/>
      <c r="T40" s="379"/>
      <c r="U40" s="379"/>
      <c r="V40" s="379"/>
      <c r="W40" s="379"/>
      <c r="X40" s="379"/>
      <c r="Y40" s="379"/>
      <c r="Z40" s="379"/>
      <c r="AA40" s="379"/>
      <c r="AB40" s="379"/>
      <c r="AC40" s="379"/>
      <c r="AD40" s="379"/>
      <c r="AE40" s="379"/>
      <c r="AF40" s="379"/>
      <c r="AG40" s="379"/>
      <c r="AH40" s="379"/>
      <c r="AI40" s="379"/>
      <c r="AJ40" s="379"/>
      <c r="AK40" s="379"/>
      <c r="AL40" s="379"/>
      <c r="AM40" s="379"/>
      <c r="AN40" s="379"/>
      <c r="AO40" s="379"/>
      <c r="AP40" s="379"/>
      <c r="AQ40" s="379"/>
      <c r="AR40" s="379"/>
      <c r="AS40" s="379"/>
      <c r="AT40" s="379"/>
      <c r="AU40" s="379"/>
      <c r="AV40" s="379"/>
      <c r="AW40" s="379"/>
      <c r="AX40" s="379"/>
      <c r="AY40" s="379"/>
      <c r="AZ40" s="379"/>
      <c r="BA40" s="379"/>
      <c r="BB40" s="379"/>
      <c r="BC40" s="379"/>
      <c r="BD40" s="379"/>
      <c r="BE40" s="379"/>
      <c r="BF40" s="379"/>
      <c r="BG40" s="379"/>
      <c r="BH40" s="379"/>
      <c r="BI40" s="379"/>
      <c r="BJ40" s="379"/>
      <c r="BK40" s="379"/>
      <c r="BL40" s="379"/>
      <c r="BM40" s="379"/>
      <c r="BN40" s="379"/>
      <c r="BO40" s="379"/>
      <c r="BP40" s="379"/>
      <c r="BQ40" s="379"/>
      <c r="BR40" s="379"/>
      <c r="BS40" s="379"/>
      <c r="BT40" s="379"/>
      <c r="BU40" s="379"/>
      <c r="BV40" s="379"/>
      <c r="BW40" s="379"/>
      <c r="BX40" s="379"/>
      <c r="BY40" s="379"/>
      <c r="BZ40" s="379"/>
      <c r="CA40" s="379"/>
      <c r="CB40" s="379"/>
      <c r="CC40" s="379"/>
      <c r="CD40" s="379"/>
      <c r="CE40" s="379"/>
      <c r="CF40" s="379"/>
      <c r="CG40" s="379"/>
      <c r="CH40" s="379"/>
      <c r="CI40" s="379"/>
      <c r="CJ40" s="379"/>
      <c r="CK40" s="379"/>
    </row>
    <row r="41" spans="1:91" s="380" customFormat="1" ht="12" customHeight="1">
      <c r="A41" s="1265" t="s">
        <v>1266</v>
      </c>
      <c r="B41" s="1281">
        <v>8</v>
      </c>
      <c r="C41" s="1282">
        <v>6</v>
      </c>
      <c r="D41" s="1281">
        <v>6</v>
      </c>
      <c r="E41" s="1281">
        <v>6</v>
      </c>
      <c r="F41" s="1271">
        <v>7</v>
      </c>
      <c r="G41" s="379"/>
      <c r="H41" s="379"/>
      <c r="I41" s="379"/>
      <c r="J41" s="379"/>
      <c r="K41" s="379"/>
      <c r="L41" s="379"/>
      <c r="M41" s="379"/>
      <c r="N41" s="379"/>
      <c r="O41" s="379"/>
      <c r="P41" s="379"/>
      <c r="Q41" s="379"/>
      <c r="R41" s="379"/>
      <c r="S41" s="379"/>
      <c r="T41" s="379"/>
      <c r="U41" s="379"/>
      <c r="V41" s="379"/>
      <c r="W41" s="379"/>
      <c r="X41" s="379"/>
      <c r="Y41" s="379"/>
      <c r="Z41" s="379"/>
      <c r="AA41" s="379"/>
      <c r="AB41" s="379"/>
      <c r="AC41" s="379"/>
      <c r="AD41" s="379"/>
      <c r="AE41" s="379"/>
      <c r="AF41" s="379"/>
      <c r="AG41" s="379"/>
      <c r="AH41" s="379"/>
      <c r="AI41" s="379"/>
      <c r="AJ41" s="379"/>
      <c r="AK41" s="379"/>
      <c r="AL41" s="379"/>
      <c r="AM41" s="379"/>
      <c r="AN41" s="379"/>
      <c r="AO41" s="379"/>
      <c r="AP41" s="379"/>
      <c r="AQ41" s="379"/>
      <c r="AR41" s="379"/>
      <c r="AS41" s="379"/>
      <c r="AT41" s="379"/>
      <c r="AU41" s="379"/>
      <c r="AV41" s="379"/>
      <c r="AW41" s="379"/>
      <c r="AX41" s="379"/>
      <c r="AY41" s="379"/>
      <c r="AZ41" s="379"/>
      <c r="BA41" s="379"/>
      <c r="BB41" s="379"/>
      <c r="BC41" s="379"/>
      <c r="BD41" s="379"/>
      <c r="BE41" s="379"/>
      <c r="BF41" s="379"/>
      <c r="BG41" s="379"/>
      <c r="BH41" s="379"/>
      <c r="BI41" s="379"/>
      <c r="BJ41" s="379"/>
      <c r="BK41" s="379"/>
      <c r="BL41" s="379"/>
      <c r="BM41" s="379"/>
      <c r="BN41" s="379"/>
      <c r="BO41" s="379"/>
      <c r="BP41" s="379"/>
      <c r="BQ41" s="379"/>
      <c r="BR41" s="379"/>
      <c r="BS41" s="379"/>
      <c r="BT41" s="379"/>
      <c r="BU41" s="379"/>
      <c r="BV41" s="379"/>
      <c r="BW41" s="379"/>
      <c r="BX41" s="379"/>
      <c r="BY41" s="379"/>
      <c r="BZ41" s="379"/>
      <c r="CA41" s="379"/>
      <c r="CB41" s="379"/>
      <c r="CC41" s="379"/>
      <c r="CD41" s="379"/>
      <c r="CE41" s="379"/>
      <c r="CF41" s="379"/>
      <c r="CG41" s="379"/>
      <c r="CH41" s="379"/>
      <c r="CI41" s="379"/>
      <c r="CJ41" s="379"/>
      <c r="CK41" s="379"/>
    </row>
    <row r="42" spans="1:91" s="380" customFormat="1">
      <c r="A42" s="1265" t="s">
        <v>98</v>
      </c>
      <c r="B42" s="409">
        <v>7</v>
      </c>
      <c r="C42" s="1280">
        <v>9</v>
      </c>
      <c r="D42" s="409">
        <v>11</v>
      </c>
      <c r="E42" s="409">
        <v>15</v>
      </c>
      <c r="F42" s="1270">
        <v>25</v>
      </c>
      <c r="G42" s="379"/>
      <c r="H42" s="379"/>
      <c r="I42" s="379"/>
      <c r="J42" s="379"/>
      <c r="K42" s="379"/>
      <c r="L42" s="379"/>
      <c r="M42" s="379"/>
      <c r="N42" s="379"/>
      <c r="O42" s="379"/>
      <c r="P42" s="379"/>
      <c r="Q42" s="379"/>
      <c r="R42" s="379"/>
      <c r="S42" s="379"/>
      <c r="T42" s="379"/>
      <c r="U42" s="379"/>
      <c r="V42" s="379"/>
      <c r="W42" s="379"/>
      <c r="X42" s="379"/>
      <c r="Y42" s="379"/>
      <c r="Z42" s="379"/>
      <c r="AA42" s="379"/>
      <c r="AB42" s="379"/>
      <c r="AC42" s="379"/>
      <c r="AD42" s="379"/>
      <c r="AE42" s="379"/>
      <c r="AF42" s="379"/>
      <c r="AG42" s="379"/>
      <c r="AH42" s="379"/>
      <c r="AI42" s="379"/>
      <c r="AJ42" s="379"/>
      <c r="AK42" s="379"/>
      <c r="AL42" s="379"/>
      <c r="AM42" s="379"/>
      <c r="AN42" s="379"/>
      <c r="AO42" s="379"/>
      <c r="AP42" s="379"/>
      <c r="AQ42" s="379"/>
      <c r="AR42" s="379"/>
      <c r="AS42" s="379"/>
      <c r="AT42" s="379"/>
      <c r="AU42" s="379"/>
      <c r="AV42" s="379"/>
      <c r="AW42" s="379"/>
      <c r="AX42" s="379"/>
      <c r="AY42" s="379"/>
      <c r="AZ42" s="379"/>
      <c r="BA42" s="379"/>
      <c r="BB42" s="379"/>
      <c r="BC42" s="379"/>
      <c r="BD42" s="379"/>
      <c r="BE42" s="379"/>
      <c r="BF42" s="379"/>
      <c r="BG42" s="379"/>
      <c r="BH42" s="379"/>
      <c r="BI42" s="379"/>
      <c r="BJ42" s="379"/>
      <c r="BK42" s="379"/>
      <c r="BL42" s="379"/>
      <c r="BM42" s="379"/>
      <c r="BN42" s="379"/>
      <c r="BO42" s="379"/>
      <c r="BP42" s="379"/>
      <c r="BQ42" s="379"/>
      <c r="BR42" s="379"/>
      <c r="BS42" s="379"/>
      <c r="BT42" s="379"/>
      <c r="BU42" s="379"/>
      <c r="BV42" s="379"/>
      <c r="BW42" s="379"/>
      <c r="BX42" s="379"/>
      <c r="BY42" s="379"/>
      <c r="BZ42" s="379"/>
      <c r="CA42" s="379"/>
      <c r="CB42" s="379"/>
      <c r="CC42" s="379"/>
      <c r="CD42" s="379"/>
      <c r="CE42" s="379"/>
      <c r="CF42" s="379"/>
      <c r="CG42" s="379"/>
      <c r="CH42" s="379"/>
      <c r="CI42" s="379"/>
      <c r="CJ42" s="379"/>
      <c r="CK42" s="379"/>
    </row>
    <row r="43" spans="1:91" s="380" customFormat="1" ht="10.5" customHeight="1">
      <c r="A43" s="1265" t="s">
        <v>1199</v>
      </c>
      <c r="B43" s="409">
        <v>2</v>
      </c>
      <c r="C43" s="1280">
        <v>3</v>
      </c>
      <c r="D43" s="1280">
        <v>4</v>
      </c>
      <c r="E43" s="1280">
        <v>5</v>
      </c>
      <c r="F43" s="1270">
        <v>12</v>
      </c>
      <c r="G43" s="379"/>
      <c r="H43" s="379"/>
      <c r="I43" s="379"/>
      <c r="J43" s="379"/>
      <c r="K43" s="379"/>
      <c r="L43" s="379"/>
      <c r="M43" s="379"/>
      <c r="N43" s="379"/>
      <c r="O43" s="379"/>
      <c r="P43" s="379"/>
      <c r="Q43" s="379"/>
      <c r="R43" s="379"/>
      <c r="S43" s="379"/>
      <c r="T43" s="379"/>
      <c r="U43" s="379"/>
      <c r="V43" s="379"/>
      <c r="W43" s="379"/>
      <c r="X43" s="379"/>
      <c r="Y43" s="379"/>
      <c r="Z43" s="379"/>
      <c r="AA43" s="379"/>
      <c r="AB43" s="379"/>
      <c r="AC43" s="379"/>
      <c r="AD43" s="379"/>
      <c r="AE43" s="379"/>
      <c r="AF43" s="379"/>
      <c r="AG43" s="379"/>
      <c r="AH43" s="379"/>
      <c r="AI43" s="379"/>
      <c r="AJ43" s="379"/>
      <c r="AK43" s="379"/>
      <c r="AL43" s="379"/>
      <c r="AM43" s="379"/>
      <c r="AN43" s="379"/>
      <c r="AO43" s="379"/>
      <c r="AP43" s="379"/>
      <c r="AQ43" s="379"/>
      <c r="AR43" s="379"/>
      <c r="AS43" s="379"/>
      <c r="AT43" s="379"/>
      <c r="AU43" s="379"/>
      <c r="AV43" s="379"/>
      <c r="AW43" s="379"/>
      <c r="AX43" s="379"/>
      <c r="AY43" s="379"/>
      <c r="AZ43" s="379"/>
      <c r="BA43" s="379"/>
      <c r="BB43" s="379"/>
      <c r="BC43" s="379"/>
      <c r="BD43" s="379"/>
      <c r="BE43" s="379"/>
      <c r="BF43" s="379"/>
      <c r="BG43" s="379"/>
      <c r="BH43" s="379"/>
      <c r="BI43" s="379"/>
      <c r="BJ43" s="379"/>
      <c r="BK43" s="379"/>
      <c r="BL43" s="379"/>
      <c r="BM43" s="379"/>
      <c r="BN43" s="379"/>
      <c r="BO43" s="379"/>
      <c r="BP43" s="379"/>
      <c r="BQ43" s="379"/>
      <c r="BR43" s="379"/>
      <c r="BS43" s="379"/>
      <c r="BT43" s="379"/>
      <c r="BU43" s="379"/>
      <c r="BV43" s="379"/>
      <c r="BW43" s="379"/>
      <c r="BX43" s="379"/>
      <c r="BY43" s="379"/>
      <c r="BZ43" s="379"/>
      <c r="CA43" s="379"/>
      <c r="CB43" s="379"/>
      <c r="CC43" s="379"/>
      <c r="CD43" s="379"/>
      <c r="CE43" s="379"/>
      <c r="CF43" s="379"/>
      <c r="CG43" s="379"/>
      <c r="CH43" s="379"/>
      <c r="CI43" s="379"/>
      <c r="CJ43" s="379"/>
      <c r="CK43" s="379"/>
    </row>
    <row r="44" spans="1:91" s="380" customFormat="1">
      <c r="A44" s="1265" t="s">
        <v>48</v>
      </c>
      <c r="B44" s="409">
        <v>7</v>
      </c>
      <c r="C44" s="1280">
        <v>8</v>
      </c>
      <c r="D44" s="409">
        <v>7</v>
      </c>
      <c r="E44" s="409">
        <v>3</v>
      </c>
      <c r="F44" s="1270">
        <v>4</v>
      </c>
      <c r="G44" s="379"/>
      <c r="H44" s="379"/>
      <c r="I44" s="379"/>
      <c r="J44" s="379"/>
      <c r="K44" s="379"/>
      <c r="L44" s="379"/>
      <c r="M44" s="379"/>
      <c r="N44" s="379"/>
      <c r="O44" s="379"/>
      <c r="P44" s="379"/>
      <c r="Q44" s="379"/>
      <c r="R44" s="379"/>
      <c r="S44" s="379"/>
      <c r="T44" s="379"/>
      <c r="U44" s="379"/>
      <c r="V44" s="379"/>
      <c r="W44" s="379"/>
      <c r="X44" s="379"/>
      <c r="Y44" s="379"/>
      <c r="Z44" s="379"/>
      <c r="AA44" s="379"/>
      <c r="AB44" s="379"/>
      <c r="AC44" s="379"/>
      <c r="AD44" s="379"/>
      <c r="AE44" s="379"/>
      <c r="AF44" s="379"/>
      <c r="AG44" s="379"/>
      <c r="AH44" s="379"/>
      <c r="AI44" s="379"/>
      <c r="AJ44" s="379"/>
      <c r="AK44" s="379"/>
      <c r="AL44" s="379"/>
      <c r="AM44" s="379"/>
      <c r="AN44" s="379"/>
      <c r="AO44" s="379"/>
      <c r="AP44" s="379"/>
      <c r="AQ44" s="379"/>
      <c r="AR44" s="379"/>
      <c r="AS44" s="379"/>
      <c r="AT44" s="379"/>
      <c r="AU44" s="379"/>
      <c r="AV44" s="379"/>
      <c r="AW44" s="379"/>
      <c r="AX44" s="379"/>
      <c r="AY44" s="379"/>
      <c r="AZ44" s="379"/>
      <c r="BA44" s="379"/>
      <c r="BB44" s="379"/>
      <c r="BC44" s="379"/>
      <c r="BD44" s="379"/>
      <c r="BE44" s="379"/>
      <c r="BF44" s="379"/>
      <c r="BG44" s="379"/>
      <c r="BH44" s="379"/>
      <c r="BI44" s="379"/>
      <c r="BJ44" s="379"/>
      <c r="BK44" s="379"/>
      <c r="BL44" s="379"/>
      <c r="BM44" s="379"/>
      <c r="BN44" s="379"/>
      <c r="BO44" s="379"/>
      <c r="BP44" s="379"/>
      <c r="BQ44" s="379"/>
      <c r="BR44" s="379"/>
      <c r="BS44" s="379"/>
      <c r="BT44" s="379"/>
      <c r="BU44" s="379"/>
      <c r="BV44" s="379"/>
      <c r="BW44" s="379"/>
      <c r="BX44" s="379"/>
      <c r="BY44" s="379"/>
      <c r="BZ44" s="379"/>
      <c r="CA44" s="379"/>
      <c r="CB44" s="379"/>
      <c r="CC44" s="379"/>
      <c r="CD44" s="379"/>
      <c r="CE44" s="379"/>
      <c r="CF44" s="379"/>
      <c r="CG44" s="379"/>
      <c r="CH44" s="379"/>
      <c r="CI44" s="379"/>
      <c r="CJ44" s="379"/>
      <c r="CK44" s="379"/>
    </row>
    <row r="45" spans="1:91" s="380" customFormat="1" ht="10.5" customHeight="1">
      <c r="A45" s="1265" t="s">
        <v>1325</v>
      </c>
      <c r="B45" s="1281">
        <v>2</v>
      </c>
      <c r="C45" s="1282">
        <v>3</v>
      </c>
      <c r="D45" s="1281">
        <v>1</v>
      </c>
      <c r="E45" s="1281">
        <v>1</v>
      </c>
      <c r="F45" s="1271">
        <v>1</v>
      </c>
      <c r="G45" s="379"/>
      <c r="H45" s="379"/>
      <c r="I45" s="379"/>
      <c r="J45" s="379"/>
      <c r="K45" s="379"/>
      <c r="L45" s="379"/>
      <c r="M45" s="379"/>
      <c r="N45" s="379"/>
      <c r="O45" s="379"/>
      <c r="P45" s="379"/>
      <c r="Q45" s="379"/>
      <c r="R45" s="379"/>
      <c r="S45" s="379"/>
      <c r="T45" s="379"/>
      <c r="U45" s="379"/>
      <c r="V45" s="379"/>
      <c r="W45" s="379"/>
      <c r="X45" s="379"/>
      <c r="Y45" s="379"/>
      <c r="Z45" s="379"/>
      <c r="AA45" s="379"/>
      <c r="AB45" s="379"/>
      <c r="AC45" s="379"/>
      <c r="AD45" s="379"/>
      <c r="AE45" s="379"/>
      <c r="AF45" s="379"/>
      <c r="AG45" s="379"/>
      <c r="AH45" s="379"/>
      <c r="AI45" s="379"/>
      <c r="AJ45" s="379"/>
      <c r="AK45" s="379"/>
      <c r="AL45" s="379"/>
      <c r="AM45" s="379"/>
      <c r="AN45" s="379"/>
      <c r="AO45" s="379"/>
      <c r="AP45" s="379"/>
      <c r="AQ45" s="379"/>
      <c r="AR45" s="379"/>
      <c r="AS45" s="379"/>
      <c r="AT45" s="379"/>
      <c r="AU45" s="379"/>
      <c r="AV45" s="379"/>
      <c r="AW45" s="379"/>
      <c r="AX45" s="379"/>
      <c r="AY45" s="379"/>
      <c r="AZ45" s="379"/>
      <c r="BA45" s="379"/>
      <c r="BB45" s="379"/>
      <c r="BC45" s="379"/>
      <c r="BD45" s="379"/>
      <c r="BE45" s="379"/>
      <c r="BF45" s="379"/>
      <c r="BG45" s="379"/>
      <c r="BH45" s="379"/>
      <c r="BI45" s="379"/>
      <c r="BJ45" s="379"/>
      <c r="BK45" s="379"/>
      <c r="BL45" s="379"/>
      <c r="BM45" s="379"/>
      <c r="BN45" s="379"/>
      <c r="BO45" s="379"/>
      <c r="BP45" s="379"/>
      <c r="BQ45" s="379"/>
      <c r="BR45" s="379"/>
      <c r="BS45" s="379"/>
      <c r="BT45" s="379"/>
      <c r="BU45" s="379"/>
      <c r="BV45" s="379"/>
      <c r="BW45" s="379"/>
      <c r="BX45" s="379"/>
      <c r="BY45" s="379"/>
      <c r="BZ45" s="379"/>
      <c r="CA45" s="379"/>
      <c r="CB45" s="379"/>
      <c r="CC45" s="379"/>
      <c r="CD45" s="379"/>
      <c r="CE45" s="379"/>
      <c r="CF45" s="379"/>
      <c r="CG45" s="379"/>
      <c r="CH45" s="379"/>
      <c r="CI45" s="379"/>
      <c r="CJ45" s="379"/>
      <c r="CK45" s="379"/>
    </row>
    <row r="46" spans="1:91" s="380" customFormat="1">
      <c r="A46" s="1822" t="s">
        <v>84</v>
      </c>
      <c r="B46" s="1826" t="s">
        <v>60</v>
      </c>
      <c r="C46" s="1830">
        <v>2</v>
      </c>
      <c r="D46" s="1826">
        <v>1</v>
      </c>
      <c r="E46" s="1826">
        <v>2</v>
      </c>
      <c r="F46" s="1831">
        <v>2</v>
      </c>
      <c r="G46" s="379"/>
      <c r="H46" s="379"/>
      <c r="I46" s="379"/>
      <c r="J46" s="379"/>
      <c r="K46" s="379"/>
      <c r="L46" s="379"/>
      <c r="M46" s="379"/>
      <c r="N46" s="379"/>
      <c r="O46" s="379"/>
      <c r="P46" s="379"/>
      <c r="Q46" s="379"/>
      <c r="R46" s="379"/>
      <c r="S46" s="379"/>
      <c r="T46" s="379"/>
      <c r="U46" s="379"/>
      <c r="V46" s="379"/>
      <c r="W46" s="379"/>
      <c r="X46" s="379"/>
      <c r="Y46" s="379"/>
      <c r="Z46" s="379"/>
      <c r="AA46" s="379"/>
      <c r="AB46" s="379"/>
      <c r="AC46" s="379"/>
      <c r="AD46" s="379"/>
      <c r="AE46" s="379"/>
      <c r="AF46" s="379"/>
      <c r="AG46" s="379"/>
      <c r="AH46" s="379"/>
      <c r="AI46" s="379"/>
      <c r="AJ46" s="379"/>
      <c r="AK46" s="379"/>
      <c r="AL46" s="379"/>
      <c r="AM46" s="379"/>
      <c r="AN46" s="379"/>
      <c r="AO46" s="379"/>
      <c r="AP46" s="379"/>
      <c r="AQ46" s="379"/>
      <c r="AR46" s="379"/>
      <c r="AS46" s="379"/>
      <c r="AT46" s="379"/>
      <c r="AU46" s="379"/>
      <c r="AV46" s="379"/>
      <c r="AW46" s="379"/>
      <c r="AX46" s="379"/>
      <c r="AY46" s="379"/>
      <c r="AZ46" s="379"/>
      <c r="BA46" s="379"/>
      <c r="BB46" s="379"/>
      <c r="BC46" s="379"/>
      <c r="BD46" s="379"/>
      <c r="BE46" s="379"/>
      <c r="BF46" s="379"/>
      <c r="BG46" s="379"/>
      <c r="BH46" s="379"/>
      <c r="BI46" s="379"/>
      <c r="BJ46" s="379"/>
      <c r="BK46" s="379"/>
      <c r="BL46" s="379"/>
      <c r="BM46" s="379"/>
      <c r="BN46" s="379"/>
      <c r="BO46" s="379"/>
      <c r="BP46" s="379"/>
      <c r="BQ46" s="379"/>
      <c r="BR46" s="379"/>
      <c r="BS46" s="379"/>
      <c r="BT46" s="379"/>
      <c r="BU46" s="379"/>
      <c r="BV46" s="379"/>
      <c r="BW46" s="379"/>
      <c r="BX46" s="379"/>
      <c r="BY46" s="379"/>
      <c r="BZ46" s="379"/>
      <c r="CA46" s="379"/>
      <c r="CB46" s="379"/>
      <c r="CC46" s="379"/>
      <c r="CD46" s="379"/>
      <c r="CE46" s="379"/>
      <c r="CF46" s="379"/>
      <c r="CG46" s="379"/>
      <c r="CH46" s="379"/>
      <c r="CI46" s="379"/>
      <c r="CJ46" s="379"/>
      <c r="CK46" s="379"/>
    </row>
    <row r="47" spans="1:91" s="54" customFormat="1" ht="14.25" customHeight="1">
      <c r="A47" s="226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  <c r="W47" s="135"/>
      <c r="X47" s="135"/>
      <c r="Y47" s="135"/>
      <c r="Z47" s="135"/>
      <c r="AA47" s="135"/>
      <c r="AB47" s="135"/>
      <c r="AC47" s="135"/>
      <c r="AD47" s="135"/>
      <c r="AE47" s="135"/>
      <c r="AF47" s="135"/>
      <c r="AG47" s="135"/>
      <c r="AH47" s="135"/>
      <c r="AI47" s="135"/>
      <c r="AJ47" s="135"/>
      <c r="AK47" s="135"/>
      <c r="AL47" s="135"/>
      <c r="AM47" s="135"/>
      <c r="AN47" s="135"/>
      <c r="AO47" s="135"/>
      <c r="AP47" s="135"/>
      <c r="AQ47" s="135"/>
      <c r="AR47" s="135"/>
      <c r="AS47" s="135"/>
      <c r="AT47" s="135"/>
      <c r="AU47" s="135"/>
      <c r="AV47" s="135"/>
      <c r="AW47" s="135"/>
      <c r="AX47" s="135"/>
      <c r="AY47" s="135"/>
      <c r="AZ47" s="135"/>
      <c r="BA47" s="135"/>
      <c r="BB47" s="135"/>
      <c r="BC47" s="135"/>
      <c r="BD47" s="135"/>
      <c r="BE47" s="135"/>
      <c r="BF47" s="135"/>
      <c r="BG47" s="135"/>
      <c r="BH47" s="135"/>
      <c r="BI47" s="135"/>
      <c r="BJ47" s="135"/>
      <c r="BK47" s="135"/>
      <c r="BL47" s="135"/>
      <c r="BM47" s="135"/>
      <c r="BN47" s="135"/>
      <c r="BO47" s="135"/>
      <c r="BP47" s="135"/>
      <c r="BQ47" s="135"/>
      <c r="BR47" s="135"/>
      <c r="BS47" s="135"/>
      <c r="BT47" s="135"/>
      <c r="BU47" s="135"/>
      <c r="BV47" s="135"/>
      <c r="BW47" s="135"/>
      <c r="BX47" s="135"/>
      <c r="BY47" s="135"/>
      <c r="BZ47" s="135"/>
      <c r="CA47" s="135"/>
      <c r="CB47" s="135"/>
      <c r="CC47" s="135"/>
      <c r="CD47" s="135"/>
      <c r="CE47" s="135"/>
      <c r="CF47" s="135"/>
      <c r="CG47" s="135"/>
      <c r="CH47" s="135"/>
      <c r="CI47" s="135"/>
      <c r="CJ47" s="135"/>
      <c r="CK47" s="135"/>
      <c r="CL47" s="135"/>
    </row>
    <row r="48" spans="1:91" s="54" customFormat="1" ht="13.5" customHeight="1">
      <c r="A48" s="226"/>
      <c r="G48" s="135"/>
      <c r="H48" s="135"/>
      <c r="I48" s="135"/>
      <c r="J48" s="135"/>
      <c r="K48" s="135"/>
      <c r="L48" s="135"/>
      <c r="M48" s="135"/>
      <c r="N48" s="135"/>
      <c r="O48" s="13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5"/>
      <c r="AH48" s="135"/>
      <c r="AI48" s="135"/>
      <c r="AJ48" s="135"/>
      <c r="AK48" s="135"/>
      <c r="AL48" s="135"/>
      <c r="AM48" s="135"/>
      <c r="AN48" s="135"/>
      <c r="AO48" s="135"/>
      <c r="AP48" s="135"/>
      <c r="AQ48" s="135"/>
      <c r="AR48" s="135"/>
      <c r="AS48" s="135"/>
      <c r="AT48" s="135"/>
      <c r="AU48" s="135"/>
      <c r="AV48" s="135"/>
      <c r="AW48" s="135"/>
      <c r="AX48" s="135"/>
      <c r="AY48" s="135"/>
      <c r="AZ48" s="135"/>
      <c r="BA48" s="135"/>
      <c r="BB48" s="135"/>
      <c r="BC48" s="135"/>
      <c r="BD48" s="135"/>
      <c r="BE48" s="135"/>
      <c r="BF48" s="135"/>
      <c r="BG48" s="135"/>
      <c r="BH48" s="135"/>
      <c r="BI48" s="135"/>
      <c r="BJ48" s="135"/>
      <c r="BK48" s="135"/>
      <c r="BL48" s="135"/>
      <c r="BM48" s="135"/>
      <c r="BN48" s="135"/>
      <c r="BO48" s="135"/>
      <c r="BP48" s="135"/>
      <c r="BQ48" s="135"/>
      <c r="BR48" s="135"/>
      <c r="BS48" s="135"/>
      <c r="BT48" s="135"/>
      <c r="BU48" s="135"/>
      <c r="BV48" s="135"/>
      <c r="BW48" s="135"/>
      <c r="BX48" s="135"/>
      <c r="BY48" s="135"/>
      <c r="BZ48" s="135"/>
      <c r="CA48" s="135"/>
      <c r="CB48" s="135"/>
      <c r="CC48" s="135"/>
      <c r="CD48" s="135"/>
      <c r="CE48" s="135"/>
      <c r="CF48" s="135"/>
      <c r="CG48" s="135"/>
      <c r="CH48" s="135"/>
      <c r="CI48" s="135"/>
      <c r="CJ48" s="135"/>
      <c r="CK48" s="135"/>
      <c r="CL48" s="135"/>
      <c r="CM48" s="135"/>
    </row>
    <row r="49" spans="1:91" s="54" customFormat="1">
      <c r="A49" s="97"/>
      <c r="B49" s="135"/>
      <c r="C49" s="135"/>
      <c r="D49" s="135"/>
      <c r="E49" s="135"/>
      <c r="F49" s="135"/>
      <c r="G49" s="135"/>
      <c r="H49" s="135"/>
      <c r="I49" s="135"/>
      <c r="J49" s="135"/>
      <c r="K49" s="135"/>
      <c r="L49" s="135"/>
      <c r="M49" s="135"/>
      <c r="N49" s="135"/>
      <c r="O49" s="135"/>
      <c r="P49" s="135"/>
      <c r="Q49" s="135"/>
      <c r="R49" s="135"/>
      <c r="S49" s="135"/>
      <c r="T49" s="135"/>
      <c r="U49" s="135"/>
      <c r="V49" s="135"/>
      <c r="W49" s="135"/>
      <c r="X49" s="135"/>
      <c r="Y49" s="135"/>
      <c r="Z49" s="135"/>
      <c r="AA49" s="135"/>
      <c r="AB49" s="135"/>
      <c r="AC49" s="135"/>
      <c r="AD49" s="135"/>
      <c r="AE49" s="135"/>
      <c r="AF49" s="135"/>
      <c r="AG49" s="135"/>
      <c r="AH49" s="135"/>
      <c r="AI49" s="135"/>
      <c r="AJ49" s="135"/>
      <c r="AK49" s="135"/>
      <c r="AL49" s="135"/>
      <c r="AM49" s="135"/>
      <c r="AN49" s="135"/>
      <c r="AO49" s="135"/>
      <c r="AP49" s="135"/>
      <c r="AQ49" s="135"/>
      <c r="AR49" s="135"/>
      <c r="AS49" s="135"/>
      <c r="AT49" s="135"/>
      <c r="AU49" s="135"/>
      <c r="AV49" s="135"/>
      <c r="AW49" s="135"/>
      <c r="AX49" s="135"/>
      <c r="AY49" s="135"/>
      <c r="AZ49" s="135"/>
      <c r="BA49" s="135"/>
      <c r="BB49" s="135"/>
      <c r="BC49" s="135"/>
      <c r="BD49" s="135"/>
      <c r="BE49" s="135"/>
      <c r="BF49" s="135"/>
      <c r="BG49" s="135"/>
      <c r="BH49" s="135"/>
      <c r="BI49" s="135"/>
      <c r="BJ49" s="135"/>
      <c r="BK49" s="135"/>
      <c r="BL49" s="135"/>
      <c r="BM49" s="135"/>
      <c r="BN49" s="135"/>
      <c r="BO49" s="135"/>
      <c r="BP49" s="135"/>
      <c r="BQ49" s="135"/>
      <c r="BR49" s="135"/>
      <c r="BS49" s="135"/>
      <c r="BT49" s="135"/>
      <c r="BU49" s="135"/>
      <c r="BV49" s="135"/>
      <c r="BW49" s="135"/>
      <c r="BX49" s="135"/>
      <c r="BY49" s="135"/>
      <c r="BZ49" s="135"/>
      <c r="CA49" s="135"/>
      <c r="CB49" s="135"/>
      <c r="CC49" s="135"/>
      <c r="CD49" s="135"/>
      <c r="CE49" s="135"/>
      <c r="CF49" s="135"/>
      <c r="CG49" s="135"/>
      <c r="CH49" s="135"/>
      <c r="CI49" s="135"/>
      <c r="CJ49" s="135"/>
      <c r="CK49" s="135"/>
      <c r="CL49" s="135"/>
      <c r="CM49" s="135"/>
    </row>
    <row r="50" spans="1:91" s="54" customFormat="1">
      <c r="A50" s="97"/>
      <c r="B50" s="135"/>
      <c r="C50" s="135"/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5"/>
      <c r="R50" s="135"/>
      <c r="S50" s="135"/>
      <c r="T50" s="135"/>
      <c r="U50" s="135"/>
      <c r="V50" s="135"/>
      <c r="W50" s="135"/>
      <c r="X50" s="135"/>
      <c r="Y50" s="135"/>
      <c r="Z50" s="135"/>
      <c r="AA50" s="135"/>
      <c r="AB50" s="135"/>
      <c r="AC50" s="135"/>
      <c r="AD50" s="135"/>
      <c r="AE50" s="135"/>
      <c r="AF50" s="135"/>
      <c r="AG50" s="135"/>
      <c r="AH50" s="135"/>
      <c r="AI50" s="135"/>
      <c r="AJ50" s="135"/>
      <c r="AK50" s="135"/>
      <c r="AL50" s="135"/>
      <c r="AM50" s="135"/>
      <c r="AN50" s="135"/>
      <c r="AO50" s="135"/>
      <c r="AP50" s="135"/>
      <c r="AQ50" s="135"/>
      <c r="AR50" s="135"/>
      <c r="AS50" s="135"/>
      <c r="AT50" s="135"/>
      <c r="AU50" s="135"/>
      <c r="AV50" s="135"/>
      <c r="AW50" s="135"/>
      <c r="AX50" s="135"/>
      <c r="AY50" s="135"/>
      <c r="AZ50" s="135"/>
      <c r="BA50" s="135"/>
      <c r="BB50" s="135"/>
      <c r="BC50" s="135"/>
      <c r="BD50" s="135"/>
      <c r="BE50" s="135"/>
      <c r="BF50" s="135"/>
      <c r="BG50" s="135"/>
      <c r="BH50" s="135"/>
      <c r="BI50" s="135"/>
      <c r="BJ50" s="135"/>
      <c r="BK50" s="135"/>
      <c r="BL50" s="135"/>
      <c r="BM50" s="135"/>
      <c r="BN50" s="135"/>
      <c r="BO50" s="135"/>
      <c r="BP50" s="135"/>
      <c r="BQ50" s="135"/>
      <c r="BR50" s="135"/>
      <c r="BS50" s="135"/>
      <c r="BT50" s="135"/>
      <c r="BU50" s="135"/>
      <c r="BV50" s="135"/>
      <c r="BW50" s="135"/>
      <c r="BX50" s="135"/>
      <c r="BY50" s="135"/>
      <c r="BZ50" s="135"/>
      <c r="CA50" s="135"/>
      <c r="CB50" s="135"/>
      <c r="CC50" s="135"/>
      <c r="CD50" s="135"/>
      <c r="CE50" s="135"/>
      <c r="CF50" s="135"/>
      <c r="CG50" s="135"/>
      <c r="CH50" s="135"/>
      <c r="CI50" s="135"/>
      <c r="CJ50" s="135"/>
      <c r="CK50" s="135"/>
      <c r="CL50" s="135"/>
      <c r="CM50" s="135"/>
    </row>
  </sheetData>
  <mergeCells count="6">
    <mergeCell ref="A32:E32"/>
    <mergeCell ref="A2:E2"/>
    <mergeCell ref="A3:E3"/>
    <mergeCell ref="A31:E31"/>
    <mergeCell ref="A1:F1"/>
    <mergeCell ref="A30:F3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CO106"/>
  <sheetViews>
    <sheetView zoomScale="115" zoomScaleNormal="115" workbookViewId="0">
      <selection activeCell="K59" sqref="K59"/>
    </sheetView>
  </sheetViews>
  <sheetFormatPr defaultRowHeight="12.75"/>
  <cols>
    <col min="1" max="1" width="48.33203125" customWidth="1"/>
    <col min="2" max="6" width="11.83203125" customWidth="1"/>
  </cols>
  <sheetData>
    <row r="1" spans="1:91" s="349" customFormat="1" ht="15.95" customHeight="1">
      <c r="A1" s="2296" t="s">
        <v>913</v>
      </c>
      <c r="B1" s="2296"/>
      <c r="C1" s="2296"/>
      <c r="D1" s="2296"/>
      <c r="E1" s="2296"/>
      <c r="F1" s="2296"/>
      <c r="G1" s="2296"/>
      <c r="H1" s="2296"/>
    </row>
    <row r="2" spans="1:91" s="349" customFormat="1" ht="15.95" customHeight="1">
      <c r="A2" s="2296" t="s">
        <v>262</v>
      </c>
      <c r="B2" s="2296"/>
      <c r="C2" s="2296"/>
      <c r="D2" s="2296"/>
      <c r="E2" s="2296"/>
      <c r="F2" s="2296"/>
      <c r="G2" s="2296"/>
      <c r="H2" s="2296"/>
    </row>
    <row r="3" spans="1:91" s="349" customFormat="1" ht="15.95" customHeight="1">
      <c r="A3" s="2301" t="s">
        <v>263</v>
      </c>
      <c r="B3" s="2301"/>
      <c r="C3" s="2301"/>
      <c r="D3" s="2301"/>
      <c r="E3" s="2301"/>
      <c r="F3" s="1779"/>
    </row>
    <row r="4" spans="1:91" s="410" customFormat="1" ht="19.5" customHeight="1">
      <c r="A4" s="1595"/>
      <c r="B4" s="1596">
        <v>2019</v>
      </c>
      <c r="C4" s="1596">
        <v>2020</v>
      </c>
      <c r="D4" s="1596">
        <v>2021</v>
      </c>
      <c r="E4" s="1832">
        <v>2022</v>
      </c>
      <c r="F4" s="1782">
        <v>2023</v>
      </c>
    </row>
    <row r="5" spans="1:91" s="410" customFormat="1" ht="5.25" customHeight="1">
      <c r="A5" s="1250"/>
      <c r="B5" s="1289"/>
      <c r="C5" s="1290"/>
      <c r="D5" s="1289"/>
      <c r="E5" s="1289"/>
      <c r="F5" s="1289"/>
      <c r="CM5" s="411"/>
    </row>
    <row r="6" spans="1:91" s="412" customFormat="1">
      <c r="A6" s="1251" t="s">
        <v>38</v>
      </c>
      <c r="B6" s="1291">
        <v>3266046.7</v>
      </c>
      <c r="C6" s="1292">
        <v>4047657.3</v>
      </c>
      <c r="D6" s="1291">
        <v>4306340.8</v>
      </c>
      <c r="E6" s="1291">
        <v>4261213</v>
      </c>
      <c r="F6" s="1283">
        <v>5041918</v>
      </c>
      <c r="CM6" s="411"/>
    </row>
    <row r="7" spans="1:91" s="356" customFormat="1" ht="6.75" customHeight="1">
      <c r="A7" s="1275"/>
      <c r="B7" s="1293"/>
      <c r="C7" s="1294"/>
      <c r="D7" s="1293"/>
      <c r="E7" s="1293"/>
      <c r="F7" s="1284"/>
      <c r="CM7" s="411"/>
    </row>
    <row r="8" spans="1:91" s="356" customFormat="1" ht="25.5">
      <c r="A8" s="1295" t="s">
        <v>256</v>
      </c>
      <c r="B8" s="1296">
        <v>27382.6</v>
      </c>
      <c r="C8" s="1297">
        <v>48318.5</v>
      </c>
      <c r="D8" s="1296">
        <v>53392.2</v>
      </c>
      <c r="E8" s="1296">
        <v>67990.399999999994</v>
      </c>
      <c r="F8" s="1221">
        <v>60879.6</v>
      </c>
      <c r="CL8" s="413"/>
      <c r="CM8" s="411"/>
    </row>
    <row r="9" spans="1:91" s="356" customFormat="1" ht="14.25" customHeight="1">
      <c r="A9" s="1254" t="s">
        <v>39</v>
      </c>
      <c r="B9" s="1296">
        <v>1915799</v>
      </c>
      <c r="C9" s="1297">
        <v>2088356.2</v>
      </c>
      <c r="D9" s="1296">
        <v>2190689.5</v>
      </c>
      <c r="E9" s="1296">
        <v>1948220.9</v>
      </c>
      <c r="F9" s="1221">
        <v>1782793.8</v>
      </c>
      <c r="CL9" s="413"/>
      <c r="CM9" s="411"/>
    </row>
    <row r="10" spans="1:91" s="356" customFormat="1" ht="14.25" customHeight="1">
      <c r="A10" s="1254" t="s">
        <v>40</v>
      </c>
      <c r="B10" s="1296">
        <v>905998.3</v>
      </c>
      <c r="C10" s="1297">
        <v>1063724.6000000001</v>
      </c>
      <c r="D10" s="1296">
        <v>1219169.7</v>
      </c>
      <c r="E10" s="1296">
        <v>1473963.4</v>
      </c>
      <c r="F10" s="1221">
        <v>2065488.3</v>
      </c>
      <c r="CL10" s="413"/>
      <c r="CM10" s="411"/>
    </row>
    <row r="11" spans="1:91" s="356" customFormat="1" ht="24" customHeight="1">
      <c r="A11" s="1256" t="s">
        <v>1118</v>
      </c>
      <c r="B11" s="1296">
        <v>77383.899999999994</v>
      </c>
      <c r="C11" s="1297">
        <v>87886.1</v>
      </c>
      <c r="D11" s="1296">
        <v>92179.5</v>
      </c>
      <c r="E11" s="1296">
        <v>60145.1</v>
      </c>
      <c r="F11" s="1221">
        <v>98843.199999999997</v>
      </c>
      <c r="CL11" s="413"/>
      <c r="CM11" s="411"/>
    </row>
    <row r="12" spans="1:91" s="356" customFormat="1" ht="24" customHeight="1">
      <c r="A12" s="1256" t="s">
        <v>651</v>
      </c>
      <c r="B12" s="1296">
        <v>148498.5</v>
      </c>
      <c r="C12" s="1297">
        <v>202344.6</v>
      </c>
      <c r="D12" s="1296">
        <v>222327.8</v>
      </c>
      <c r="E12" s="1296">
        <v>245235.20000000001</v>
      </c>
      <c r="F12" s="1221">
        <v>378787.6</v>
      </c>
      <c r="CL12" s="413"/>
      <c r="CM12" s="411"/>
    </row>
    <row r="13" spans="1:91" s="356" customFormat="1" ht="18.75" customHeight="1">
      <c r="A13" s="1256" t="s">
        <v>258</v>
      </c>
      <c r="B13" s="1296">
        <v>50</v>
      </c>
      <c r="C13" s="1297">
        <v>29.8</v>
      </c>
      <c r="D13" s="1296">
        <v>19</v>
      </c>
      <c r="E13" s="1296">
        <v>12</v>
      </c>
      <c r="F13" s="1221">
        <v>19</v>
      </c>
      <c r="CL13" s="413"/>
      <c r="CM13" s="411"/>
    </row>
    <row r="14" spans="1:91" s="356" customFormat="1" ht="26.25" customHeight="1">
      <c r="A14" s="1256" t="s">
        <v>1115</v>
      </c>
      <c r="B14" s="1296">
        <v>678980.9</v>
      </c>
      <c r="C14" s="1297">
        <v>773464.1</v>
      </c>
      <c r="D14" s="1296">
        <v>904621.4</v>
      </c>
      <c r="E14" s="1296">
        <v>1145645.6000000001</v>
      </c>
      <c r="F14" s="1221">
        <v>1567946</v>
      </c>
      <c r="CL14" s="413"/>
      <c r="CM14" s="411"/>
    </row>
    <row r="15" spans="1:91" s="356" customFormat="1" ht="15.75" customHeight="1">
      <c r="A15" s="1256" t="s">
        <v>821</v>
      </c>
      <c r="B15" s="1296">
        <v>1085</v>
      </c>
      <c r="C15" s="1239" t="s">
        <v>60</v>
      </c>
      <c r="D15" s="1296">
        <v>22</v>
      </c>
      <c r="E15" s="1296">
        <v>22925.5</v>
      </c>
      <c r="F15" s="1221">
        <v>19892.5</v>
      </c>
      <c r="CL15" s="413"/>
      <c r="CM15" s="411"/>
    </row>
    <row r="16" spans="1:91" s="356" customFormat="1" ht="26.25" customHeight="1">
      <c r="A16" s="1240" t="s">
        <v>1123</v>
      </c>
      <c r="B16" s="1296">
        <v>3787.9</v>
      </c>
      <c r="C16" s="1297">
        <v>4215.2</v>
      </c>
      <c r="D16" s="1296">
        <v>10006.5</v>
      </c>
      <c r="E16" s="1296">
        <v>3460.5</v>
      </c>
      <c r="F16" s="1221">
        <v>766.9</v>
      </c>
      <c r="CL16" s="413"/>
      <c r="CM16" s="411"/>
    </row>
    <row r="17" spans="1:92" s="356" customFormat="1" ht="27.75" customHeight="1">
      <c r="A17" s="1240" t="s">
        <v>1105</v>
      </c>
      <c r="B17" s="1296">
        <v>15455.5</v>
      </c>
      <c r="C17" s="1297">
        <v>11123.7</v>
      </c>
      <c r="D17" s="1296">
        <v>14793.3</v>
      </c>
      <c r="E17" s="1296">
        <v>14671.2</v>
      </c>
      <c r="F17" s="1221">
        <v>29175.9</v>
      </c>
      <c r="CL17" s="413"/>
      <c r="CM17" s="411"/>
    </row>
    <row r="18" spans="1:92" s="356" customFormat="1" ht="13.5" customHeight="1">
      <c r="A18" s="1241" t="s">
        <v>113</v>
      </c>
      <c r="B18" s="1296">
        <v>97459.9</v>
      </c>
      <c r="C18" s="1297">
        <v>109743.5</v>
      </c>
      <c r="D18" s="1296">
        <v>123565.5</v>
      </c>
      <c r="E18" s="1296">
        <v>95527.3</v>
      </c>
      <c r="F18" s="1221">
        <v>170361.8</v>
      </c>
      <c r="CL18" s="413"/>
      <c r="CM18" s="411"/>
    </row>
    <row r="19" spans="1:92" s="356" customFormat="1" ht="27" customHeight="1">
      <c r="A19" s="1240" t="s">
        <v>1112</v>
      </c>
      <c r="B19" s="1296">
        <v>181677.5</v>
      </c>
      <c r="C19" s="1297">
        <v>463478.5</v>
      </c>
      <c r="D19" s="1296">
        <v>426220.4</v>
      </c>
      <c r="E19" s="1296">
        <v>352590.2</v>
      </c>
      <c r="F19" s="1221">
        <v>593288.19999999995</v>
      </c>
      <c r="CL19" s="413"/>
      <c r="CM19" s="411"/>
    </row>
    <row r="20" spans="1:92" s="356" customFormat="1" ht="13.5" customHeight="1">
      <c r="A20" s="1240" t="s">
        <v>119</v>
      </c>
      <c r="B20" s="1296">
        <v>5104.8999999999996</v>
      </c>
      <c r="C20" s="1297">
        <v>6728.3</v>
      </c>
      <c r="D20" s="1296">
        <v>15977.6</v>
      </c>
      <c r="E20" s="1296">
        <v>11668.5</v>
      </c>
      <c r="F20" s="1221">
        <v>6338.8</v>
      </c>
      <c r="CL20" s="413"/>
      <c r="CM20" s="411"/>
    </row>
    <row r="21" spans="1:92" s="356" customFormat="1" ht="17.25" customHeight="1">
      <c r="A21" s="1240" t="s">
        <v>21</v>
      </c>
      <c r="B21" s="1238" t="s">
        <v>60</v>
      </c>
      <c r="C21" s="1239" t="s">
        <v>60</v>
      </c>
      <c r="D21" s="1296">
        <v>151956.1</v>
      </c>
      <c r="E21" s="1296">
        <v>155414.6</v>
      </c>
      <c r="F21" s="1221">
        <v>158677.9</v>
      </c>
      <c r="CL21" s="413"/>
      <c r="CM21" s="411"/>
    </row>
    <row r="22" spans="1:92" s="356" customFormat="1" ht="15.75" customHeight="1">
      <c r="A22" s="1241" t="s">
        <v>120</v>
      </c>
      <c r="B22" s="1296">
        <v>354.5</v>
      </c>
      <c r="C22" s="1297">
        <v>369.7</v>
      </c>
      <c r="D22" s="1296">
        <v>614.5</v>
      </c>
      <c r="E22" s="1296">
        <v>957.2</v>
      </c>
      <c r="F22" s="1221">
        <v>237.6</v>
      </c>
      <c r="CL22" s="413"/>
      <c r="CM22" s="411"/>
    </row>
    <row r="23" spans="1:92" s="356" customFormat="1" ht="15" customHeight="1">
      <c r="A23" s="1240" t="s">
        <v>122</v>
      </c>
      <c r="B23" s="1296">
        <v>3267.3</v>
      </c>
      <c r="C23" s="1297">
        <v>8469.4</v>
      </c>
      <c r="D23" s="1296">
        <v>6149.8</v>
      </c>
      <c r="E23" s="1296">
        <v>3432</v>
      </c>
      <c r="F23" s="1221">
        <v>14030.2</v>
      </c>
      <c r="CL23" s="413"/>
      <c r="CM23" s="411"/>
    </row>
    <row r="24" spans="1:92" s="356" customFormat="1" ht="24.75" customHeight="1">
      <c r="A24" s="1240" t="s">
        <v>1124</v>
      </c>
      <c r="B24" s="1296">
        <v>7911</v>
      </c>
      <c r="C24" s="1297">
        <v>3307.2</v>
      </c>
      <c r="D24" s="1296">
        <v>35460.1</v>
      </c>
      <c r="E24" s="1296">
        <v>63109.7</v>
      </c>
      <c r="F24" s="1221">
        <v>87307.1</v>
      </c>
      <c r="CL24" s="413"/>
      <c r="CM24" s="411"/>
    </row>
    <row r="25" spans="1:92" s="356" customFormat="1" ht="23.25" customHeight="1">
      <c r="A25" s="1240" t="s">
        <v>1109</v>
      </c>
      <c r="B25" s="1296">
        <v>59471.3</v>
      </c>
      <c r="C25" s="1297">
        <v>61435.3</v>
      </c>
      <c r="D25" s="1296">
        <v>37567.800000000003</v>
      </c>
      <c r="E25" s="1296">
        <v>52235.5</v>
      </c>
      <c r="F25" s="1221">
        <v>67707.399999999994</v>
      </c>
      <c r="CL25" s="413"/>
      <c r="CM25" s="411"/>
    </row>
    <row r="26" spans="1:92" s="356" customFormat="1" ht="15" customHeight="1">
      <c r="A26" s="1241" t="s">
        <v>115</v>
      </c>
      <c r="B26" s="1238" t="s">
        <v>60</v>
      </c>
      <c r="C26" s="1239">
        <v>340.1</v>
      </c>
      <c r="D26" s="1238">
        <v>384.9</v>
      </c>
      <c r="E26" s="1238">
        <v>473.6</v>
      </c>
      <c r="F26" s="1221">
        <v>188.8</v>
      </c>
      <c r="CL26" s="413"/>
      <c r="CM26" s="411"/>
    </row>
    <row r="27" spans="1:92" s="356" customFormat="1" ht="24.75" customHeight="1">
      <c r="A27" s="1240" t="s">
        <v>200</v>
      </c>
      <c r="B27" s="1296">
        <v>18723.3</v>
      </c>
      <c r="C27" s="1297">
        <v>19932.7</v>
      </c>
      <c r="D27" s="1296">
        <v>14451.4</v>
      </c>
      <c r="E27" s="1296">
        <v>14520.3</v>
      </c>
      <c r="F27" s="1221">
        <v>4675.7</v>
      </c>
      <c r="CL27" s="413"/>
      <c r="CM27" s="411"/>
    </row>
    <row r="28" spans="1:92" s="356" customFormat="1">
      <c r="A28" s="1240" t="s">
        <v>201</v>
      </c>
      <c r="B28" s="1238">
        <v>12974.6</v>
      </c>
      <c r="C28" s="1239">
        <v>12827.9</v>
      </c>
      <c r="D28" s="1238" t="s">
        <v>60</v>
      </c>
      <c r="E28" s="1238" t="s">
        <v>60</v>
      </c>
      <c r="F28" s="1216" t="s">
        <v>60</v>
      </c>
      <c r="CL28" s="413"/>
      <c r="CM28" s="411"/>
    </row>
    <row r="29" spans="1:92" s="356" customFormat="1" ht="15.75" customHeight="1">
      <c r="A29" s="1242" t="s">
        <v>125</v>
      </c>
      <c r="B29" s="1805">
        <v>10679.1</v>
      </c>
      <c r="C29" s="1806">
        <v>4814.7</v>
      </c>
      <c r="D29" s="1805">
        <v>5941.5</v>
      </c>
      <c r="E29" s="1805">
        <v>2977.7</v>
      </c>
      <c r="F29" s="1810" t="s">
        <v>60</v>
      </c>
      <c r="CL29" s="413"/>
      <c r="CM29" s="411"/>
    </row>
    <row r="30" spans="1:92" s="356" customFormat="1" ht="19.5" customHeight="1">
      <c r="A30" s="376"/>
      <c r="F30" s="1285"/>
    </row>
    <row r="31" spans="1:92" s="356" customFormat="1" ht="13.5" customHeight="1">
      <c r="A31" s="414"/>
      <c r="CN31" s="411"/>
    </row>
    <row r="32" spans="1:92" s="356" customFormat="1" ht="15.75" customHeight="1">
      <c r="A32" s="2296" t="s">
        <v>914</v>
      </c>
      <c r="B32" s="2296"/>
      <c r="C32" s="2296"/>
      <c r="D32" s="2296"/>
      <c r="E32" s="2296"/>
    </row>
    <row r="33" spans="1:91" s="356" customFormat="1" ht="12" customHeight="1">
      <c r="A33" s="2296" t="s">
        <v>915</v>
      </c>
      <c r="B33" s="2296"/>
      <c r="C33" s="2296"/>
      <c r="D33" s="2296"/>
      <c r="E33" s="2296"/>
    </row>
    <row r="34" spans="1:91" s="356" customFormat="1" ht="16.5" customHeight="1">
      <c r="A34" s="2301"/>
      <c r="B34" s="2301"/>
      <c r="C34" s="2301"/>
      <c r="D34" s="2301"/>
      <c r="E34" s="2301"/>
      <c r="F34" s="1833"/>
    </row>
    <row r="35" spans="1:91" s="356" customFormat="1" ht="15.75" customHeight="1">
      <c r="A35" s="1595"/>
      <c r="B35" s="1596">
        <v>2019</v>
      </c>
      <c r="C35" s="1596">
        <v>2020</v>
      </c>
      <c r="D35" s="1596">
        <v>2021</v>
      </c>
      <c r="E35" s="1834">
        <v>2022</v>
      </c>
      <c r="F35" s="1782">
        <v>2023</v>
      </c>
    </row>
    <row r="36" spans="1:91" s="356" customFormat="1" ht="18.75" customHeight="1">
      <c r="A36" s="1298"/>
      <c r="B36" s="1230"/>
      <c r="C36" s="1230"/>
      <c r="D36" s="1230"/>
      <c r="E36" s="1230"/>
      <c r="F36" s="1230"/>
    </row>
    <row r="37" spans="1:91" s="356" customFormat="1" ht="13.5" customHeight="1">
      <c r="A37" s="1096" t="s">
        <v>247</v>
      </c>
      <c r="B37" s="354">
        <v>3266046.7</v>
      </c>
      <c r="C37" s="1228">
        <v>4047657.3</v>
      </c>
      <c r="D37" s="354">
        <v>4306340.8</v>
      </c>
      <c r="E37" s="354">
        <v>4261213</v>
      </c>
      <c r="F37" s="1218">
        <v>5041918</v>
      </c>
    </row>
    <row r="38" spans="1:91" s="356" customFormat="1">
      <c r="A38" s="1263" t="s">
        <v>648</v>
      </c>
      <c r="B38" s="1293"/>
      <c r="C38" s="1294"/>
      <c r="D38" s="1293"/>
      <c r="E38" s="1293"/>
      <c r="F38" s="1286"/>
    </row>
    <row r="39" spans="1:91" s="356" customFormat="1">
      <c r="A39" s="1265" t="s">
        <v>82</v>
      </c>
      <c r="B39" s="358">
        <v>114178.7</v>
      </c>
      <c r="C39" s="1234">
        <v>79042.8</v>
      </c>
      <c r="D39" s="358">
        <v>43286.6</v>
      </c>
      <c r="E39" s="358">
        <v>52111.9</v>
      </c>
      <c r="F39" s="1220">
        <v>229424.6</v>
      </c>
    </row>
    <row r="40" spans="1:91" s="356" customFormat="1">
      <c r="A40" s="1265" t="s">
        <v>94</v>
      </c>
      <c r="B40" s="358">
        <v>338350.4</v>
      </c>
      <c r="C40" s="1234">
        <v>345831.5</v>
      </c>
      <c r="D40" s="358">
        <v>342540.1</v>
      </c>
      <c r="E40" s="358">
        <v>558628.5</v>
      </c>
      <c r="F40" s="1220">
        <v>719816.9</v>
      </c>
    </row>
    <row r="41" spans="1:91" s="356" customFormat="1">
      <c r="A41" s="1265" t="s">
        <v>45</v>
      </c>
      <c r="B41" s="358">
        <v>2376.8000000000002</v>
      </c>
      <c r="C41" s="1234">
        <v>2358.1</v>
      </c>
      <c r="D41" s="358">
        <v>2390</v>
      </c>
      <c r="E41" s="358">
        <v>1726.9</v>
      </c>
      <c r="F41" s="1220">
        <v>1591.8</v>
      </c>
    </row>
    <row r="42" spans="1:91" s="356" customFormat="1">
      <c r="A42" s="1265" t="s">
        <v>54</v>
      </c>
      <c r="B42" s="358">
        <v>821805.6</v>
      </c>
      <c r="C42" s="1234">
        <v>1392986.6</v>
      </c>
      <c r="D42" s="358">
        <v>1502525.4</v>
      </c>
      <c r="E42" s="358">
        <v>1528055.5</v>
      </c>
      <c r="F42" s="1220">
        <v>2432124.9</v>
      </c>
    </row>
    <row r="43" spans="1:91" s="356" customFormat="1">
      <c r="A43" s="1265" t="s">
        <v>1266</v>
      </c>
      <c r="B43" s="358">
        <v>58044.4</v>
      </c>
      <c r="C43" s="1234">
        <v>56289.9</v>
      </c>
      <c r="D43" s="358">
        <v>74315.8</v>
      </c>
      <c r="E43" s="358">
        <v>87615.5</v>
      </c>
      <c r="F43" s="1220">
        <v>155070.20000000001</v>
      </c>
    </row>
    <row r="44" spans="1:91" s="356" customFormat="1">
      <c r="A44" s="1265" t="s">
        <v>98</v>
      </c>
      <c r="B44" s="358">
        <v>196046.3</v>
      </c>
      <c r="C44" s="1234">
        <v>216056.5</v>
      </c>
      <c r="D44" s="358">
        <v>273754.8</v>
      </c>
      <c r="E44" s="358">
        <v>233517.3</v>
      </c>
      <c r="F44" s="1220">
        <v>180207.4</v>
      </c>
    </row>
    <row r="45" spans="1:91" s="356" customFormat="1">
      <c r="A45" s="1265" t="s">
        <v>1199</v>
      </c>
      <c r="B45" s="358">
        <v>82033.100000000006</v>
      </c>
      <c r="C45" s="1234">
        <v>84240.6</v>
      </c>
      <c r="D45" s="358">
        <v>141032.4</v>
      </c>
      <c r="E45" s="358">
        <v>118570.4</v>
      </c>
      <c r="F45" s="1220">
        <v>86928.8</v>
      </c>
    </row>
    <row r="46" spans="1:91" s="356" customFormat="1">
      <c r="A46" s="1265" t="s">
        <v>48</v>
      </c>
      <c r="B46" s="358">
        <v>337740.5</v>
      </c>
      <c r="C46" s="1234">
        <v>348072.4</v>
      </c>
      <c r="D46" s="358">
        <v>135915.5</v>
      </c>
      <c r="E46" s="358">
        <v>115111.9</v>
      </c>
      <c r="F46" s="1220">
        <v>138063.5</v>
      </c>
    </row>
    <row r="47" spans="1:91" s="356" customFormat="1">
      <c r="A47" s="1265" t="s">
        <v>1325</v>
      </c>
      <c r="B47" s="358">
        <v>21308.1</v>
      </c>
      <c r="C47" s="1234">
        <v>26757.3</v>
      </c>
      <c r="D47" s="358">
        <v>25982.400000000001</v>
      </c>
      <c r="E47" s="358">
        <v>28995.1</v>
      </c>
      <c r="F47" s="1220">
        <v>21459.9</v>
      </c>
      <c r="CM47" s="349"/>
    </row>
    <row r="48" spans="1:91" s="356" customFormat="1" ht="13.5" customHeight="1">
      <c r="A48" s="1822" t="s">
        <v>84</v>
      </c>
      <c r="B48" s="1243">
        <v>1455548.4</v>
      </c>
      <c r="C48" s="1244">
        <v>1663309.4</v>
      </c>
      <c r="D48" s="1243">
        <v>2005928.4</v>
      </c>
      <c r="E48" s="1243">
        <v>1772061</v>
      </c>
      <c r="F48" s="1789">
        <v>1340688.8999999999</v>
      </c>
      <c r="CM48" s="349"/>
    </row>
    <row r="49" spans="1:93" s="356" customFormat="1" ht="12">
      <c r="A49" s="376"/>
      <c r="CM49" s="410"/>
    </row>
    <row r="50" spans="1:93" s="356" customFormat="1" ht="12">
      <c r="A50" s="376"/>
      <c r="CM50" s="410"/>
    </row>
    <row r="51" spans="1:93" s="356" customFormat="1" ht="12">
      <c r="A51" s="376"/>
      <c r="CM51" s="410"/>
    </row>
    <row r="52" spans="1:93" s="356" customFormat="1" ht="12">
      <c r="A52" s="376"/>
      <c r="CM52" s="410"/>
    </row>
    <row r="53" spans="1:93" s="356" customFormat="1" ht="12">
      <c r="A53" s="376"/>
      <c r="CM53" s="410"/>
    </row>
    <row r="54" spans="1:93" s="356" customFormat="1" ht="12">
      <c r="A54" s="376"/>
      <c r="CM54" s="410"/>
    </row>
    <row r="55" spans="1:93" s="356" customFormat="1" ht="12">
      <c r="A55" s="376"/>
      <c r="CM55" s="410"/>
    </row>
    <row r="56" spans="1:93" s="356" customFormat="1" ht="13.5" customHeight="1">
      <c r="A56" s="2296" t="s">
        <v>916</v>
      </c>
      <c r="B56" s="2296"/>
      <c r="C56" s="2296"/>
      <c r="D56" s="2296"/>
      <c r="E56" s="2296"/>
      <c r="F56" s="2296"/>
      <c r="CM56" s="412"/>
    </row>
    <row r="57" spans="1:93" s="349" customFormat="1" ht="21" customHeight="1">
      <c r="A57" s="2301" t="s">
        <v>263</v>
      </c>
      <c r="B57" s="2301"/>
      <c r="C57" s="2301"/>
      <c r="D57" s="2301"/>
      <c r="E57" s="2301"/>
      <c r="F57" s="1779"/>
      <c r="CM57" s="413"/>
    </row>
    <row r="58" spans="1:93" s="349" customFormat="1" ht="14.25" customHeight="1">
      <c r="A58" s="1835"/>
      <c r="B58" s="1836">
        <v>2019</v>
      </c>
      <c r="C58" s="1836">
        <v>2020</v>
      </c>
      <c r="D58" s="1836">
        <v>2021</v>
      </c>
      <c r="E58" s="1832">
        <v>2022</v>
      </c>
      <c r="F58" s="1837">
        <v>2023</v>
      </c>
      <c r="CF58" s="413"/>
    </row>
    <row r="59" spans="1:93" s="355" customFormat="1" ht="17.25" customHeight="1">
      <c r="A59" s="1299" t="s">
        <v>38</v>
      </c>
      <c r="B59" s="354">
        <v>4856228.4000000004</v>
      </c>
      <c r="C59" s="1228">
        <v>5116946.5</v>
      </c>
      <c r="D59" s="354">
        <v>6475174.7000000002</v>
      </c>
      <c r="E59" s="354">
        <v>6490407.2000000002</v>
      </c>
      <c r="F59" s="1218">
        <v>6121919.2000000002</v>
      </c>
      <c r="G59" s="415"/>
      <c r="H59" s="415"/>
      <c r="I59" s="415"/>
      <c r="J59" s="415"/>
      <c r="K59" s="415"/>
      <c r="L59" s="415"/>
      <c r="M59" s="415"/>
      <c r="N59" s="415"/>
      <c r="O59" s="415"/>
      <c r="P59" s="415"/>
      <c r="Q59" s="415"/>
      <c r="R59" s="415"/>
      <c r="S59" s="415"/>
      <c r="T59" s="415"/>
      <c r="U59" s="415"/>
      <c r="V59" s="415"/>
      <c r="W59" s="415"/>
      <c r="X59" s="415"/>
      <c r="Y59" s="415"/>
      <c r="Z59" s="415"/>
      <c r="AA59" s="415"/>
      <c r="AB59" s="415"/>
      <c r="AC59" s="415"/>
      <c r="AD59" s="415"/>
      <c r="AE59" s="415"/>
      <c r="AF59" s="415"/>
      <c r="AG59" s="415"/>
      <c r="AH59" s="415"/>
      <c r="AI59" s="415"/>
      <c r="AJ59" s="415"/>
      <c r="AK59" s="415"/>
      <c r="AL59" s="415"/>
      <c r="AM59" s="415"/>
      <c r="AN59" s="415"/>
      <c r="AO59" s="415"/>
      <c r="AP59" s="415"/>
      <c r="AQ59" s="415"/>
      <c r="AR59" s="415"/>
      <c r="AS59" s="415"/>
      <c r="AT59" s="415"/>
      <c r="AU59" s="415"/>
      <c r="AV59" s="415"/>
      <c r="AW59" s="415"/>
      <c r="AX59" s="415"/>
      <c r="AY59" s="415"/>
      <c r="AZ59" s="415"/>
      <c r="BA59" s="415"/>
      <c r="BB59" s="415"/>
      <c r="BC59" s="415"/>
      <c r="BD59" s="415"/>
      <c r="BE59" s="415"/>
      <c r="BF59" s="415"/>
      <c r="BG59" s="415"/>
      <c r="BH59" s="415"/>
      <c r="BI59" s="415"/>
      <c r="BJ59" s="415"/>
      <c r="BK59" s="415"/>
      <c r="BL59" s="415"/>
      <c r="BM59" s="415"/>
      <c r="BN59" s="415"/>
      <c r="BO59" s="415"/>
      <c r="BP59" s="415"/>
      <c r="BQ59" s="415"/>
      <c r="BR59" s="415"/>
      <c r="BS59" s="415"/>
      <c r="BT59" s="415"/>
      <c r="BU59" s="415"/>
      <c r="BV59" s="415"/>
      <c r="BW59" s="415"/>
      <c r="BX59" s="415"/>
      <c r="BY59" s="415"/>
      <c r="BZ59" s="415"/>
      <c r="CA59" s="415"/>
      <c r="CB59" s="415"/>
      <c r="CC59" s="415"/>
      <c r="CD59" s="415"/>
      <c r="CE59" s="415"/>
      <c r="CF59" s="415"/>
      <c r="CG59" s="415"/>
      <c r="CH59" s="415"/>
      <c r="CI59" s="415"/>
      <c r="CJ59" s="415"/>
      <c r="CK59" s="415"/>
      <c r="CM59" s="413"/>
    </row>
    <row r="60" spans="1:93" s="356" customFormat="1" ht="24.75" customHeight="1">
      <c r="A60" s="1295" t="s">
        <v>256</v>
      </c>
      <c r="B60" s="358">
        <v>50877.599999999999</v>
      </c>
      <c r="C60" s="1234">
        <v>46562.8</v>
      </c>
      <c r="D60" s="358">
        <v>68829.2</v>
      </c>
      <c r="E60" s="358">
        <v>40892.6</v>
      </c>
      <c r="F60" s="1220">
        <v>50654.9</v>
      </c>
      <c r="CM60" s="413"/>
      <c r="CO60" s="412"/>
    </row>
    <row r="61" spans="1:93" s="356" customFormat="1" ht="15.75" customHeight="1">
      <c r="A61" s="1254" t="s">
        <v>39</v>
      </c>
      <c r="B61" s="358">
        <v>1842529.9</v>
      </c>
      <c r="C61" s="1234">
        <v>1669546.8</v>
      </c>
      <c r="D61" s="358">
        <v>2107811.6</v>
      </c>
      <c r="E61" s="358">
        <v>2417491.9</v>
      </c>
      <c r="F61" s="1220">
        <v>2290751.2000000002</v>
      </c>
      <c r="CN61" s="413"/>
      <c r="CO61" s="416"/>
    </row>
    <row r="62" spans="1:93" s="356" customFormat="1" ht="15" customHeight="1">
      <c r="A62" s="1254" t="s">
        <v>40</v>
      </c>
      <c r="B62" s="358">
        <v>2351429.6</v>
      </c>
      <c r="C62" s="1234">
        <v>2270975.7000000002</v>
      </c>
      <c r="D62" s="358">
        <v>3116733.7</v>
      </c>
      <c r="E62" s="358">
        <v>2492487.5</v>
      </c>
      <c r="F62" s="1220">
        <v>2125947.4</v>
      </c>
      <c r="CL62" s="413"/>
      <c r="CM62" s="413"/>
      <c r="CN62" s="413"/>
      <c r="CO62" s="416"/>
    </row>
    <row r="63" spans="1:93" s="356" customFormat="1" ht="24.75" customHeight="1">
      <c r="A63" s="1237" t="s">
        <v>1117</v>
      </c>
      <c r="B63" s="358">
        <v>51501.8</v>
      </c>
      <c r="C63" s="1234">
        <v>74433.899999999994</v>
      </c>
      <c r="D63" s="358">
        <v>87310</v>
      </c>
      <c r="E63" s="358">
        <v>65492.9</v>
      </c>
      <c r="F63" s="1220">
        <v>275210.5</v>
      </c>
      <c r="CL63" s="413"/>
      <c r="CM63" s="411"/>
      <c r="CN63" s="413"/>
      <c r="CO63" s="416"/>
    </row>
    <row r="64" spans="1:93" s="356" customFormat="1" ht="24" customHeight="1">
      <c r="A64" s="1300" t="s">
        <v>652</v>
      </c>
      <c r="B64" s="358">
        <v>157756.70000000001</v>
      </c>
      <c r="C64" s="1234">
        <v>185418.1</v>
      </c>
      <c r="D64" s="358">
        <v>160602.9</v>
      </c>
      <c r="E64" s="358">
        <v>146265.79999999999</v>
      </c>
      <c r="F64" s="1220">
        <v>179016.8</v>
      </c>
      <c r="CL64" s="413"/>
      <c r="CM64" s="413"/>
      <c r="CN64" s="413"/>
      <c r="CO64" s="416"/>
    </row>
    <row r="65" spans="1:93" s="356" customFormat="1" ht="27.75" customHeight="1">
      <c r="A65" s="1300" t="s">
        <v>1102</v>
      </c>
      <c r="B65" s="1238" t="s">
        <v>60</v>
      </c>
      <c r="C65" s="1239" t="s">
        <v>60</v>
      </c>
      <c r="D65" s="1238">
        <v>4570</v>
      </c>
      <c r="E65" s="1238">
        <v>4570</v>
      </c>
      <c r="F65" s="1221">
        <v>11429.4</v>
      </c>
      <c r="CL65" s="413"/>
      <c r="CM65" s="413"/>
      <c r="CN65" s="413"/>
      <c r="CO65" s="416"/>
    </row>
    <row r="66" spans="1:93" s="356" customFormat="1" ht="16.5" customHeight="1">
      <c r="A66" s="1237" t="s">
        <v>258</v>
      </c>
      <c r="B66" s="358">
        <v>1281.2</v>
      </c>
      <c r="C66" s="1234">
        <v>1161</v>
      </c>
      <c r="D66" s="358">
        <v>1180.3</v>
      </c>
      <c r="E66" s="358">
        <v>1173.3</v>
      </c>
      <c r="F66" s="1220">
        <v>1180.3</v>
      </c>
      <c r="CL66" s="413"/>
      <c r="CM66" s="413"/>
      <c r="CN66" s="413"/>
      <c r="CO66" s="416"/>
    </row>
    <row r="67" spans="1:93" s="356" customFormat="1" ht="32.25" customHeight="1">
      <c r="A67" s="1300" t="s">
        <v>1115</v>
      </c>
      <c r="B67" s="358">
        <v>2140812.5</v>
      </c>
      <c r="C67" s="1234">
        <v>2009962.7</v>
      </c>
      <c r="D67" s="358">
        <v>2858050</v>
      </c>
      <c r="E67" s="358">
        <v>2246342.7999999998</v>
      </c>
      <c r="F67" s="1220">
        <v>1639187.1</v>
      </c>
      <c r="CL67" s="413"/>
      <c r="CM67" s="413"/>
    </row>
    <row r="68" spans="1:93" s="356" customFormat="1" ht="16.5" customHeight="1">
      <c r="A68" s="1300" t="s">
        <v>842</v>
      </c>
      <c r="B68" s="358">
        <v>77.400000000000006</v>
      </c>
      <c r="C68" s="1239" t="s">
        <v>60</v>
      </c>
      <c r="D68" s="358">
        <v>5020.5</v>
      </c>
      <c r="E68" s="358">
        <v>28642.7</v>
      </c>
      <c r="F68" s="1220">
        <v>19923.3</v>
      </c>
      <c r="CL68" s="413"/>
      <c r="CM68" s="413"/>
      <c r="CN68" s="413"/>
      <c r="CO68" s="416"/>
    </row>
    <row r="69" spans="1:93" s="356" customFormat="1" ht="29.25" customHeight="1">
      <c r="A69" s="1301" t="s">
        <v>1123</v>
      </c>
      <c r="B69" s="358">
        <v>25663.7</v>
      </c>
      <c r="C69" s="1234">
        <v>23219.7</v>
      </c>
      <c r="D69" s="358">
        <v>12132.3</v>
      </c>
      <c r="E69" s="358">
        <v>53958.7</v>
      </c>
      <c r="F69" s="1220">
        <v>7830.9</v>
      </c>
      <c r="CL69" s="413"/>
      <c r="CM69" s="413"/>
    </row>
    <row r="70" spans="1:93" s="356" customFormat="1" ht="27" customHeight="1">
      <c r="A70" s="1301" t="s">
        <v>1105</v>
      </c>
      <c r="B70" s="358">
        <v>9560</v>
      </c>
      <c r="C70" s="1234">
        <v>7185.8</v>
      </c>
      <c r="D70" s="358">
        <v>8010.2</v>
      </c>
      <c r="E70" s="358">
        <v>5810.7</v>
      </c>
      <c r="F70" s="1220">
        <v>8680.9</v>
      </c>
      <c r="CL70" s="413"/>
      <c r="CM70" s="413"/>
      <c r="CN70" s="413"/>
      <c r="CO70" s="416"/>
    </row>
    <row r="71" spans="1:93" s="356" customFormat="1" ht="15" customHeight="1">
      <c r="A71" s="1302" t="s">
        <v>113</v>
      </c>
      <c r="B71" s="358">
        <v>121032.4</v>
      </c>
      <c r="C71" s="1234">
        <v>200988.2</v>
      </c>
      <c r="D71" s="358">
        <v>235754.4</v>
      </c>
      <c r="E71" s="358">
        <v>251971.4</v>
      </c>
      <c r="F71" s="1220">
        <v>216607.4</v>
      </c>
      <c r="CL71" s="413"/>
      <c r="CM71" s="413"/>
      <c r="CN71" s="413"/>
      <c r="CO71" s="416"/>
    </row>
    <row r="72" spans="1:93" s="356" customFormat="1" ht="27" customHeight="1">
      <c r="A72" s="1301" t="s">
        <v>1112</v>
      </c>
      <c r="B72" s="358">
        <v>357924.4</v>
      </c>
      <c r="C72" s="1234">
        <v>634607.9</v>
      </c>
      <c r="D72" s="358">
        <v>595943.6</v>
      </c>
      <c r="E72" s="358">
        <v>933434.4</v>
      </c>
      <c r="F72" s="1220">
        <v>1079210.5</v>
      </c>
      <c r="CL72" s="413"/>
      <c r="CM72" s="413"/>
      <c r="CN72" s="413"/>
      <c r="CO72" s="416"/>
    </row>
    <row r="73" spans="1:93" s="9" customFormat="1" ht="16.5" customHeight="1">
      <c r="A73" s="1301" t="s">
        <v>119</v>
      </c>
      <c r="B73" s="358">
        <v>1823.3</v>
      </c>
      <c r="C73" s="1234">
        <v>3819.7</v>
      </c>
      <c r="D73" s="358">
        <v>44824.2</v>
      </c>
      <c r="E73" s="358">
        <v>13418</v>
      </c>
      <c r="F73" s="1220">
        <v>2113.6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</row>
    <row r="74" spans="1:93" s="356" customFormat="1" ht="15.75" customHeight="1">
      <c r="A74" s="1301" t="s">
        <v>21</v>
      </c>
      <c r="B74" s="1238" t="s">
        <v>60</v>
      </c>
      <c r="C74" s="1239" t="s">
        <v>60</v>
      </c>
      <c r="D74" s="358">
        <v>184111.6</v>
      </c>
      <c r="E74" s="358">
        <v>176647.5</v>
      </c>
      <c r="F74" s="1220">
        <v>177340.1</v>
      </c>
    </row>
    <row r="75" spans="1:93" s="356" customFormat="1" ht="16.5" customHeight="1">
      <c r="A75" s="1302" t="s">
        <v>120</v>
      </c>
      <c r="B75" s="358">
        <v>981.9</v>
      </c>
      <c r="C75" s="1234">
        <v>952.4</v>
      </c>
      <c r="D75" s="358">
        <v>596.9</v>
      </c>
      <c r="E75" s="358">
        <v>729.5</v>
      </c>
      <c r="F75" s="1220">
        <v>732</v>
      </c>
      <c r="CL75" s="413"/>
      <c r="CM75" s="413"/>
      <c r="CN75" s="413"/>
      <c r="CO75" s="416"/>
    </row>
    <row r="76" spans="1:93" s="356" customFormat="1" ht="16.5" customHeight="1">
      <c r="A76" s="1301" t="s">
        <v>122</v>
      </c>
      <c r="B76" s="358">
        <v>7201.4</v>
      </c>
      <c r="C76" s="1234">
        <v>7826.6</v>
      </c>
      <c r="D76" s="358">
        <v>8251.4</v>
      </c>
      <c r="E76" s="358">
        <v>6723.9</v>
      </c>
      <c r="F76" s="1220">
        <v>5676.5</v>
      </c>
      <c r="CL76" s="413"/>
      <c r="CM76" s="413"/>
      <c r="CN76" s="413"/>
      <c r="CO76" s="416"/>
    </row>
    <row r="77" spans="1:93" s="356" customFormat="1" ht="25.5">
      <c r="A77" s="1301" t="s">
        <v>198</v>
      </c>
      <c r="B77" s="358">
        <v>11001</v>
      </c>
      <c r="C77" s="1234">
        <v>18515.7</v>
      </c>
      <c r="D77" s="358">
        <v>22725.4</v>
      </c>
      <c r="E77" s="358">
        <v>27341.4</v>
      </c>
      <c r="F77" s="1220">
        <v>60853.1</v>
      </c>
      <c r="CL77" s="413"/>
      <c r="CM77" s="413"/>
      <c r="CN77" s="413"/>
      <c r="CO77" s="416"/>
    </row>
    <row r="78" spans="1:93" s="356" customFormat="1" ht="12.75" customHeight="1">
      <c r="A78" s="1301" t="s">
        <v>1125</v>
      </c>
      <c r="B78" s="358">
        <v>35857.599999999999</v>
      </c>
      <c r="C78" s="1234">
        <v>30511.8</v>
      </c>
      <c r="D78" s="358">
        <v>23591.9</v>
      </c>
      <c r="E78" s="358">
        <v>26298.9</v>
      </c>
      <c r="F78" s="1220">
        <v>40651.300000000003</v>
      </c>
      <c r="CL78" s="413"/>
      <c r="CM78" s="413"/>
      <c r="CN78" s="413"/>
      <c r="CO78" s="416"/>
    </row>
    <row r="79" spans="1:93" s="356" customFormat="1">
      <c r="A79" s="1302" t="s">
        <v>115</v>
      </c>
      <c r="B79" s="358">
        <v>1831.4</v>
      </c>
      <c r="C79" s="1234">
        <v>2064.3000000000002</v>
      </c>
      <c r="D79" s="358">
        <v>2124.6</v>
      </c>
      <c r="E79" s="358">
        <v>2149.6999999999998</v>
      </c>
      <c r="F79" s="1220">
        <v>3608.4</v>
      </c>
      <c r="CL79" s="413"/>
      <c r="CM79" s="413"/>
      <c r="CN79" s="413"/>
      <c r="CO79" s="416"/>
    </row>
    <row r="80" spans="1:93" s="356" customFormat="1" ht="27" customHeight="1">
      <c r="A80" s="1301" t="s">
        <v>200</v>
      </c>
      <c r="B80" s="358">
        <v>21792.400000000001</v>
      </c>
      <c r="C80" s="1234">
        <v>15555.6</v>
      </c>
      <c r="D80" s="358">
        <v>31807.1</v>
      </c>
      <c r="E80" s="358">
        <v>34995.9</v>
      </c>
      <c r="F80" s="1220">
        <v>51261</v>
      </c>
      <c r="CL80" s="413"/>
      <c r="CN80" s="413"/>
      <c r="CO80" s="416"/>
    </row>
    <row r="81" spans="1:93" s="356" customFormat="1" ht="14.25" customHeight="1">
      <c r="A81" s="1240" t="s">
        <v>201</v>
      </c>
      <c r="B81" s="1238">
        <v>3427.4</v>
      </c>
      <c r="C81" s="1239">
        <v>2652.1</v>
      </c>
      <c r="D81" s="1238">
        <v>390.8</v>
      </c>
      <c r="E81" s="1238" t="s">
        <v>60</v>
      </c>
      <c r="F81" s="1221">
        <v>0</v>
      </c>
      <c r="CL81" s="413"/>
      <c r="CN81" s="413"/>
      <c r="CO81" s="416"/>
    </row>
    <row r="82" spans="1:93" s="356" customFormat="1">
      <c r="A82" s="1303" t="s">
        <v>125</v>
      </c>
      <c r="B82" s="1304">
        <v>13294.4</v>
      </c>
      <c r="C82" s="1305">
        <v>7293.4</v>
      </c>
      <c r="D82" s="1304">
        <v>11535.8</v>
      </c>
      <c r="E82" s="1304">
        <v>6055.2</v>
      </c>
      <c r="F82" s="1287">
        <v>0</v>
      </c>
      <c r="CL82" s="413"/>
      <c r="CM82" s="413"/>
      <c r="CN82" s="416"/>
    </row>
    <row r="83" spans="1:93" s="356" customFormat="1" ht="14.25" customHeight="1">
      <c r="A83" s="1838"/>
      <c r="B83" s="1839"/>
      <c r="C83" s="1839"/>
      <c r="D83" s="1839"/>
      <c r="E83" s="1839"/>
      <c r="F83" s="1839"/>
      <c r="CL83" s="413"/>
      <c r="CM83" s="413"/>
      <c r="CN83" s="416"/>
    </row>
    <row r="84" spans="1:93" s="356" customFormat="1" ht="14.25" customHeight="1">
      <c r="A84" s="405"/>
      <c r="CL84" s="413"/>
      <c r="CM84" s="413"/>
      <c r="CN84" s="416"/>
    </row>
    <row r="85" spans="1:93" s="356" customFormat="1" ht="15.75">
      <c r="A85" s="2296" t="s">
        <v>917</v>
      </c>
      <c r="B85" s="2296"/>
      <c r="C85" s="2296"/>
      <c r="D85" s="2296"/>
      <c r="E85" s="2296"/>
      <c r="F85" s="2296"/>
      <c r="CL85" s="413"/>
      <c r="CM85" s="413"/>
      <c r="CN85" s="416"/>
    </row>
    <row r="86" spans="1:93" s="356" customFormat="1" ht="15.75">
      <c r="A86" s="2296" t="s">
        <v>918</v>
      </c>
      <c r="B86" s="2296"/>
      <c r="C86" s="2296"/>
      <c r="D86" s="2296"/>
      <c r="E86" s="2296"/>
      <c r="F86" s="2296"/>
      <c r="CL86" s="413"/>
      <c r="CM86" s="413"/>
      <c r="CN86" s="416"/>
    </row>
    <row r="87" spans="1:93" s="356" customFormat="1" ht="13.5" customHeight="1">
      <c r="A87" s="2301"/>
      <c r="B87" s="2301"/>
      <c r="C87" s="2301"/>
      <c r="D87" s="2301"/>
      <c r="E87" s="2301"/>
      <c r="F87" s="1833"/>
    </row>
    <row r="88" spans="1:93" s="356" customFormat="1" ht="13.5" customHeight="1">
      <c r="A88" s="1835"/>
      <c r="B88" s="1840" t="s">
        <v>838</v>
      </c>
      <c r="C88" s="1840" t="s">
        <v>888</v>
      </c>
      <c r="D88" s="1840" t="s">
        <v>1002</v>
      </c>
      <c r="E88" s="1841">
        <v>2022</v>
      </c>
      <c r="F88" s="1837">
        <v>2023</v>
      </c>
    </row>
    <row r="89" spans="1:93" s="356" customFormat="1" ht="16.5" customHeight="1">
      <c r="A89" s="1306"/>
      <c r="B89" s="1230"/>
      <c r="C89" s="1230"/>
      <c r="D89" s="1230"/>
      <c r="E89" s="1230"/>
      <c r="F89" s="1230"/>
    </row>
    <row r="90" spans="1:93" s="356" customFormat="1" ht="15" customHeight="1">
      <c r="A90" s="1096" t="s">
        <v>247</v>
      </c>
      <c r="B90" s="354">
        <v>4856228.4000000004</v>
      </c>
      <c r="C90" s="1228">
        <v>5116946.5</v>
      </c>
      <c r="D90" s="354">
        <v>6475174.7000000002</v>
      </c>
      <c r="E90" s="354">
        <v>6490407.2000000002</v>
      </c>
      <c r="F90" s="1218">
        <v>6121919.2000000002</v>
      </c>
    </row>
    <row r="91" spans="1:93" s="356" customFormat="1" ht="15" customHeight="1">
      <c r="A91" s="1263" t="s">
        <v>648</v>
      </c>
      <c r="B91" s="1293"/>
      <c r="C91" s="1294"/>
      <c r="D91" s="1293"/>
      <c r="E91" s="1293"/>
      <c r="F91" s="1286"/>
    </row>
    <row r="92" spans="1:93" s="356" customFormat="1" ht="15" customHeight="1">
      <c r="A92" s="1265" t="s">
        <v>82</v>
      </c>
      <c r="B92" s="358">
        <v>443795.6</v>
      </c>
      <c r="C92" s="1234">
        <v>315922.90000000002</v>
      </c>
      <c r="D92" s="358">
        <v>294936</v>
      </c>
      <c r="E92" s="358">
        <v>537312.69999999995</v>
      </c>
      <c r="F92" s="1220">
        <v>503485</v>
      </c>
    </row>
    <row r="93" spans="1:93" s="356" customFormat="1" ht="15" customHeight="1">
      <c r="A93" s="1265" t="s">
        <v>94</v>
      </c>
      <c r="B93" s="358">
        <v>1740661.6</v>
      </c>
      <c r="C93" s="1234">
        <v>1290489.8</v>
      </c>
      <c r="D93" s="358">
        <v>947678.5</v>
      </c>
      <c r="E93" s="358">
        <v>1504286.1</v>
      </c>
      <c r="F93" s="1220">
        <v>711968.5</v>
      </c>
    </row>
    <row r="94" spans="1:93" s="356" customFormat="1" ht="15" customHeight="1">
      <c r="A94" s="1265" t="s">
        <v>45</v>
      </c>
      <c r="B94" s="358">
        <v>734.3</v>
      </c>
      <c r="C94" s="1234">
        <v>671.2</v>
      </c>
      <c r="D94" s="358">
        <v>481.9</v>
      </c>
      <c r="E94" s="358">
        <v>806.2</v>
      </c>
      <c r="F94" s="1220">
        <v>555.5</v>
      </c>
      <c r="CL94" s="417"/>
    </row>
    <row r="95" spans="1:93" s="356" customFormat="1" ht="15" customHeight="1">
      <c r="A95" s="1265" t="s">
        <v>54</v>
      </c>
      <c r="B95" s="358">
        <v>895821.8</v>
      </c>
      <c r="C95" s="1234">
        <v>1486339.6</v>
      </c>
      <c r="D95" s="358">
        <v>1822401.9</v>
      </c>
      <c r="E95" s="358">
        <v>2127843.5</v>
      </c>
      <c r="F95" s="1220">
        <v>2552573.6</v>
      </c>
    </row>
    <row r="96" spans="1:93" s="356" customFormat="1" ht="15" customHeight="1">
      <c r="A96" s="1265" t="s">
        <v>1266</v>
      </c>
      <c r="B96" s="358">
        <v>67483.5</v>
      </c>
      <c r="C96" s="1234">
        <v>85256.4</v>
      </c>
      <c r="D96" s="358">
        <v>93805.6</v>
      </c>
      <c r="E96" s="358">
        <v>81880.899999999994</v>
      </c>
      <c r="F96" s="1220">
        <v>138915.20000000001</v>
      </c>
    </row>
    <row r="97" spans="1:6" s="356" customFormat="1" ht="15" customHeight="1">
      <c r="A97" s="1265" t="s">
        <v>98</v>
      </c>
      <c r="B97" s="358">
        <v>355728.6</v>
      </c>
      <c r="C97" s="1234">
        <v>619911</v>
      </c>
      <c r="D97" s="358">
        <v>1535447.7</v>
      </c>
      <c r="E97" s="358">
        <v>404320.1</v>
      </c>
      <c r="F97" s="1220">
        <v>469248.4</v>
      </c>
    </row>
    <row r="98" spans="1:6" s="356" customFormat="1" ht="15" customHeight="1">
      <c r="A98" s="1265" t="s">
        <v>1199</v>
      </c>
      <c r="B98" s="358">
        <v>21110.9</v>
      </c>
      <c r="C98" s="1234">
        <v>16604.8</v>
      </c>
      <c r="D98" s="1234">
        <v>27272.7</v>
      </c>
      <c r="E98" s="1234">
        <v>48687.7</v>
      </c>
      <c r="F98" s="1220">
        <v>43659.6</v>
      </c>
    </row>
    <row r="99" spans="1:6" s="356" customFormat="1">
      <c r="A99" s="1265" t="s">
        <v>48</v>
      </c>
      <c r="B99" s="358">
        <v>200123.6</v>
      </c>
      <c r="C99" s="1234">
        <v>278797</v>
      </c>
      <c r="D99" s="358">
        <v>556242.69999999995</v>
      </c>
      <c r="E99" s="358">
        <v>710523.7</v>
      </c>
      <c r="F99" s="1220">
        <v>690093.2</v>
      </c>
    </row>
    <row r="100" spans="1:6" s="356" customFormat="1">
      <c r="A100" s="1265" t="s">
        <v>1325</v>
      </c>
      <c r="B100" s="358">
        <v>35124.1</v>
      </c>
      <c r="C100" s="1234">
        <v>42794.5</v>
      </c>
      <c r="D100" s="358">
        <v>56525.3</v>
      </c>
      <c r="E100" s="358">
        <v>64290.3</v>
      </c>
      <c r="F100" s="1220">
        <v>141645.4</v>
      </c>
    </row>
    <row r="101" spans="1:6" s="356" customFormat="1">
      <c r="A101" s="1265" t="s">
        <v>84</v>
      </c>
      <c r="B101" s="358">
        <v>1219362.8999999999</v>
      </c>
      <c r="C101" s="1234">
        <v>1124815</v>
      </c>
      <c r="D101" s="358">
        <v>1317986</v>
      </c>
      <c r="E101" s="358">
        <v>1205314.8999999999</v>
      </c>
      <c r="F101" s="1288">
        <v>1193995</v>
      </c>
    </row>
    <row r="102" spans="1:6" s="356" customFormat="1" ht="12">
      <c r="A102" s="1842"/>
      <c r="B102" s="1833"/>
      <c r="C102" s="1833"/>
      <c r="D102" s="1833"/>
      <c r="E102" s="1833"/>
      <c r="F102" s="1833"/>
    </row>
    <row r="103" spans="1:6" s="356" customFormat="1" ht="12">
      <c r="A103" s="418"/>
    </row>
    <row r="104" spans="1:6" s="356" customFormat="1" ht="12">
      <c r="A104" s="418"/>
    </row>
    <row r="105" spans="1:6" s="356" customFormat="1" ht="12">
      <c r="A105" s="418"/>
    </row>
    <row r="106" spans="1:6" s="356" customFormat="1" ht="12">
      <c r="A106" s="418"/>
    </row>
  </sheetData>
  <mergeCells count="11">
    <mergeCell ref="A1:H1"/>
    <mergeCell ref="A2:H2"/>
    <mergeCell ref="A56:F56"/>
    <mergeCell ref="A85:F85"/>
    <mergeCell ref="A86:F86"/>
    <mergeCell ref="A87:E87"/>
    <mergeCell ref="A3:E3"/>
    <mergeCell ref="A32:E32"/>
    <mergeCell ref="A33:E33"/>
    <mergeCell ref="A34:E34"/>
    <mergeCell ref="A57:E57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F329"/>
  <sheetViews>
    <sheetView workbookViewId="0">
      <selection activeCell="U259" sqref="U259"/>
    </sheetView>
  </sheetViews>
  <sheetFormatPr defaultRowHeight="12.75"/>
  <cols>
    <col min="1" max="1" width="50.1640625" customWidth="1"/>
    <col min="2" max="6" width="11.83203125" customWidth="1"/>
  </cols>
  <sheetData>
    <row r="1" spans="1:6">
      <c r="A1" s="2302" t="s">
        <v>264</v>
      </c>
      <c r="B1" s="2302"/>
      <c r="C1" s="2302"/>
      <c r="D1" s="2302"/>
      <c r="E1" s="2302"/>
    </row>
    <row r="2" spans="1:6" ht="15.75">
      <c r="A2" s="2303" t="s">
        <v>680</v>
      </c>
      <c r="B2" s="2303"/>
      <c r="C2" s="2303"/>
      <c r="D2" s="2303"/>
      <c r="E2" s="2303"/>
    </row>
    <row r="3" spans="1:6" ht="11.25" customHeight="1">
      <c r="A3" s="1843"/>
      <c r="B3" s="1843"/>
      <c r="C3" s="1843"/>
      <c r="D3" s="1843"/>
      <c r="E3" s="1843"/>
      <c r="F3" s="512"/>
    </row>
    <row r="4" spans="1:6">
      <c r="A4" s="1844"/>
      <c r="B4" s="1691">
        <v>2019</v>
      </c>
      <c r="C4" s="1691">
        <v>2020</v>
      </c>
      <c r="D4" s="1691">
        <v>2021</v>
      </c>
      <c r="E4" s="1691">
        <v>2022</v>
      </c>
      <c r="F4" s="1692">
        <v>2023</v>
      </c>
    </row>
    <row r="5" spans="1:6">
      <c r="A5" s="317"/>
      <c r="B5" s="332"/>
      <c r="C5" s="332"/>
      <c r="D5" s="332"/>
      <c r="E5" s="332"/>
    </row>
    <row r="6" spans="1:6">
      <c r="A6" s="60" t="s">
        <v>38</v>
      </c>
      <c r="B6" s="216">
        <v>7038.5</v>
      </c>
      <c r="C6" s="216">
        <v>4184.1000000000004</v>
      </c>
      <c r="D6" s="216">
        <v>5331.3</v>
      </c>
      <c r="E6" s="216">
        <v>7356.9</v>
      </c>
      <c r="F6" s="984">
        <v>10007.1</v>
      </c>
    </row>
    <row r="7" spans="1:6">
      <c r="A7" s="60"/>
      <c r="B7" s="52"/>
      <c r="C7" s="52"/>
      <c r="D7" s="52"/>
      <c r="E7" s="52"/>
      <c r="F7" s="52"/>
    </row>
    <row r="8" spans="1:6">
      <c r="A8" s="59" t="s">
        <v>265</v>
      </c>
      <c r="B8" s="125">
        <v>6303.7</v>
      </c>
      <c r="C8" s="125">
        <v>3857.1</v>
      </c>
      <c r="D8" s="125">
        <v>4910.3999999999996</v>
      </c>
      <c r="E8" s="52">
        <v>6875.9</v>
      </c>
      <c r="F8" s="52">
        <v>9268.5</v>
      </c>
    </row>
    <row r="9" spans="1:6">
      <c r="A9" s="59" t="s">
        <v>266</v>
      </c>
      <c r="B9" s="52">
        <v>734.4</v>
      </c>
      <c r="C9" s="52">
        <v>254.2</v>
      </c>
      <c r="D9" s="52">
        <v>348.1</v>
      </c>
      <c r="E9" s="52">
        <v>441.5</v>
      </c>
      <c r="F9" s="52">
        <v>696.6</v>
      </c>
    </row>
    <row r="10" spans="1:6">
      <c r="A10" s="59" t="s">
        <v>267</v>
      </c>
      <c r="B10" s="52">
        <v>0.4</v>
      </c>
      <c r="C10" s="52">
        <v>72.8</v>
      </c>
      <c r="D10" s="52">
        <v>72.8</v>
      </c>
      <c r="E10" s="52">
        <v>39.5</v>
      </c>
      <c r="F10" s="52">
        <v>8.8000000000000007</v>
      </c>
    </row>
    <row r="11" spans="1:6">
      <c r="A11" s="1845"/>
      <c r="B11" s="1846" t="s">
        <v>1472</v>
      </c>
      <c r="C11" s="1846" t="s">
        <v>1472</v>
      </c>
      <c r="D11" s="1846" t="s">
        <v>1473</v>
      </c>
      <c r="E11" s="1846" t="s">
        <v>1466</v>
      </c>
      <c r="F11" s="1847">
        <v>33.200000000000003</v>
      </c>
    </row>
    <row r="12" spans="1:6">
      <c r="A12" s="60"/>
      <c r="B12" s="52"/>
      <c r="C12" s="52"/>
      <c r="D12" s="52"/>
      <c r="E12" s="52"/>
    </row>
    <row r="13" spans="1:6" ht="15.75">
      <c r="A13" s="2303" t="s">
        <v>681</v>
      </c>
      <c r="B13" s="2303"/>
      <c r="C13" s="2303"/>
      <c r="D13" s="2303"/>
      <c r="E13" s="2303"/>
    </row>
    <row r="14" spans="1:6" ht="13.5" customHeight="1">
      <c r="A14" s="1843"/>
      <c r="B14" s="1843"/>
      <c r="C14" s="1843"/>
      <c r="D14" s="1843"/>
      <c r="E14" s="1843"/>
      <c r="F14" s="512"/>
    </row>
    <row r="15" spans="1:6">
      <c r="A15" s="1844"/>
      <c r="B15" s="1691">
        <v>2019</v>
      </c>
      <c r="C15" s="1691">
        <v>2020</v>
      </c>
      <c r="D15" s="1691">
        <v>2021</v>
      </c>
      <c r="E15" s="1691">
        <v>2022</v>
      </c>
      <c r="F15" s="1692">
        <v>2023</v>
      </c>
    </row>
    <row r="16" spans="1:6">
      <c r="A16" s="61"/>
      <c r="B16" s="52"/>
      <c r="C16" s="52"/>
      <c r="D16" s="52"/>
      <c r="E16" s="52"/>
    </row>
    <row r="17" spans="1:6">
      <c r="A17" s="193" t="s">
        <v>38</v>
      </c>
      <c r="B17" s="216">
        <v>7038.5</v>
      </c>
      <c r="C17" s="216">
        <v>4184.1000000000004</v>
      </c>
      <c r="D17" s="216">
        <v>5331.3</v>
      </c>
      <c r="E17" s="216">
        <v>7356.9</v>
      </c>
      <c r="F17" s="984">
        <v>10007.1</v>
      </c>
    </row>
    <row r="18" spans="1:6">
      <c r="A18" s="62"/>
      <c r="B18" s="52"/>
      <c r="C18" s="52"/>
      <c r="D18" s="52"/>
      <c r="E18" s="52"/>
      <c r="F18" s="52"/>
    </row>
    <row r="19" spans="1:6">
      <c r="A19" s="62" t="s">
        <v>268</v>
      </c>
      <c r="B19" s="52">
        <v>64.2</v>
      </c>
      <c r="C19" s="52">
        <v>69.599999999999994</v>
      </c>
      <c r="D19" s="52">
        <v>23.3</v>
      </c>
      <c r="E19" s="52">
        <v>87.9</v>
      </c>
      <c r="F19" s="52">
        <v>124.4</v>
      </c>
    </row>
    <row r="20" spans="1:6">
      <c r="A20" s="62" t="s">
        <v>269</v>
      </c>
      <c r="B20" s="125">
        <v>1904.8</v>
      </c>
      <c r="C20" s="125">
        <v>1006.7</v>
      </c>
      <c r="D20" s="125">
        <v>1411.5</v>
      </c>
      <c r="E20" s="52">
        <v>2585.5</v>
      </c>
      <c r="F20" s="125">
        <v>3142</v>
      </c>
    </row>
    <row r="21" spans="1:6">
      <c r="A21" s="62" t="s">
        <v>270</v>
      </c>
      <c r="B21" s="125">
        <v>5069.5</v>
      </c>
      <c r="C21" s="125">
        <v>3107.8</v>
      </c>
      <c r="D21" s="125">
        <v>3896.5</v>
      </c>
      <c r="E21" s="52">
        <v>4683.5</v>
      </c>
      <c r="F21" s="52">
        <v>6740.7</v>
      </c>
    </row>
    <row r="22" spans="1:6">
      <c r="A22" s="1848"/>
      <c r="B22" s="1849"/>
      <c r="C22" s="1849"/>
      <c r="D22" s="1849"/>
      <c r="E22" s="1847"/>
      <c r="F22" s="512"/>
    </row>
    <row r="23" spans="1:6">
      <c r="A23" s="61"/>
      <c r="B23" s="52"/>
      <c r="C23" s="52"/>
      <c r="D23" s="52"/>
      <c r="E23" s="52"/>
    </row>
    <row r="24" spans="1:6" ht="15.75">
      <c r="A24" s="2303" t="s">
        <v>682</v>
      </c>
      <c r="B24" s="2303"/>
      <c r="C24" s="2303"/>
      <c r="D24" s="2303"/>
      <c r="E24" s="2303"/>
    </row>
    <row r="25" spans="1:6" ht="10.5" customHeight="1">
      <c r="A25" s="1843"/>
      <c r="B25" s="1843"/>
      <c r="C25" s="1843"/>
      <c r="D25" s="1843"/>
      <c r="E25" s="1843"/>
      <c r="F25" s="512"/>
    </row>
    <row r="26" spans="1:6">
      <c r="A26" s="1844"/>
      <c r="B26" s="1691">
        <v>2019</v>
      </c>
      <c r="C26" s="1691">
        <v>2020</v>
      </c>
      <c r="D26" s="1691">
        <v>2021</v>
      </c>
      <c r="E26" s="1691">
        <v>2022</v>
      </c>
      <c r="F26" s="1692">
        <v>2023</v>
      </c>
    </row>
    <row r="27" spans="1:6">
      <c r="A27" s="61"/>
      <c r="B27" s="332"/>
      <c r="C27" s="332"/>
      <c r="D27" s="332"/>
      <c r="E27" s="332"/>
    </row>
    <row r="28" spans="1:6">
      <c r="A28" s="63" t="s">
        <v>169</v>
      </c>
      <c r="B28" s="216">
        <v>7038.5</v>
      </c>
      <c r="C28" s="216">
        <v>4184.1000000000004</v>
      </c>
      <c r="D28" s="216">
        <v>5331.3</v>
      </c>
      <c r="E28" s="216">
        <v>7356.9</v>
      </c>
      <c r="F28" s="984">
        <v>10007.1</v>
      </c>
    </row>
    <row r="29" spans="1:6">
      <c r="A29" s="62"/>
      <c r="B29" s="52"/>
      <c r="C29" s="52"/>
      <c r="D29" s="52"/>
      <c r="E29" s="52"/>
      <c r="F29" s="52"/>
    </row>
    <row r="30" spans="1:6">
      <c r="A30" s="64" t="s">
        <v>271</v>
      </c>
      <c r="B30" s="216">
        <v>6518.4</v>
      </c>
      <c r="C30" s="216">
        <v>3927.3</v>
      </c>
      <c r="D30" s="216">
        <v>4815.1000000000004</v>
      </c>
      <c r="E30" s="601">
        <v>6458</v>
      </c>
      <c r="F30" s="1307">
        <v>9265</v>
      </c>
    </row>
    <row r="31" spans="1:6">
      <c r="A31" s="62" t="s">
        <v>1327</v>
      </c>
      <c r="B31" s="52"/>
      <c r="C31" s="52"/>
      <c r="D31" s="52"/>
      <c r="E31" s="52"/>
      <c r="F31" s="52"/>
    </row>
    <row r="32" spans="1:6">
      <c r="A32" s="62" t="s">
        <v>789</v>
      </c>
      <c r="B32" s="125">
        <v>119.3</v>
      </c>
      <c r="C32" s="125">
        <v>129.4</v>
      </c>
      <c r="D32" s="125">
        <v>47.2</v>
      </c>
      <c r="E32" s="52">
        <v>319.2</v>
      </c>
      <c r="F32" s="52">
        <v>530.4</v>
      </c>
    </row>
    <row r="33" spans="1:6">
      <c r="A33" s="62" t="s">
        <v>272</v>
      </c>
      <c r="B33" s="125">
        <v>793</v>
      </c>
      <c r="C33" s="125">
        <v>354.7</v>
      </c>
      <c r="D33" s="125">
        <v>682.6</v>
      </c>
      <c r="E33" s="52">
        <v>807.2</v>
      </c>
      <c r="F33" s="52">
        <v>906.2</v>
      </c>
    </row>
    <row r="34" spans="1:6">
      <c r="A34" s="62" t="s">
        <v>273</v>
      </c>
      <c r="B34" s="125">
        <v>1924.1</v>
      </c>
      <c r="C34" s="125">
        <v>436</v>
      </c>
      <c r="D34" s="125">
        <v>566.9</v>
      </c>
      <c r="E34" s="125">
        <v>850</v>
      </c>
      <c r="F34" s="52">
        <v>513.6</v>
      </c>
    </row>
    <row r="35" spans="1:6">
      <c r="A35" s="62" t="s">
        <v>274</v>
      </c>
      <c r="B35" s="52">
        <v>3194.5</v>
      </c>
      <c r="C35" s="52">
        <v>3007.2</v>
      </c>
      <c r="D35" s="52">
        <v>3518.4</v>
      </c>
      <c r="E35" s="52">
        <v>4481.6000000000004</v>
      </c>
      <c r="F35" s="52">
        <v>7314.8</v>
      </c>
    </row>
    <row r="36" spans="1:6">
      <c r="A36" s="62" t="s">
        <v>275</v>
      </c>
      <c r="B36" s="222">
        <v>487.5</v>
      </c>
      <c r="C36" s="222" t="s">
        <v>60</v>
      </c>
      <c r="D36" s="222" t="s">
        <v>60</v>
      </c>
      <c r="E36" s="222" t="s">
        <v>60</v>
      </c>
      <c r="F36" s="1308" t="s">
        <v>60</v>
      </c>
    </row>
    <row r="37" spans="1:6">
      <c r="A37" s="62"/>
      <c r="B37" s="52"/>
      <c r="C37" s="52"/>
      <c r="D37" s="52"/>
      <c r="E37" s="52"/>
      <c r="F37" s="52"/>
    </row>
    <row r="38" spans="1:6">
      <c r="A38" s="64" t="s">
        <v>276</v>
      </c>
      <c r="B38" s="601">
        <v>520.1</v>
      </c>
      <c r="C38" s="601">
        <v>256.8</v>
      </c>
      <c r="D38" s="601">
        <v>516.20000000000005</v>
      </c>
      <c r="E38" s="216">
        <v>898.9</v>
      </c>
      <c r="F38" s="984">
        <v>742.1</v>
      </c>
    </row>
    <row r="39" spans="1:6">
      <c r="A39" s="62" t="s">
        <v>1327</v>
      </c>
      <c r="B39" s="52"/>
      <c r="C39" s="52"/>
      <c r="D39" s="52"/>
      <c r="E39" s="52"/>
      <c r="F39" s="52"/>
    </row>
    <row r="40" spans="1:6">
      <c r="A40" s="62" t="s">
        <v>277</v>
      </c>
      <c r="B40" s="52">
        <v>1.4</v>
      </c>
      <c r="C40" s="52">
        <v>66.900000000000006</v>
      </c>
      <c r="D40" s="52">
        <v>17.8</v>
      </c>
      <c r="E40" s="222" t="s">
        <v>60</v>
      </c>
      <c r="F40" s="1308" t="s">
        <v>60</v>
      </c>
    </row>
    <row r="41" spans="1:6">
      <c r="A41" s="62" t="s">
        <v>278</v>
      </c>
      <c r="B41" s="52">
        <v>518.70000000000005</v>
      </c>
      <c r="C41" s="52">
        <v>189.9</v>
      </c>
      <c r="D41" s="52">
        <v>468.4</v>
      </c>
      <c r="E41" s="52">
        <v>898.9</v>
      </c>
      <c r="F41" s="52">
        <v>742.1</v>
      </c>
    </row>
    <row r="42" spans="1:6">
      <c r="A42" s="1848"/>
      <c r="B42" s="1849"/>
      <c r="C42" s="1849"/>
      <c r="D42" s="1849"/>
      <c r="E42" s="1849"/>
      <c r="F42" s="512"/>
    </row>
    <row r="43" spans="1:6">
      <c r="A43" s="61"/>
      <c r="B43" s="65"/>
      <c r="C43" s="65"/>
      <c r="D43" s="65"/>
      <c r="E43" s="65"/>
    </row>
    <row r="44" spans="1:6" ht="15.75">
      <c r="A44" s="2304" t="s">
        <v>279</v>
      </c>
      <c r="B44" s="2304"/>
      <c r="C44" s="2304"/>
      <c r="D44" s="2304"/>
      <c r="E44" s="2304"/>
      <c r="F44" s="2304"/>
    </row>
    <row r="45" spans="1:6" ht="15.75">
      <c r="A45" s="2304" t="s">
        <v>683</v>
      </c>
      <c r="B45" s="2304"/>
      <c r="C45" s="2304"/>
      <c r="D45" s="2304"/>
      <c r="E45" s="2304"/>
    </row>
    <row r="46" spans="1:6">
      <c r="A46" s="2305"/>
      <c r="B46" s="2305"/>
      <c r="C46" s="2305"/>
      <c r="D46" s="2305"/>
      <c r="E46" s="2305"/>
      <c r="F46" s="512"/>
    </row>
    <row r="47" spans="1:6">
      <c r="A47" s="1844"/>
      <c r="B47" s="1691">
        <v>2019</v>
      </c>
      <c r="C47" s="1691">
        <v>2020</v>
      </c>
      <c r="D47" s="1691">
        <v>2021</v>
      </c>
      <c r="E47" s="1691">
        <v>2022</v>
      </c>
      <c r="F47" s="1850">
        <v>2023</v>
      </c>
    </row>
    <row r="48" spans="1:6" ht="13.5" customHeight="1">
      <c r="A48" s="61"/>
      <c r="B48" s="332"/>
      <c r="C48" s="332"/>
      <c r="D48" s="332"/>
      <c r="E48" s="332"/>
      <c r="F48" s="3"/>
    </row>
    <row r="49" spans="1:6">
      <c r="A49" s="7" t="s">
        <v>81</v>
      </c>
      <c r="B49" s="216">
        <v>6889.9</v>
      </c>
      <c r="C49" s="216">
        <v>5088.2</v>
      </c>
      <c r="D49" s="216">
        <v>5481.1</v>
      </c>
      <c r="E49" s="601">
        <v>11810</v>
      </c>
      <c r="F49" s="984">
        <v>12863.7</v>
      </c>
    </row>
    <row r="50" spans="1:6">
      <c r="A50" s="604" t="s">
        <v>43</v>
      </c>
      <c r="B50" s="52"/>
      <c r="C50" s="52"/>
      <c r="D50" s="52"/>
      <c r="E50" s="52"/>
      <c r="F50" s="52"/>
    </row>
    <row r="51" spans="1:6">
      <c r="A51" s="71" t="s">
        <v>93</v>
      </c>
      <c r="B51" s="125">
        <v>576</v>
      </c>
      <c r="C51" s="125">
        <v>493.1</v>
      </c>
      <c r="D51" s="125">
        <v>614.5</v>
      </c>
      <c r="E51" s="52">
        <v>887.6</v>
      </c>
      <c r="F51" s="52">
        <v>1159.4000000000001</v>
      </c>
    </row>
    <row r="52" spans="1:6">
      <c r="A52" s="59" t="s">
        <v>88</v>
      </c>
      <c r="B52" s="52">
        <v>2003.3</v>
      </c>
      <c r="C52" s="52">
        <v>479.3</v>
      </c>
      <c r="D52" s="52">
        <v>515.79999999999995</v>
      </c>
      <c r="E52" s="52">
        <v>1015.6</v>
      </c>
      <c r="F52" s="52">
        <v>1020.7</v>
      </c>
    </row>
    <row r="53" spans="1:6">
      <c r="A53" s="71" t="s">
        <v>45</v>
      </c>
      <c r="B53" s="52">
        <v>181.8</v>
      </c>
      <c r="C53" s="52">
        <v>169.6</v>
      </c>
      <c r="D53" s="52">
        <v>151.6</v>
      </c>
      <c r="E53" s="52">
        <v>228.1</v>
      </c>
      <c r="F53" s="52">
        <v>740.1</v>
      </c>
    </row>
    <row r="54" spans="1:6">
      <c r="A54" s="71" t="s">
        <v>993</v>
      </c>
      <c r="B54" s="52">
        <v>1745.3</v>
      </c>
      <c r="C54" s="52">
        <v>2425.5</v>
      </c>
      <c r="D54" s="125">
        <v>1922</v>
      </c>
      <c r="E54" s="52">
        <v>4062.7</v>
      </c>
      <c r="F54" s="125">
        <v>4952</v>
      </c>
    </row>
    <row r="55" spans="1:6">
      <c r="A55" s="71" t="s">
        <v>1330</v>
      </c>
      <c r="B55" s="52">
        <v>56.1</v>
      </c>
      <c r="C55" s="52">
        <v>188.3</v>
      </c>
      <c r="D55" s="52">
        <v>69.400000000000006</v>
      </c>
      <c r="E55" s="52">
        <v>32.4</v>
      </c>
      <c r="F55" s="52">
        <v>137.6</v>
      </c>
    </row>
    <row r="56" spans="1:6">
      <c r="A56" s="71"/>
      <c r="B56" s="52"/>
      <c r="C56" s="52"/>
      <c r="D56" s="52"/>
      <c r="E56" s="52"/>
      <c r="F56" s="52"/>
    </row>
    <row r="57" spans="1:6">
      <c r="A57" s="59" t="s">
        <v>98</v>
      </c>
      <c r="B57" s="52">
        <v>1260.3</v>
      </c>
      <c r="C57" s="52">
        <v>558.6</v>
      </c>
      <c r="D57" s="52">
        <v>1005.2</v>
      </c>
      <c r="E57" s="125">
        <v>2309</v>
      </c>
      <c r="F57" s="52">
        <v>1419.5</v>
      </c>
    </row>
    <row r="58" spans="1:6">
      <c r="A58" s="59" t="s">
        <v>1328</v>
      </c>
      <c r="B58" s="125">
        <v>34.5</v>
      </c>
      <c r="C58" s="125">
        <v>45.9</v>
      </c>
      <c r="D58" s="125">
        <v>57.4</v>
      </c>
      <c r="E58" s="52">
        <v>16.600000000000001</v>
      </c>
      <c r="F58" s="52">
        <v>14.6</v>
      </c>
    </row>
    <row r="59" spans="1:6">
      <c r="A59" s="59" t="s">
        <v>95</v>
      </c>
      <c r="B59" s="52">
        <v>758.3</v>
      </c>
      <c r="C59" s="52">
        <v>761.7</v>
      </c>
      <c r="D59" s="52">
        <v>949.3</v>
      </c>
      <c r="E59" s="52">
        <v>2908.9</v>
      </c>
      <c r="F59" s="52">
        <v>2755.5</v>
      </c>
    </row>
    <row r="60" spans="1:6">
      <c r="A60" s="59" t="s">
        <v>1329</v>
      </c>
      <c r="B60" s="52">
        <v>130.30000000000001</v>
      </c>
      <c r="C60" s="125">
        <v>34</v>
      </c>
      <c r="D60" s="52">
        <v>343.9</v>
      </c>
      <c r="E60" s="52">
        <v>265.8</v>
      </c>
      <c r="F60" s="52">
        <v>432.6</v>
      </c>
    </row>
    <row r="61" spans="1:6">
      <c r="A61" s="59" t="s">
        <v>91</v>
      </c>
      <c r="B61" s="52">
        <v>364.9</v>
      </c>
      <c r="C61" s="52">
        <v>200.4</v>
      </c>
      <c r="D61" s="52">
        <v>322.7</v>
      </c>
      <c r="E61" s="52">
        <v>398.1</v>
      </c>
      <c r="F61" s="52">
        <v>816.5</v>
      </c>
    </row>
    <row r="62" spans="1:6">
      <c r="A62" s="59"/>
      <c r="B62" s="602"/>
      <c r="C62" s="602"/>
      <c r="D62" s="602"/>
      <c r="E62" s="52"/>
      <c r="F62" s="52"/>
    </row>
    <row r="63" spans="1:6">
      <c r="A63" s="64" t="s">
        <v>92</v>
      </c>
      <c r="B63" s="52"/>
      <c r="C63" s="52"/>
      <c r="D63" s="52"/>
      <c r="E63" s="52"/>
      <c r="F63" s="52"/>
    </row>
    <row r="64" spans="1:6">
      <c r="A64" s="605" t="s">
        <v>280</v>
      </c>
      <c r="B64" s="216">
        <v>1151.5999999999999</v>
      </c>
      <c r="C64" s="216">
        <v>1310.3</v>
      </c>
      <c r="D64" s="216">
        <v>840.8</v>
      </c>
      <c r="E64" s="216">
        <v>1266.3</v>
      </c>
      <c r="F64" s="984">
        <v>3123.6</v>
      </c>
    </row>
    <row r="65" spans="1:6">
      <c r="A65" s="604" t="s">
        <v>43</v>
      </c>
      <c r="B65" s="52"/>
      <c r="C65" s="52"/>
      <c r="D65" s="52"/>
      <c r="E65" s="52"/>
      <c r="F65" s="52"/>
    </row>
    <row r="66" spans="1:6">
      <c r="A66" s="59" t="s">
        <v>82</v>
      </c>
      <c r="B66" s="125">
        <v>220</v>
      </c>
      <c r="C66" s="125">
        <v>104.3</v>
      </c>
      <c r="D66" s="125">
        <v>84.4</v>
      </c>
      <c r="E66" s="52">
        <v>211.8</v>
      </c>
      <c r="F66" s="52">
        <v>292.89999999999998</v>
      </c>
    </row>
    <row r="67" spans="1:6" ht="18.75" customHeight="1">
      <c r="A67" s="2306" t="s">
        <v>85</v>
      </c>
      <c r="B67" s="2306"/>
      <c r="C67" s="2306"/>
      <c r="D67" s="2306"/>
      <c r="E67" s="2306"/>
      <c r="F67" s="2306"/>
    </row>
    <row r="68" spans="1:6">
      <c r="A68" s="1844"/>
      <c r="B68" s="1691">
        <v>2019</v>
      </c>
      <c r="C68" s="1691">
        <v>2020</v>
      </c>
      <c r="D68" s="1691">
        <v>2021</v>
      </c>
      <c r="E68" s="1691">
        <v>2022</v>
      </c>
      <c r="F68" s="1851">
        <v>2023</v>
      </c>
    </row>
    <row r="69" spans="1:6">
      <c r="A69" s="59" t="s">
        <v>88</v>
      </c>
      <c r="B69" s="52">
        <v>115.6</v>
      </c>
      <c r="C69" s="52">
        <v>24.3</v>
      </c>
      <c r="D69" s="52">
        <v>30.5</v>
      </c>
      <c r="E69" s="52">
        <v>112.7</v>
      </c>
      <c r="F69" s="52">
        <v>200.3</v>
      </c>
    </row>
    <row r="70" spans="1:6">
      <c r="A70" s="59" t="s">
        <v>45</v>
      </c>
      <c r="B70" s="52">
        <v>113.2</v>
      </c>
      <c r="C70" s="52">
        <v>122.4</v>
      </c>
      <c r="D70" s="125">
        <v>61</v>
      </c>
      <c r="E70" s="52">
        <v>66.2</v>
      </c>
      <c r="F70" s="52">
        <v>273.10000000000002</v>
      </c>
    </row>
    <row r="71" spans="1:6">
      <c r="A71" s="59" t="s">
        <v>994</v>
      </c>
      <c r="B71" s="52">
        <v>113.1</v>
      </c>
      <c r="C71" s="52">
        <v>807.8</v>
      </c>
      <c r="D71" s="125">
        <v>120</v>
      </c>
      <c r="E71" s="52">
        <v>330.5</v>
      </c>
      <c r="F71" s="52">
        <v>682.5</v>
      </c>
    </row>
    <row r="72" spans="1:6">
      <c r="A72" s="59" t="s">
        <v>98</v>
      </c>
      <c r="B72" s="52">
        <v>173.1</v>
      </c>
      <c r="C72" s="52">
        <v>80.400000000000006</v>
      </c>
      <c r="D72" s="52">
        <v>87.6</v>
      </c>
      <c r="E72" s="52">
        <v>135.5</v>
      </c>
      <c r="F72" s="52">
        <v>560.29999999999995</v>
      </c>
    </row>
    <row r="73" spans="1:6">
      <c r="A73" s="59" t="s">
        <v>95</v>
      </c>
      <c r="B73" s="52">
        <v>278.60000000000002</v>
      </c>
      <c r="C73" s="125">
        <v>112</v>
      </c>
      <c r="D73" s="52">
        <v>315.5</v>
      </c>
      <c r="E73" s="52">
        <v>382.2</v>
      </c>
      <c r="F73" s="52">
        <v>782.8</v>
      </c>
    </row>
    <row r="74" spans="1:6">
      <c r="A74" s="59" t="s">
        <v>1329</v>
      </c>
      <c r="B74" s="602">
        <v>16.899999999999999</v>
      </c>
      <c r="C74" s="222" t="s">
        <v>60</v>
      </c>
      <c r="D74" s="222">
        <v>277.3</v>
      </c>
      <c r="E74" s="52">
        <v>159.9</v>
      </c>
      <c r="F74" s="52">
        <v>219.9</v>
      </c>
    </row>
    <row r="75" spans="1:6">
      <c r="A75" s="59" t="s">
        <v>84</v>
      </c>
      <c r="B75" s="125">
        <v>138</v>
      </c>
      <c r="C75" s="125">
        <v>59.1</v>
      </c>
      <c r="D75" s="125">
        <v>141.80000000000001</v>
      </c>
      <c r="E75" s="52">
        <v>27.4</v>
      </c>
      <c r="F75" s="52">
        <v>331.7</v>
      </c>
    </row>
    <row r="76" spans="1:6">
      <c r="A76" s="59"/>
      <c r="B76" s="52"/>
      <c r="C76" s="52"/>
      <c r="D76" s="52"/>
      <c r="E76" s="52"/>
      <c r="F76" s="984">
        <v>2187.1</v>
      </c>
    </row>
    <row r="77" spans="1:6">
      <c r="A77" s="64" t="s">
        <v>281</v>
      </c>
      <c r="B77" s="52"/>
      <c r="C77" s="52"/>
      <c r="D77" s="52"/>
      <c r="E77" s="52"/>
      <c r="F77" s="52"/>
    </row>
    <row r="78" spans="1:6">
      <c r="A78" s="7" t="s">
        <v>280</v>
      </c>
      <c r="B78" s="601">
        <v>1155.7</v>
      </c>
      <c r="C78" s="601">
        <v>798</v>
      </c>
      <c r="D78" s="601">
        <v>785.9</v>
      </c>
      <c r="E78" s="216">
        <v>1745.9</v>
      </c>
      <c r="F78" s="984">
        <v>2187.1</v>
      </c>
    </row>
    <row r="79" spans="1:6" ht="18" customHeight="1">
      <c r="A79" s="604" t="s">
        <v>43</v>
      </c>
      <c r="B79" s="52"/>
      <c r="C79" s="52"/>
      <c r="D79" s="52"/>
      <c r="E79" s="52"/>
      <c r="F79" s="52"/>
    </row>
    <row r="80" spans="1:6">
      <c r="A80" s="59" t="s">
        <v>93</v>
      </c>
      <c r="B80" s="52">
        <v>96.1</v>
      </c>
      <c r="C80" s="52">
        <v>100.1</v>
      </c>
      <c r="D80" s="52">
        <v>109.8</v>
      </c>
      <c r="E80" s="52">
        <v>116.1</v>
      </c>
      <c r="F80" s="52">
        <v>237.3</v>
      </c>
    </row>
    <row r="81" spans="1:6">
      <c r="A81" s="59" t="s">
        <v>88</v>
      </c>
      <c r="B81" s="52">
        <v>55.1</v>
      </c>
      <c r="C81" s="52">
        <v>30.9</v>
      </c>
      <c r="D81" s="52">
        <v>64.5</v>
      </c>
      <c r="E81" s="52">
        <v>64.8</v>
      </c>
      <c r="F81" s="52">
        <v>336.6</v>
      </c>
    </row>
    <row r="82" spans="1:6">
      <c r="A82" s="59" t="s">
        <v>83</v>
      </c>
      <c r="B82" s="603" t="s">
        <v>60</v>
      </c>
      <c r="C82" s="603" t="s">
        <v>60</v>
      </c>
      <c r="D82" s="603">
        <v>29.9</v>
      </c>
      <c r="E82" s="52">
        <v>100.5</v>
      </c>
      <c r="F82" s="52">
        <v>351.7</v>
      </c>
    </row>
    <row r="83" spans="1:6">
      <c r="A83" s="59" t="s">
        <v>993</v>
      </c>
      <c r="B83" s="125">
        <v>310.39999999999998</v>
      </c>
      <c r="C83" s="125">
        <v>189.3</v>
      </c>
      <c r="D83" s="125">
        <v>201.2</v>
      </c>
      <c r="E83" s="52">
        <v>562.29999999999995</v>
      </c>
      <c r="F83" s="52">
        <v>238.1</v>
      </c>
    </row>
    <row r="84" spans="1:6">
      <c r="A84" s="59" t="s">
        <v>1330</v>
      </c>
      <c r="B84" s="52">
        <v>0.1</v>
      </c>
      <c r="C84" s="52">
        <v>28.7</v>
      </c>
      <c r="D84" s="52">
        <v>6.5</v>
      </c>
      <c r="E84" s="52">
        <v>11.2</v>
      </c>
      <c r="F84" s="52">
        <v>20.6</v>
      </c>
    </row>
    <row r="85" spans="1:6">
      <c r="A85" s="59" t="s">
        <v>47</v>
      </c>
      <c r="B85" s="52">
        <v>363.8</v>
      </c>
      <c r="C85" s="125">
        <v>30</v>
      </c>
      <c r="D85" s="602" t="s">
        <v>60</v>
      </c>
      <c r="E85" s="52">
        <v>10.4</v>
      </c>
      <c r="F85" s="52">
        <v>18.399999999999999</v>
      </c>
    </row>
    <row r="86" spans="1:6">
      <c r="A86" s="59" t="s">
        <v>1328</v>
      </c>
      <c r="B86" s="125">
        <v>6</v>
      </c>
      <c r="C86" s="125">
        <v>23</v>
      </c>
      <c r="D86" s="602" t="s">
        <v>60</v>
      </c>
      <c r="E86" s="602" t="s">
        <v>60</v>
      </c>
      <c r="F86" s="1309" t="s">
        <v>60</v>
      </c>
    </row>
    <row r="87" spans="1:6">
      <c r="A87" s="59" t="s">
        <v>90</v>
      </c>
      <c r="B87" s="52">
        <v>214.5</v>
      </c>
      <c r="C87" s="52">
        <v>399.2</v>
      </c>
      <c r="D87" s="52">
        <v>299.39999999999998</v>
      </c>
      <c r="E87" s="52">
        <v>644.20000000000005</v>
      </c>
      <c r="F87" s="52">
        <v>806.5</v>
      </c>
    </row>
    <row r="88" spans="1:6">
      <c r="A88" s="59" t="s">
        <v>91</v>
      </c>
      <c r="B88" s="52">
        <v>115.8</v>
      </c>
      <c r="C88" s="52">
        <v>48.5</v>
      </c>
      <c r="D88" s="52">
        <v>81.099999999999994</v>
      </c>
      <c r="E88" s="52">
        <v>247.6</v>
      </c>
      <c r="F88" s="52">
        <v>198.5</v>
      </c>
    </row>
    <row r="89" spans="1:6">
      <c r="A89" s="59"/>
      <c r="B89" s="52"/>
      <c r="C89" s="52"/>
      <c r="D89" s="52"/>
      <c r="E89" s="52"/>
      <c r="F89" s="1310"/>
    </row>
    <row r="90" spans="1:6">
      <c r="A90" s="64" t="s">
        <v>96</v>
      </c>
      <c r="B90" s="57"/>
      <c r="C90" s="57"/>
      <c r="D90" s="57"/>
      <c r="E90" s="56"/>
      <c r="F90" s="57"/>
    </row>
    <row r="91" spans="1:6">
      <c r="A91" s="7" t="s">
        <v>282</v>
      </c>
      <c r="B91" s="92">
        <v>4582.6000000000004</v>
      </c>
      <c r="C91" s="92">
        <v>2979.9</v>
      </c>
      <c r="D91" s="92">
        <v>3854.4</v>
      </c>
      <c r="E91" s="63">
        <v>8797.7999999999993</v>
      </c>
      <c r="F91" s="1310">
        <v>7553</v>
      </c>
    </row>
    <row r="92" spans="1:6" ht="17.25" customHeight="1">
      <c r="A92" s="604" t="s">
        <v>43</v>
      </c>
      <c r="B92" s="57"/>
      <c r="C92" s="57"/>
      <c r="D92" s="57"/>
      <c r="E92" s="56"/>
      <c r="F92" s="57"/>
    </row>
    <row r="93" spans="1:6">
      <c r="A93" s="59" t="s">
        <v>82</v>
      </c>
      <c r="B93" s="57">
        <v>259.89999999999998</v>
      </c>
      <c r="C93" s="57">
        <v>288.7</v>
      </c>
      <c r="D93" s="57">
        <v>420.3</v>
      </c>
      <c r="E93" s="56">
        <v>559.70000000000005</v>
      </c>
      <c r="F93" s="57">
        <v>629.20000000000005</v>
      </c>
    </row>
    <row r="94" spans="1:6">
      <c r="A94" s="59" t="s">
        <v>94</v>
      </c>
      <c r="B94" s="57">
        <v>1832.6</v>
      </c>
      <c r="C94" s="57">
        <v>424.1</v>
      </c>
      <c r="D94" s="57">
        <v>420.8</v>
      </c>
      <c r="E94" s="56">
        <v>838.1</v>
      </c>
      <c r="F94" s="57">
        <v>483.8</v>
      </c>
    </row>
    <row r="95" spans="1:6">
      <c r="A95" s="59" t="s">
        <v>83</v>
      </c>
      <c r="B95" s="57">
        <v>68.599999999999994</v>
      </c>
      <c r="C95" s="57">
        <v>47.2</v>
      </c>
      <c r="D95" s="57">
        <v>60.7</v>
      </c>
      <c r="E95" s="56">
        <v>61.4</v>
      </c>
      <c r="F95" s="57">
        <v>115.3</v>
      </c>
    </row>
    <row r="96" spans="1:6">
      <c r="A96" s="59" t="s">
        <v>993</v>
      </c>
      <c r="B96" s="57">
        <v>1321.8</v>
      </c>
      <c r="C96" s="57">
        <v>1428.4</v>
      </c>
      <c r="D96" s="57">
        <v>1600.8</v>
      </c>
      <c r="E96" s="56">
        <v>3169.9</v>
      </c>
      <c r="F96" s="57">
        <v>4031.4</v>
      </c>
    </row>
    <row r="97" spans="1:6">
      <c r="A97" s="59" t="s">
        <v>1330</v>
      </c>
      <c r="B97" s="58">
        <v>56</v>
      </c>
      <c r="C97" s="58">
        <v>159.6</v>
      </c>
      <c r="D97" s="58">
        <v>62.9</v>
      </c>
      <c r="E97" s="56">
        <v>21.2</v>
      </c>
      <c r="F97" s="57">
        <v>117</v>
      </c>
    </row>
    <row r="98" spans="1:6">
      <c r="A98" s="59" t="s">
        <v>89</v>
      </c>
      <c r="B98" s="58">
        <v>723.4</v>
      </c>
      <c r="C98" s="58">
        <v>448.2</v>
      </c>
      <c r="D98" s="58">
        <v>917.6</v>
      </c>
      <c r="E98" s="56">
        <v>2163.1</v>
      </c>
      <c r="F98" s="57">
        <v>840.8</v>
      </c>
    </row>
    <row r="99" spans="1:6">
      <c r="A99" s="59" t="s">
        <v>1328</v>
      </c>
      <c r="B99" s="58">
        <v>28.5</v>
      </c>
      <c r="C99" s="58">
        <v>22.9</v>
      </c>
      <c r="D99" s="58">
        <v>57.4</v>
      </c>
      <c r="E99" s="56">
        <v>16.600000000000001</v>
      </c>
      <c r="F99" s="57">
        <v>14.6</v>
      </c>
    </row>
    <row r="100" spans="1:6">
      <c r="A100" s="59" t="s">
        <v>90</v>
      </c>
      <c r="B100" s="58">
        <v>265.2</v>
      </c>
      <c r="C100" s="58">
        <v>250.5</v>
      </c>
      <c r="D100" s="58">
        <v>334.4</v>
      </c>
      <c r="E100" s="56">
        <v>1882.5</v>
      </c>
      <c r="F100" s="57">
        <v>1166.2</v>
      </c>
    </row>
    <row r="101" spans="1:6">
      <c r="A101" s="59" t="s">
        <v>1329</v>
      </c>
      <c r="B101" s="57">
        <v>113.4</v>
      </c>
      <c r="C101" s="58">
        <v>34</v>
      </c>
      <c r="D101" s="58">
        <v>66.599999999999994</v>
      </c>
      <c r="E101" s="56">
        <v>105.9</v>
      </c>
      <c r="F101" s="57">
        <v>212.7</v>
      </c>
    </row>
    <row r="102" spans="1:6">
      <c r="A102" s="328" t="s">
        <v>91</v>
      </c>
      <c r="B102" s="74">
        <v>111.1</v>
      </c>
      <c r="C102" s="74">
        <v>92.8</v>
      </c>
      <c r="D102" s="74">
        <v>99.8</v>
      </c>
      <c r="E102" s="74">
        <v>123.1</v>
      </c>
      <c r="F102" s="74">
        <v>286.3</v>
      </c>
    </row>
    <row r="103" spans="1:6">
      <c r="A103" s="61"/>
      <c r="B103" s="57"/>
      <c r="C103" s="57"/>
      <c r="D103" s="57"/>
      <c r="E103" s="57"/>
    </row>
    <row r="104" spans="1:6" ht="15.75">
      <c r="A104" s="2304" t="s">
        <v>283</v>
      </c>
      <c r="B104" s="2304"/>
      <c r="C104" s="2304"/>
      <c r="D104" s="2304"/>
      <c r="E104" s="2304"/>
      <c r="F104" s="2304"/>
    </row>
    <row r="105" spans="1:6" ht="15.75">
      <c r="A105" s="2304" t="s">
        <v>284</v>
      </c>
      <c r="B105" s="2304"/>
      <c r="C105" s="2304"/>
      <c r="D105" s="2304"/>
      <c r="E105" s="2304"/>
      <c r="F105" s="2304"/>
    </row>
    <row r="106" spans="1:6">
      <c r="A106" s="2305" t="s">
        <v>37</v>
      </c>
      <c r="B106" s="2305"/>
      <c r="C106" s="2305"/>
      <c r="D106" s="2305"/>
      <c r="E106" s="2305"/>
      <c r="F106" s="512"/>
    </row>
    <row r="107" spans="1:6">
      <c r="A107" s="1844"/>
      <c r="B107" s="1691">
        <v>2019</v>
      </c>
      <c r="C107" s="1691">
        <v>2020</v>
      </c>
      <c r="D107" s="1691">
        <v>2021</v>
      </c>
      <c r="E107" s="1691">
        <v>2022</v>
      </c>
      <c r="F107" s="1692">
        <v>2023</v>
      </c>
    </row>
    <row r="108" spans="1:6">
      <c r="A108" s="317"/>
      <c r="B108" s="138"/>
      <c r="C108" s="138"/>
      <c r="D108" s="138"/>
      <c r="E108" s="139"/>
    </row>
    <row r="109" spans="1:6">
      <c r="A109" s="605" t="s">
        <v>81</v>
      </c>
      <c r="B109" s="92">
        <v>6889.9</v>
      </c>
      <c r="C109" s="92">
        <v>5088.2</v>
      </c>
      <c r="D109" s="216">
        <v>5481.1</v>
      </c>
      <c r="E109" s="601">
        <v>11810</v>
      </c>
      <c r="F109" s="984">
        <v>12863.7</v>
      </c>
    </row>
    <row r="110" spans="1:6" ht="18.75" customHeight="1">
      <c r="A110" s="604" t="s">
        <v>43</v>
      </c>
      <c r="B110" s="57"/>
      <c r="C110" s="57"/>
      <c r="D110" s="57"/>
      <c r="E110" s="52"/>
      <c r="F110" s="57"/>
    </row>
    <row r="111" spans="1:6">
      <c r="A111" s="59" t="s">
        <v>44</v>
      </c>
      <c r="B111" s="58">
        <v>576</v>
      </c>
      <c r="C111" s="58">
        <v>493.1</v>
      </c>
      <c r="D111" s="58">
        <v>614.5</v>
      </c>
      <c r="E111" s="52">
        <v>887.6</v>
      </c>
      <c r="F111" s="57">
        <v>1159.4000000000001</v>
      </c>
    </row>
    <row r="112" spans="1:6">
      <c r="A112" s="59" t="s">
        <v>94</v>
      </c>
      <c r="B112" s="57">
        <v>2003.3</v>
      </c>
      <c r="C112" s="57">
        <v>479.3</v>
      </c>
      <c r="D112" s="57">
        <v>515.79999999999995</v>
      </c>
      <c r="E112" s="52">
        <v>1015.6</v>
      </c>
      <c r="F112" s="57">
        <v>1020.7</v>
      </c>
    </row>
    <row r="113" spans="1:6">
      <c r="A113" s="59" t="s">
        <v>97</v>
      </c>
      <c r="B113" s="57">
        <v>181.8</v>
      </c>
      <c r="C113" s="57">
        <v>169.6</v>
      </c>
      <c r="D113" s="57">
        <v>151.6</v>
      </c>
      <c r="E113" s="52">
        <v>228.1</v>
      </c>
      <c r="F113" s="57">
        <v>740.1</v>
      </c>
    </row>
    <row r="114" spans="1:6">
      <c r="A114" s="59" t="s">
        <v>994</v>
      </c>
      <c r="B114" s="57">
        <v>1745.3</v>
      </c>
      <c r="C114" s="57">
        <v>2425.5</v>
      </c>
      <c r="D114" s="58">
        <v>1922</v>
      </c>
      <c r="E114" s="52">
        <v>4062.7</v>
      </c>
      <c r="F114" s="58">
        <v>4952</v>
      </c>
    </row>
    <row r="115" spans="1:6">
      <c r="A115" s="59" t="s">
        <v>1330</v>
      </c>
      <c r="B115" s="57">
        <v>56.1</v>
      </c>
      <c r="C115" s="57">
        <v>188.3</v>
      </c>
      <c r="D115" s="57">
        <v>69.400000000000006</v>
      </c>
      <c r="E115" s="52">
        <v>32.4</v>
      </c>
      <c r="F115" s="57">
        <v>137.6</v>
      </c>
    </row>
    <row r="116" spans="1:6">
      <c r="A116" s="59" t="s">
        <v>98</v>
      </c>
      <c r="B116" s="58">
        <v>1260.3</v>
      </c>
      <c r="C116" s="58">
        <v>558.6</v>
      </c>
      <c r="D116" s="58">
        <v>1005.2</v>
      </c>
      <c r="E116" s="125">
        <v>2309</v>
      </c>
      <c r="F116" s="57">
        <v>1419.5</v>
      </c>
    </row>
    <row r="117" spans="1:6">
      <c r="A117" s="59" t="s">
        <v>1328</v>
      </c>
      <c r="B117" s="58">
        <v>34.5</v>
      </c>
      <c r="C117" s="58">
        <v>45.9</v>
      </c>
      <c r="D117" s="58">
        <v>57.4</v>
      </c>
      <c r="E117" s="52">
        <v>16.600000000000001</v>
      </c>
      <c r="F117" s="57">
        <v>14.6</v>
      </c>
    </row>
    <row r="118" spans="1:6">
      <c r="A118" s="59" t="s">
        <v>95</v>
      </c>
      <c r="B118" s="57">
        <v>758.3</v>
      </c>
      <c r="C118" s="57">
        <v>761.7</v>
      </c>
      <c r="D118" s="57">
        <v>949.3</v>
      </c>
      <c r="E118" s="52">
        <v>2908.9</v>
      </c>
      <c r="F118" s="57">
        <v>2755.5</v>
      </c>
    </row>
    <row r="119" spans="1:6">
      <c r="A119" s="59" t="s">
        <v>1329</v>
      </c>
      <c r="B119" s="57">
        <v>130.30000000000001</v>
      </c>
      <c r="C119" s="58">
        <v>34</v>
      </c>
      <c r="D119" s="58">
        <v>343.9</v>
      </c>
      <c r="E119" s="52">
        <v>265.8</v>
      </c>
      <c r="F119" s="57">
        <v>432.6</v>
      </c>
    </row>
    <row r="120" spans="1:6">
      <c r="A120" s="59" t="s">
        <v>91</v>
      </c>
      <c r="B120" s="57">
        <v>364.9</v>
      </c>
      <c r="C120" s="57">
        <v>200.4</v>
      </c>
      <c r="D120" s="57">
        <v>322.7</v>
      </c>
      <c r="E120" s="52">
        <v>398.1</v>
      </c>
      <c r="F120" s="57">
        <v>816.5</v>
      </c>
    </row>
    <row r="121" spans="1:6" ht="18" customHeight="1">
      <c r="A121" s="61" t="s">
        <v>790</v>
      </c>
      <c r="B121" s="57"/>
      <c r="C121" s="57"/>
      <c r="D121" s="57"/>
      <c r="E121" s="56"/>
      <c r="F121" s="57"/>
    </row>
    <row r="122" spans="1:6">
      <c r="A122" s="605" t="s">
        <v>280</v>
      </c>
      <c r="B122" s="606">
        <v>1199.5</v>
      </c>
      <c r="C122" s="606">
        <v>639.20000000000005</v>
      </c>
      <c r="D122" s="606">
        <v>654.6</v>
      </c>
      <c r="E122" s="63">
        <v>1362.7</v>
      </c>
      <c r="F122" s="194">
        <v>3186.8</v>
      </c>
    </row>
    <row r="123" spans="1:6">
      <c r="A123" s="607" t="s">
        <v>285</v>
      </c>
      <c r="B123" s="57"/>
      <c r="C123" s="57"/>
      <c r="D123" s="57"/>
      <c r="E123" s="56"/>
      <c r="F123" s="57"/>
    </row>
    <row r="124" spans="1:6">
      <c r="A124" s="59" t="s">
        <v>44</v>
      </c>
      <c r="B124" s="57">
        <v>221.8</v>
      </c>
      <c r="C124" s="57">
        <v>106.9</v>
      </c>
      <c r="D124" s="57">
        <v>92.8</v>
      </c>
      <c r="E124" s="56">
        <v>259.39999999999998</v>
      </c>
      <c r="F124" s="57">
        <v>401.6</v>
      </c>
    </row>
    <row r="125" spans="1:6">
      <c r="A125" s="59" t="s">
        <v>53</v>
      </c>
      <c r="B125" s="58">
        <v>127.8</v>
      </c>
      <c r="C125" s="58">
        <v>27</v>
      </c>
      <c r="D125" s="58">
        <v>32</v>
      </c>
      <c r="E125" s="56">
        <v>115.5</v>
      </c>
      <c r="F125" s="57">
        <v>251.4</v>
      </c>
    </row>
    <row r="126" spans="1:6">
      <c r="A126" s="59" t="s">
        <v>45</v>
      </c>
      <c r="B126" s="57">
        <v>116.2</v>
      </c>
      <c r="C126" s="57">
        <v>122.4</v>
      </c>
      <c r="D126" s="58">
        <v>61</v>
      </c>
      <c r="E126" s="56">
        <v>66.3</v>
      </c>
      <c r="F126" s="57">
        <v>297.60000000000002</v>
      </c>
    </row>
    <row r="127" spans="1:6">
      <c r="A127" s="59" t="s">
        <v>253</v>
      </c>
      <c r="B127" s="57">
        <v>101.5</v>
      </c>
      <c r="C127" s="57">
        <v>127.9</v>
      </c>
      <c r="D127" s="57">
        <v>122.3</v>
      </c>
      <c r="E127" s="56">
        <v>379.4</v>
      </c>
      <c r="F127" s="57">
        <v>691.2</v>
      </c>
    </row>
    <row r="128" spans="1:6">
      <c r="A128" s="59" t="s">
        <v>98</v>
      </c>
      <c r="B128" s="57">
        <v>186.9</v>
      </c>
      <c r="C128" s="57">
        <v>83.3</v>
      </c>
      <c r="D128" s="57">
        <v>102.5</v>
      </c>
      <c r="E128" s="62">
        <v>144</v>
      </c>
      <c r="F128" s="1311">
        <v>569</v>
      </c>
    </row>
    <row r="129" spans="1:6">
      <c r="A129" s="59" t="s">
        <v>48</v>
      </c>
      <c r="B129" s="57">
        <v>283.3</v>
      </c>
      <c r="C129" s="57">
        <v>106.9</v>
      </c>
      <c r="D129" s="57">
        <v>102.2</v>
      </c>
      <c r="E129" s="57">
        <v>242.2</v>
      </c>
      <c r="F129" s="138">
        <v>553.9</v>
      </c>
    </row>
    <row r="130" spans="1:6">
      <c r="A130" s="59" t="s">
        <v>1329</v>
      </c>
      <c r="B130" s="603">
        <v>12.3</v>
      </c>
      <c r="C130" s="603" t="s">
        <v>60</v>
      </c>
      <c r="D130" s="603">
        <v>64</v>
      </c>
      <c r="E130" s="56">
        <v>19.899999999999999</v>
      </c>
      <c r="F130" s="1312" t="s">
        <v>60</v>
      </c>
    </row>
    <row r="131" spans="1:6">
      <c r="A131" s="59" t="s">
        <v>91</v>
      </c>
      <c r="B131" s="58">
        <v>162</v>
      </c>
      <c r="C131" s="58">
        <v>64.8</v>
      </c>
      <c r="D131" s="58">
        <v>141.08000000000001</v>
      </c>
      <c r="E131" s="56">
        <v>155.9</v>
      </c>
      <c r="F131" s="138">
        <v>422.1</v>
      </c>
    </row>
    <row r="132" spans="1:6">
      <c r="A132" s="59"/>
      <c r="B132" s="57"/>
      <c r="C132" s="57"/>
      <c r="D132" s="57"/>
      <c r="E132" s="56"/>
      <c r="F132" s="138"/>
    </row>
    <row r="133" spans="1:6">
      <c r="A133" s="66" t="s">
        <v>286</v>
      </c>
      <c r="B133" s="57"/>
      <c r="C133" s="57"/>
      <c r="D133" s="57"/>
      <c r="E133" s="56"/>
      <c r="F133" s="138"/>
    </row>
    <row r="134" spans="1:6">
      <c r="A134" s="605" t="s">
        <v>280</v>
      </c>
      <c r="B134" s="606">
        <v>419.5</v>
      </c>
      <c r="C134" s="606">
        <v>194.9</v>
      </c>
      <c r="D134" s="606">
        <v>323.7</v>
      </c>
      <c r="E134" s="63">
        <v>367.2</v>
      </c>
      <c r="F134" s="1313">
        <v>533.4</v>
      </c>
    </row>
    <row r="135" spans="1:6">
      <c r="A135" s="607" t="s">
        <v>43</v>
      </c>
      <c r="B135" s="57"/>
      <c r="C135" s="57"/>
      <c r="D135" s="57"/>
      <c r="E135" s="56"/>
      <c r="F135" s="138"/>
    </row>
    <row r="136" spans="1:6">
      <c r="A136" s="59" t="s">
        <v>82</v>
      </c>
      <c r="B136" s="57">
        <v>42.2</v>
      </c>
      <c r="C136" s="57">
        <v>33.6</v>
      </c>
      <c r="D136" s="58">
        <v>22</v>
      </c>
      <c r="E136" s="56">
        <v>35.700000000000003</v>
      </c>
      <c r="F136" s="1311">
        <v>56</v>
      </c>
    </row>
    <row r="137" spans="1:6">
      <c r="A137" s="59" t="s">
        <v>94</v>
      </c>
      <c r="B137" s="57">
        <v>42.6</v>
      </c>
      <c r="C137" s="57">
        <v>28.2</v>
      </c>
      <c r="D137" s="57">
        <v>62.9</v>
      </c>
      <c r="E137" s="62">
        <v>62</v>
      </c>
      <c r="F137" s="138">
        <v>150.4</v>
      </c>
    </row>
    <row r="138" spans="1:6">
      <c r="A138" s="59" t="s">
        <v>45</v>
      </c>
      <c r="B138" s="603" t="s">
        <v>60</v>
      </c>
      <c r="C138" s="603" t="s">
        <v>60</v>
      </c>
      <c r="D138" s="603" t="s">
        <v>60</v>
      </c>
      <c r="E138" s="56">
        <v>6.1</v>
      </c>
      <c r="F138" s="138">
        <v>24.4</v>
      </c>
    </row>
    <row r="139" spans="1:6">
      <c r="A139" s="59" t="s">
        <v>994</v>
      </c>
      <c r="B139" s="58">
        <v>301.5</v>
      </c>
      <c r="C139" s="58">
        <v>116.2</v>
      </c>
      <c r="D139" s="58">
        <v>197.9</v>
      </c>
      <c r="E139" s="56">
        <v>209.4</v>
      </c>
      <c r="F139" s="138">
        <v>219.4</v>
      </c>
    </row>
    <row r="140" spans="1:6">
      <c r="A140" s="59" t="s">
        <v>1330</v>
      </c>
      <c r="B140" s="57">
        <v>0.1</v>
      </c>
      <c r="C140" s="58">
        <v>3</v>
      </c>
      <c r="D140" s="58">
        <v>6.5</v>
      </c>
      <c r="E140" s="56">
        <v>11.2</v>
      </c>
      <c r="F140" s="138">
        <v>20.6</v>
      </c>
    </row>
    <row r="141" spans="1:6">
      <c r="A141" s="59" t="s">
        <v>287</v>
      </c>
      <c r="B141" s="58">
        <v>12.3</v>
      </c>
      <c r="C141" s="603" t="s">
        <v>60</v>
      </c>
      <c r="D141" s="603" t="s">
        <v>60</v>
      </c>
      <c r="E141" s="56">
        <v>1.9</v>
      </c>
      <c r="F141" s="138">
        <v>12.1</v>
      </c>
    </row>
    <row r="142" spans="1:6">
      <c r="A142" s="59" t="s">
        <v>1328</v>
      </c>
      <c r="B142" s="603" t="s">
        <v>60</v>
      </c>
      <c r="C142" s="603" t="s">
        <v>60</v>
      </c>
      <c r="D142" s="603" t="s">
        <v>60</v>
      </c>
      <c r="E142" s="603" t="s">
        <v>60</v>
      </c>
      <c r="F142" s="138" t="s">
        <v>1039</v>
      </c>
    </row>
    <row r="143" spans="1:6">
      <c r="A143" s="59" t="s">
        <v>95</v>
      </c>
      <c r="B143" s="57">
        <v>6.8</v>
      </c>
      <c r="C143" s="57">
        <v>8.6999999999999993</v>
      </c>
      <c r="D143" s="57">
        <v>19.399999999999999</v>
      </c>
      <c r="E143" s="56">
        <v>41.2</v>
      </c>
      <c r="F143" s="138">
        <v>61.6</v>
      </c>
    </row>
    <row r="144" spans="1:6">
      <c r="A144" s="59" t="s">
        <v>1331</v>
      </c>
      <c r="B144" s="603">
        <v>1.6</v>
      </c>
      <c r="C144" s="603" t="s">
        <v>60</v>
      </c>
      <c r="D144" s="603" t="s">
        <v>60</v>
      </c>
      <c r="E144" s="62">
        <v>17</v>
      </c>
      <c r="F144" s="138">
        <v>16.5</v>
      </c>
    </row>
    <row r="145" spans="1:6">
      <c r="A145" s="59" t="s">
        <v>91</v>
      </c>
      <c r="B145" s="57">
        <v>14.1</v>
      </c>
      <c r="C145" s="57">
        <v>8.1999999999999993</v>
      </c>
      <c r="D145" s="57">
        <v>21.5</v>
      </c>
      <c r="E145" s="56">
        <v>10.9</v>
      </c>
      <c r="F145" s="138">
        <v>9.5</v>
      </c>
    </row>
    <row r="146" spans="1:6">
      <c r="A146" s="55"/>
      <c r="B146" s="57"/>
      <c r="C146" s="57"/>
      <c r="D146" s="57"/>
      <c r="E146" s="56"/>
      <c r="F146" s="138"/>
    </row>
    <row r="147" spans="1:6" ht="20.25" customHeight="1">
      <c r="A147" s="61" t="s">
        <v>288</v>
      </c>
      <c r="B147" s="57"/>
      <c r="C147" s="57"/>
      <c r="D147" s="57"/>
      <c r="E147" s="56"/>
      <c r="F147" s="138"/>
    </row>
    <row r="148" spans="1:6">
      <c r="A148" s="605" t="s">
        <v>280</v>
      </c>
      <c r="B148" s="92">
        <v>1247.3</v>
      </c>
      <c r="C148" s="92">
        <v>179.1</v>
      </c>
      <c r="D148" s="92">
        <v>258.39999999999998</v>
      </c>
      <c r="E148" s="63">
        <v>489.1</v>
      </c>
      <c r="F148" s="1313">
        <v>404.8</v>
      </c>
    </row>
    <row r="149" spans="1:6">
      <c r="A149" s="607" t="s">
        <v>43</v>
      </c>
      <c r="B149" s="57"/>
      <c r="C149" s="57"/>
      <c r="D149" s="57"/>
      <c r="E149" s="56"/>
      <c r="F149" s="138"/>
    </row>
    <row r="150" spans="1:6">
      <c r="A150" s="59" t="s">
        <v>93</v>
      </c>
      <c r="B150" s="57">
        <v>5.9</v>
      </c>
      <c r="C150" s="57">
        <v>5.8</v>
      </c>
      <c r="D150" s="57">
        <v>4.3</v>
      </c>
      <c r="E150" s="56">
        <v>6.1</v>
      </c>
      <c r="F150" s="138">
        <v>38.5</v>
      </c>
    </row>
    <row r="151" spans="1:6">
      <c r="A151" s="59" t="s">
        <v>94</v>
      </c>
      <c r="B151" s="57">
        <v>944.1</v>
      </c>
      <c r="C151" s="57">
        <v>40.6</v>
      </c>
      <c r="D151" s="58">
        <v>68</v>
      </c>
      <c r="E151" s="56">
        <v>322.60000000000002</v>
      </c>
      <c r="F151" s="138">
        <v>15.5</v>
      </c>
    </row>
    <row r="152" spans="1:6">
      <c r="A152" s="59" t="s">
        <v>45</v>
      </c>
      <c r="B152" s="57">
        <v>9.6</v>
      </c>
      <c r="C152" s="57">
        <v>7.8</v>
      </c>
      <c r="D152" s="57">
        <v>8.1999999999999993</v>
      </c>
      <c r="E152" s="56">
        <v>9.3000000000000007</v>
      </c>
      <c r="F152" s="138">
        <v>16.399999999999999</v>
      </c>
    </row>
    <row r="153" spans="1:6">
      <c r="A153" s="59" t="s">
        <v>993</v>
      </c>
      <c r="B153" s="58">
        <v>97.9</v>
      </c>
      <c r="C153" s="58">
        <v>40.9</v>
      </c>
      <c r="D153" s="58">
        <v>104.2</v>
      </c>
      <c r="E153" s="56">
        <v>72.599999999999994</v>
      </c>
      <c r="F153" s="138">
        <v>188.5</v>
      </c>
    </row>
    <row r="154" spans="1:6">
      <c r="A154" s="59" t="s">
        <v>89</v>
      </c>
      <c r="B154" s="57">
        <v>142.69999999999999</v>
      </c>
      <c r="C154" s="57">
        <v>38.1</v>
      </c>
      <c r="D154" s="57">
        <v>30.4</v>
      </c>
      <c r="E154" s="62">
        <v>23</v>
      </c>
      <c r="F154" s="138">
        <v>58.4</v>
      </c>
    </row>
    <row r="155" spans="1:6">
      <c r="A155" s="59" t="s">
        <v>1199</v>
      </c>
      <c r="B155" s="603">
        <v>0.6</v>
      </c>
      <c r="C155" s="603" t="s">
        <v>60</v>
      </c>
      <c r="D155" s="603" t="s">
        <v>60</v>
      </c>
      <c r="E155" s="603" t="s">
        <v>60</v>
      </c>
      <c r="F155" s="138" t="s">
        <v>1465</v>
      </c>
    </row>
    <row r="156" spans="1:6">
      <c r="A156" s="59" t="s">
        <v>95</v>
      </c>
      <c r="B156" s="57">
        <v>36.700000000000003</v>
      </c>
      <c r="C156" s="57">
        <v>43.6</v>
      </c>
      <c r="D156" s="57">
        <v>40.700000000000003</v>
      </c>
      <c r="E156" s="62">
        <v>50</v>
      </c>
      <c r="F156" s="138">
        <v>12.6</v>
      </c>
    </row>
    <row r="157" spans="1:6">
      <c r="A157" s="59" t="s">
        <v>84</v>
      </c>
      <c r="B157" s="57">
        <v>10.4</v>
      </c>
      <c r="C157" s="57">
        <v>2.2999999999999998</v>
      </c>
      <c r="D157" s="57">
        <v>2.6</v>
      </c>
      <c r="E157" s="56">
        <v>5.5</v>
      </c>
      <c r="F157" s="138">
        <v>34</v>
      </c>
    </row>
    <row r="158" spans="1:6">
      <c r="A158" s="66" t="s">
        <v>289</v>
      </c>
      <c r="B158" s="138"/>
      <c r="C158" s="138"/>
      <c r="D158" s="138"/>
      <c r="E158" s="139"/>
    </row>
    <row r="159" spans="1:6">
      <c r="A159" s="7" t="s">
        <v>280</v>
      </c>
      <c r="B159" s="194">
        <v>119.5</v>
      </c>
      <c r="C159" s="194">
        <v>96.6</v>
      </c>
      <c r="D159" s="608">
        <v>88</v>
      </c>
      <c r="E159" s="81">
        <v>3924.9</v>
      </c>
      <c r="F159" s="1313">
        <v>836.8</v>
      </c>
    </row>
    <row r="160" spans="1:6">
      <c r="A160" s="521" t="s">
        <v>43</v>
      </c>
      <c r="B160" s="163"/>
      <c r="C160" s="163"/>
      <c r="D160" s="163"/>
      <c r="E160" s="285"/>
      <c r="F160" s="138"/>
    </row>
    <row r="161" spans="1:6">
      <c r="A161" s="59" t="s">
        <v>44</v>
      </c>
      <c r="B161" s="609" t="s">
        <v>60</v>
      </c>
      <c r="C161" s="609" t="s">
        <v>60</v>
      </c>
      <c r="D161" s="609" t="s">
        <v>60</v>
      </c>
      <c r="E161" s="609" t="s">
        <v>60</v>
      </c>
      <c r="F161" s="138" t="s">
        <v>1039</v>
      </c>
    </row>
    <row r="162" spans="1:6">
      <c r="A162" s="59" t="s">
        <v>88</v>
      </c>
      <c r="B162" s="609" t="s">
        <v>60</v>
      </c>
      <c r="C162" s="609">
        <v>2.5</v>
      </c>
      <c r="D162" s="609">
        <v>0.7</v>
      </c>
      <c r="E162" s="285">
        <v>141.80000000000001</v>
      </c>
      <c r="F162" s="138">
        <v>29.8</v>
      </c>
    </row>
    <row r="163" spans="1:6">
      <c r="A163" s="59" t="s">
        <v>993</v>
      </c>
      <c r="B163" s="213">
        <v>1.4</v>
      </c>
      <c r="C163" s="213">
        <v>20.8</v>
      </c>
      <c r="D163" s="213">
        <v>5.5</v>
      </c>
      <c r="E163" s="285">
        <v>1202.9000000000001</v>
      </c>
      <c r="F163" s="138">
        <v>250.1</v>
      </c>
    </row>
    <row r="164" spans="1:6">
      <c r="A164" s="59" t="s">
        <v>98</v>
      </c>
      <c r="B164" s="609">
        <v>118.1</v>
      </c>
      <c r="C164" s="609">
        <v>47.8</v>
      </c>
      <c r="D164" s="609">
        <v>76.5</v>
      </c>
      <c r="E164" s="285">
        <v>1397.5</v>
      </c>
      <c r="F164" s="138">
        <v>311.39999999999998</v>
      </c>
    </row>
    <row r="165" spans="1:6">
      <c r="A165" s="59" t="s">
        <v>48</v>
      </c>
      <c r="B165" s="609" t="s">
        <v>60</v>
      </c>
      <c r="C165" s="609">
        <v>25.5</v>
      </c>
      <c r="D165" s="609">
        <v>5.4</v>
      </c>
      <c r="E165" s="285">
        <v>1182.7</v>
      </c>
      <c r="F165" s="138">
        <v>245.5</v>
      </c>
    </row>
    <row r="166" spans="1:6">
      <c r="A166" s="66" t="s">
        <v>290</v>
      </c>
      <c r="B166" s="163"/>
      <c r="C166" s="163"/>
      <c r="D166" s="163"/>
      <c r="E166" s="285"/>
    </row>
    <row r="167" spans="1:6">
      <c r="A167" s="61" t="s">
        <v>291</v>
      </c>
      <c r="B167" s="163"/>
      <c r="C167" s="163"/>
      <c r="D167" s="163"/>
      <c r="E167" s="285"/>
    </row>
    <row r="168" spans="1:6">
      <c r="A168" s="7" t="s">
        <v>280</v>
      </c>
      <c r="B168" s="194">
        <v>522.4</v>
      </c>
      <c r="C168" s="194">
        <v>993.2</v>
      </c>
      <c r="D168" s="194">
        <v>631.6</v>
      </c>
      <c r="E168" s="81">
        <v>1305.0999999999999</v>
      </c>
      <c r="F168" s="1313">
        <v>695.7</v>
      </c>
    </row>
    <row r="169" spans="1:6">
      <c r="A169" s="521" t="s">
        <v>43</v>
      </c>
      <c r="B169" s="163"/>
      <c r="C169" s="163"/>
      <c r="D169" s="163"/>
      <c r="E169" s="285"/>
      <c r="F169" s="138"/>
    </row>
    <row r="170" spans="1:6">
      <c r="A170" s="59" t="s">
        <v>44</v>
      </c>
      <c r="B170" s="163">
        <v>37.200000000000003</v>
      </c>
      <c r="C170" s="163">
        <v>49.1</v>
      </c>
      <c r="D170" s="163">
        <v>64.3</v>
      </c>
      <c r="E170" s="285">
        <v>107.5</v>
      </c>
      <c r="F170" s="138">
        <v>61.2</v>
      </c>
    </row>
    <row r="171" spans="1:6">
      <c r="A171" s="59" t="s">
        <v>88</v>
      </c>
      <c r="B171" s="163">
        <v>15.4</v>
      </c>
      <c r="C171" s="163">
        <v>9.4</v>
      </c>
      <c r="D171" s="163">
        <v>4.7</v>
      </c>
      <c r="E171" s="285">
        <v>29.1</v>
      </c>
      <c r="F171" s="138">
        <v>61.5</v>
      </c>
    </row>
    <row r="172" spans="1:6">
      <c r="A172" s="59" t="s">
        <v>45</v>
      </c>
      <c r="B172" s="274" t="s">
        <v>60</v>
      </c>
      <c r="C172" s="274">
        <v>7.8</v>
      </c>
      <c r="D172" s="274">
        <v>44.3</v>
      </c>
      <c r="E172" s="285">
        <v>14.1</v>
      </c>
      <c r="F172" s="138">
        <v>97.4</v>
      </c>
    </row>
    <row r="173" spans="1:6">
      <c r="A173" s="59" t="s">
        <v>253</v>
      </c>
      <c r="B173" s="163">
        <v>28.9</v>
      </c>
      <c r="C173" s="163">
        <v>754.7</v>
      </c>
      <c r="D173" s="163">
        <v>70.400000000000006</v>
      </c>
      <c r="E173" s="285">
        <v>519.29999999999995</v>
      </c>
      <c r="F173" s="138">
        <v>51.6</v>
      </c>
    </row>
    <row r="174" spans="1:6">
      <c r="A174" s="59" t="s">
        <v>1330</v>
      </c>
      <c r="B174" s="274" t="s">
        <v>60</v>
      </c>
      <c r="C174" s="163">
        <v>25.6</v>
      </c>
      <c r="D174" s="274" t="s">
        <v>60</v>
      </c>
      <c r="E174" s="274" t="s">
        <v>60</v>
      </c>
      <c r="F174" s="1309" t="s">
        <v>60</v>
      </c>
    </row>
    <row r="175" spans="1:6">
      <c r="A175" s="59" t="s">
        <v>89</v>
      </c>
      <c r="B175" s="163">
        <v>335.5</v>
      </c>
      <c r="C175" s="163">
        <v>37.5</v>
      </c>
      <c r="D175" s="163">
        <v>37.9</v>
      </c>
      <c r="E175" s="285">
        <v>32.200000000000003</v>
      </c>
      <c r="F175" s="138">
        <v>14.6</v>
      </c>
    </row>
    <row r="176" spans="1:6">
      <c r="A176" s="59" t="s">
        <v>1199</v>
      </c>
      <c r="B176" s="213">
        <v>6</v>
      </c>
      <c r="C176" s="213">
        <v>23</v>
      </c>
      <c r="D176" s="274" t="s">
        <v>60</v>
      </c>
      <c r="E176" s="274" t="s">
        <v>60</v>
      </c>
      <c r="F176" s="1309" t="s">
        <v>60</v>
      </c>
    </row>
    <row r="177" spans="1:6">
      <c r="A177" s="59" t="s">
        <v>48</v>
      </c>
      <c r="B177" s="274">
        <v>34.700000000000003</v>
      </c>
      <c r="C177" s="274">
        <v>100.2</v>
      </c>
      <c r="D177" s="274">
        <v>350.9</v>
      </c>
      <c r="E177" s="610">
        <v>540.20000000000005</v>
      </c>
      <c r="F177" s="52"/>
    </row>
    <row r="178" spans="1:6">
      <c r="A178" s="59" t="s">
        <v>1329</v>
      </c>
      <c r="B178" s="274" t="s">
        <v>60</v>
      </c>
      <c r="C178" s="274" t="s">
        <v>60</v>
      </c>
      <c r="D178" s="274">
        <v>209.5</v>
      </c>
      <c r="E178" s="274" t="s">
        <v>60</v>
      </c>
      <c r="F178" s="125">
        <v>88</v>
      </c>
    </row>
    <row r="179" spans="1:6">
      <c r="A179" s="59" t="s">
        <v>91</v>
      </c>
      <c r="B179" s="213">
        <v>70.7</v>
      </c>
      <c r="C179" s="213">
        <v>34.5</v>
      </c>
      <c r="D179" s="213">
        <v>59.1</v>
      </c>
      <c r="E179" s="285">
        <v>62.7</v>
      </c>
      <c r="F179" s="138">
        <v>32.5</v>
      </c>
    </row>
    <row r="180" spans="1:6">
      <c r="A180" s="61" t="s">
        <v>808</v>
      </c>
      <c r="B180" s="194">
        <v>487.5</v>
      </c>
      <c r="C180" s="611" t="s">
        <v>60</v>
      </c>
      <c r="D180" s="611" t="s">
        <v>60</v>
      </c>
      <c r="E180" s="611" t="s">
        <v>60</v>
      </c>
      <c r="F180" s="138"/>
    </row>
    <row r="181" spans="1:6">
      <c r="A181" s="521" t="s">
        <v>43</v>
      </c>
      <c r="B181" s="163"/>
      <c r="C181" s="163"/>
      <c r="D181" s="163"/>
      <c r="E181" s="285"/>
      <c r="F181" s="1314" t="s">
        <v>60</v>
      </c>
    </row>
    <row r="182" spans="1:6" ht="17.25" customHeight="1">
      <c r="A182" s="59" t="s">
        <v>88</v>
      </c>
      <c r="B182" s="163">
        <v>487.5</v>
      </c>
      <c r="C182" s="274" t="s">
        <v>60</v>
      </c>
      <c r="D182" s="274" t="s">
        <v>60</v>
      </c>
      <c r="E182" s="274" t="s">
        <v>60</v>
      </c>
      <c r="F182" s="138"/>
    </row>
    <row r="183" spans="1:6">
      <c r="A183" s="59" t="s">
        <v>253</v>
      </c>
      <c r="B183" s="274" t="s">
        <v>60</v>
      </c>
      <c r="C183" s="274" t="s">
        <v>60</v>
      </c>
      <c r="D183" s="274" t="s">
        <v>60</v>
      </c>
      <c r="E183" s="274" t="s">
        <v>60</v>
      </c>
      <c r="F183" s="1309" t="s">
        <v>60</v>
      </c>
    </row>
    <row r="184" spans="1:6">
      <c r="A184" s="61" t="s">
        <v>292</v>
      </c>
      <c r="B184" s="163"/>
      <c r="C184" s="163"/>
      <c r="D184" s="163"/>
      <c r="E184" s="285"/>
      <c r="F184" s="1309" t="s">
        <v>60</v>
      </c>
    </row>
    <row r="185" spans="1:6">
      <c r="A185" s="7" t="s">
        <v>280</v>
      </c>
      <c r="B185" s="194">
        <v>2894.2</v>
      </c>
      <c r="C185" s="194">
        <v>2985.2</v>
      </c>
      <c r="D185" s="194">
        <v>3524.7</v>
      </c>
      <c r="E185" s="612">
        <v>4361</v>
      </c>
      <c r="F185" s="1313">
        <v>7206.2</v>
      </c>
    </row>
    <row r="186" spans="1:6" ht="13.5" customHeight="1">
      <c r="A186" s="521" t="s">
        <v>43</v>
      </c>
      <c r="B186" s="163"/>
      <c r="C186" s="163"/>
      <c r="D186" s="163"/>
      <c r="E186" s="285"/>
      <c r="F186" s="138"/>
    </row>
    <row r="187" spans="1:6">
      <c r="A187" s="59" t="s">
        <v>82</v>
      </c>
      <c r="B187" s="163">
        <v>268.89999999999998</v>
      </c>
      <c r="C187" s="163">
        <v>297.7</v>
      </c>
      <c r="D187" s="163">
        <v>431.1</v>
      </c>
      <c r="E187" s="285">
        <v>478.9</v>
      </c>
      <c r="F187" s="138">
        <v>602.1</v>
      </c>
    </row>
    <row r="188" spans="1:6">
      <c r="A188" s="59" t="s">
        <v>94</v>
      </c>
      <c r="B188" s="213">
        <v>385.9</v>
      </c>
      <c r="C188" s="213">
        <v>371.6</v>
      </c>
      <c r="D188" s="213">
        <v>347.5</v>
      </c>
      <c r="E188" s="285">
        <v>344.6</v>
      </c>
      <c r="F188" s="138">
        <v>512.1</v>
      </c>
    </row>
    <row r="189" spans="1:6">
      <c r="A189" s="59" t="s">
        <v>97</v>
      </c>
      <c r="B189" s="213">
        <v>56</v>
      </c>
      <c r="C189" s="213">
        <v>31.6</v>
      </c>
      <c r="D189" s="213">
        <v>38.1</v>
      </c>
      <c r="E189" s="285">
        <v>132.30000000000001</v>
      </c>
      <c r="F189" s="138">
        <v>304.3</v>
      </c>
    </row>
    <row r="190" spans="1:6">
      <c r="A190" s="59" t="s">
        <v>993</v>
      </c>
      <c r="B190" s="163">
        <v>1214.0999999999999</v>
      </c>
      <c r="C190" s="213">
        <v>1365</v>
      </c>
      <c r="D190" s="163">
        <v>1421.7</v>
      </c>
      <c r="E190" s="285">
        <v>1679.1</v>
      </c>
      <c r="F190" s="138">
        <v>3551.2</v>
      </c>
    </row>
    <row r="191" spans="1:6">
      <c r="A191" s="59" t="s">
        <v>1330</v>
      </c>
      <c r="B191" s="213">
        <v>56</v>
      </c>
      <c r="C191" s="213">
        <v>159.69999999999999</v>
      </c>
      <c r="D191" s="213">
        <v>62.9</v>
      </c>
      <c r="E191" s="285">
        <v>21.2</v>
      </c>
      <c r="F191" s="1311">
        <v>117</v>
      </c>
    </row>
    <row r="192" spans="1:6">
      <c r="A192" s="59" t="s">
        <v>287</v>
      </c>
      <c r="B192" s="213">
        <v>464.8</v>
      </c>
      <c r="C192" s="213">
        <v>351.9</v>
      </c>
      <c r="D192" s="213">
        <v>757.9</v>
      </c>
      <c r="E192" s="285">
        <v>710.4</v>
      </c>
      <c r="F192" s="1311">
        <v>454</v>
      </c>
    </row>
    <row r="193" spans="1:6">
      <c r="A193" s="59" t="s">
        <v>1328</v>
      </c>
      <c r="B193" s="213">
        <v>27.9</v>
      </c>
      <c r="C193" s="213">
        <v>22.9</v>
      </c>
      <c r="D193" s="213">
        <v>57.4</v>
      </c>
      <c r="E193" s="285">
        <v>16.600000000000001</v>
      </c>
      <c r="F193" s="1311">
        <v>2</v>
      </c>
    </row>
    <row r="194" spans="1:6">
      <c r="A194" s="59" t="s">
        <v>48</v>
      </c>
      <c r="B194" s="163">
        <v>396.8</v>
      </c>
      <c r="C194" s="163">
        <v>476.8</v>
      </c>
      <c r="D194" s="163">
        <v>430.7</v>
      </c>
      <c r="E194" s="285">
        <v>852.6</v>
      </c>
      <c r="F194" s="138">
        <v>1464.1</v>
      </c>
    </row>
    <row r="195" spans="1:6">
      <c r="A195" s="59" t="s">
        <v>1329</v>
      </c>
      <c r="B195" s="163">
        <v>116.4</v>
      </c>
      <c r="C195" s="213">
        <v>34</v>
      </c>
      <c r="D195" s="213">
        <v>70.400000000000006</v>
      </c>
      <c r="E195" s="285">
        <v>228.9</v>
      </c>
      <c r="F195" s="138">
        <v>328.1</v>
      </c>
    </row>
    <row r="196" spans="1:6">
      <c r="A196" s="328" t="s">
        <v>91</v>
      </c>
      <c r="B196" s="1852">
        <v>107.7</v>
      </c>
      <c r="C196" s="1852">
        <v>90.6</v>
      </c>
      <c r="D196" s="1852">
        <v>97.7</v>
      </c>
      <c r="E196" s="1852">
        <v>163.1</v>
      </c>
      <c r="F196" s="1852">
        <v>318.39999999999998</v>
      </c>
    </row>
    <row r="197" spans="1:6">
      <c r="A197" s="55"/>
      <c r="B197" s="329"/>
      <c r="C197" s="329"/>
      <c r="D197" s="329"/>
      <c r="E197" s="329"/>
    </row>
    <row r="198" spans="1:6" ht="15.75">
      <c r="A198" s="2307" t="s">
        <v>688</v>
      </c>
      <c r="B198" s="2307"/>
      <c r="C198" s="2307"/>
      <c r="D198" s="2307"/>
      <c r="E198" s="2307"/>
    </row>
    <row r="199" spans="1:6" ht="15.75">
      <c r="A199" s="2304" t="s">
        <v>689</v>
      </c>
      <c r="B199" s="2304"/>
      <c r="C199" s="2304"/>
      <c r="D199" s="2304"/>
      <c r="E199" s="2304"/>
    </row>
    <row r="200" spans="1:6">
      <c r="A200" s="2308" t="s">
        <v>996</v>
      </c>
      <c r="B200" s="2308"/>
      <c r="C200" s="2308"/>
      <c r="D200" s="2308"/>
      <c r="E200" s="2308"/>
      <c r="F200" s="1665"/>
    </row>
    <row r="201" spans="1:6">
      <c r="A201" s="1844"/>
      <c r="B201" s="1691">
        <v>2019</v>
      </c>
      <c r="C201" s="1691">
        <v>2020</v>
      </c>
      <c r="D201" s="1691">
        <v>2021</v>
      </c>
      <c r="E201" s="1691">
        <v>2022</v>
      </c>
      <c r="F201" s="1692">
        <v>2023</v>
      </c>
    </row>
    <row r="202" spans="1:6">
      <c r="A202" s="100" t="s">
        <v>38</v>
      </c>
      <c r="B202" s="194">
        <v>6889.9</v>
      </c>
      <c r="C202" s="194">
        <v>5088.2</v>
      </c>
      <c r="D202" s="194">
        <v>5481.1</v>
      </c>
      <c r="E202" s="608">
        <v>11810</v>
      </c>
      <c r="F202" s="1310">
        <v>12863.7</v>
      </c>
    </row>
    <row r="203" spans="1:6" ht="9.75" customHeight="1">
      <c r="A203" s="56"/>
      <c r="B203" s="163"/>
      <c r="C203" s="163"/>
      <c r="D203" s="163"/>
      <c r="E203" s="285"/>
      <c r="F203" s="138"/>
    </row>
    <row r="204" spans="1:6">
      <c r="A204" s="56" t="s">
        <v>815</v>
      </c>
      <c r="B204" s="163">
        <v>212.5</v>
      </c>
      <c r="C204" s="163">
        <v>154.30000000000001</v>
      </c>
      <c r="D204" s="286">
        <v>317.10000000000002</v>
      </c>
      <c r="E204" s="285">
        <v>326.2</v>
      </c>
      <c r="F204" s="138">
        <v>241.1</v>
      </c>
    </row>
    <row r="205" spans="1:6">
      <c r="A205" s="56" t="s">
        <v>39</v>
      </c>
      <c r="B205" s="163">
        <v>0.6</v>
      </c>
      <c r="C205" s="163">
        <v>1.7</v>
      </c>
      <c r="D205" s="274" t="s">
        <v>60</v>
      </c>
      <c r="E205" s="274" t="s">
        <v>60</v>
      </c>
      <c r="F205" s="1309" t="s">
        <v>60</v>
      </c>
    </row>
    <row r="206" spans="1:6">
      <c r="A206" s="56" t="s">
        <v>997</v>
      </c>
      <c r="B206" s="163"/>
      <c r="C206" s="163"/>
      <c r="D206" s="286"/>
      <c r="E206" s="285"/>
      <c r="F206" s="138"/>
    </row>
    <row r="207" spans="1:6">
      <c r="A207" s="56" t="s">
        <v>460</v>
      </c>
      <c r="B207" s="213">
        <v>1500.7</v>
      </c>
      <c r="C207" s="213">
        <v>270.5</v>
      </c>
      <c r="D207" s="613">
        <v>98.5</v>
      </c>
      <c r="E207" s="614">
        <v>409</v>
      </c>
      <c r="F207" s="138">
        <v>244.4</v>
      </c>
    </row>
    <row r="208" spans="1:6">
      <c r="A208" s="56" t="s">
        <v>293</v>
      </c>
      <c r="B208" s="610"/>
      <c r="C208" s="610"/>
      <c r="D208" s="425"/>
      <c r="E208" s="610"/>
      <c r="F208" s="52"/>
    </row>
    <row r="209" spans="1:6">
      <c r="A209" s="56" t="s">
        <v>1332</v>
      </c>
      <c r="B209" s="615">
        <v>138.80000000000001</v>
      </c>
      <c r="C209" s="615">
        <v>419</v>
      </c>
      <c r="D209" s="616">
        <v>225.8</v>
      </c>
      <c r="E209" s="610">
        <v>4072.8</v>
      </c>
      <c r="F209" s="52">
        <v>1217.0999999999999</v>
      </c>
    </row>
    <row r="210" spans="1:6">
      <c r="A210" s="56" t="s">
        <v>294</v>
      </c>
      <c r="B210" s="610">
        <v>217.8</v>
      </c>
      <c r="C210" s="610">
        <v>293.7</v>
      </c>
      <c r="D210" s="616">
        <v>173</v>
      </c>
      <c r="E210" s="610">
        <v>409.7</v>
      </c>
      <c r="F210" s="52">
        <v>706.7</v>
      </c>
    </row>
    <row r="211" spans="1:6">
      <c r="A211" s="56" t="s">
        <v>458</v>
      </c>
      <c r="B211" s="610"/>
      <c r="C211" s="610"/>
      <c r="D211" s="425"/>
      <c r="E211" s="610"/>
      <c r="F211" s="52"/>
    </row>
    <row r="212" spans="1:6">
      <c r="A212" s="56" t="s">
        <v>1333</v>
      </c>
      <c r="B212" s="163">
        <v>91.1</v>
      </c>
      <c r="C212" s="163">
        <v>130.9</v>
      </c>
      <c r="D212" s="286">
        <v>96.8</v>
      </c>
      <c r="E212" s="614">
        <v>224</v>
      </c>
      <c r="F212" s="138">
        <v>198.7</v>
      </c>
    </row>
    <row r="213" spans="1:6">
      <c r="A213" s="56" t="s">
        <v>119</v>
      </c>
      <c r="B213" s="213">
        <v>251.9</v>
      </c>
      <c r="C213" s="213">
        <v>566</v>
      </c>
      <c r="D213" s="613">
        <v>244.9</v>
      </c>
      <c r="E213" s="285">
        <v>322.3</v>
      </c>
      <c r="F213" s="138">
        <v>304.39999999999998</v>
      </c>
    </row>
    <row r="214" spans="1:6">
      <c r="A214" s="56" t="s">
        <v>21</v>
      </c>
      <c r="B214" s="213">
        <v>155.80000000000001</v>
      </c>
      <c r="C214" s="213">
        <v>75.599999999999994</v>
      </c>
      <c r="D214" s="613">
        <v>69</v>
      </c>
      <c r="E214" s="285">
        <v>75.099999999999994</v>
      </c>
      <c r="F214" s="1311">
        <v>176</v>
      </c>
    </row>
    <row r="215" spans="1:6">
      <c r="A215" s="56" t="s">
        <v>120</v>
      </c>
      <c r="B215" s="617">
        <v>141.6</v>
      </c>
      <c r="C215" s="617">
        <v>43.9</v>
      </c>
      <c r="D215" s="617">
        <v>21.5</v>
      </c>
      <c r="E215" s="285">
        <v>26.3</v>
      </c>
      <c r="F215" s="138">
        <v>47.6</v>
      </c>
    </row>
    <row r="216" spans="1:6">
      <c r="A216" s="56" t="s">
        <v>998</v>
      </c>
      <c r="B216" s="617">
        <v>7.7</v>
      </c>
      <c r="C216" s="274" t="s">
        <v>60</v>
      </c>
      <c r="D216" s="274" t="s">
        <v>60</v>
      </c>
      <c r="E216" s="274" t="s">
        <v>60</v>
      </c>
      <c r="F216" s="1309" t="s">
        <v>60</v>
      </c>
    </row>
    <row r="217" spans="1:6">
      <c r="A217" s="56" t="s">
        <v>462</v>
      </c>
      <c r="B217" s="617">
        <v>4.3</v>
      </c>
      <c r="C217" s="274" t="s">
        <v>60</v>
      </c>
      <c r="D217" s="617">
        <v>2.8</v>
      </c>
      <c r="E217" s="285">
        <v>0.3</v>
      </c>
      <c r="F217" s="1311">
        <v>4</v>
      </c>
    </row>
    <row r="218" spans="1:6">
      <c r="A218" s="56" t="s">
        <v>999</v>
      </c>
      <c r="B218" s="163">
        <v>10.3</v>
      </c>
      <c r="C218" s="163">
        <v>6.1</v>
      </c>
      <c r="D218" s="286">
        <v>8.6</v>
      </c>
      <c r="E218" s="285">
        <v>62.6</v>
      </c>
      <c r="F218" s="138">
        <v>181.5</v>
      </c>
    </row>
    <row r="219" spans="1:6">
      <c r="A219" s="56" t="s">
        <v>115</v>
      </c>
      <c r="B219" s="213">
        <v>963.5</v>
      </c>
      <c r="C219" s="213">
        <v>394.7</v>
      </c>
      <c r="D219" s="613" t="s">
        <v>1000</v>
      </c>
      <c r="E219" s="285">
        <v>1258.5</v>
      </c>
      <c r="F219" s="138">
        <v>2591.9</v>
      </c>
    </row>
    <row r="220" spans="1:6">
      <c r="A220" s="56" t="s">
        <v>200</v>
      </c>
      <c r="B220" s="213">
        <v>90.7</v>
      </c>
      <c r="C220" s="163">
        <v>174.2</v>
      </c>
      <c r="D220" s="613">
        <v>147</v>
      </c>
      <c r="E220" s="285">
        <v>397.8</v>
      </c>
      <c r="F220" s="138">
        <v>97.8</v>
      </c>
    </row>
    <row r="221" spans="1:6">
      <c r="A221" s="56" t="s">
        <v>201</v>
      </c>
      <c r="B221" s="163">
        <v>468.1</v>
      </c>
      <c r="C221" s="163">
        <v>156.6</v>
      </c>
      <c r="D221" s="286">
        <v>98.8</v>
      </c>
      <c r="E221" s="285">
        <v>229.7</v>
      </c>
      <c r="F221" s="138">
        <v>468.2</v>
      </c>
    </row>
    <row r="222" spans="1:6">
      <c r="A222" s="56" t="s">
        <v>125</v>
      </c>
      <c r="B222" s="213">
        <v>187.1</v>
      </c>
      <c r="C222" s="213">
        <v>149.5</v>
      </c>
      <c r="D222" s="613">
        <v>243.5</v>
      </c>
      <c r="E222" s="285">
        <v>108.2</v>
      </c>
      <c r="F222" s="1311">
        <v>177</v>
      </c>
    </row>
    <row r="223" spans="1:6">
      <c r="A223" s="56" t="s">
        <v>295</v>
      </c>
      <c r="B223" s="213">
        <v>2447.4</v>
      </c>
      <c r="C223" s="213">
        <v>2251.5</v>
      </c>
      <c r="D223" s="613">
        <v>3285.3</v>
      </c>
      <c r="E223" s="285">
        <v>3887.5</v>
      </c>
      <c r="F223" s="138">
        <v>6207.3</v>
      </c>
    </row>
    <row r="224" spans="1:6">
      <c r="A224" s="74"/>
      <c r="B224" s="1854"/>
      <c r="C224" s="1854"/>
      <c r="D224" s="1854"/>
      <c r="E224" s="1852"/>
      <c r="F224" s="512"/>
    </row>
    <row r="225" spans="1:6">
      <c r="A225" s="56"/>
      <c r="B225" s="67"/>
      <c r="C225" s="67"/>
      <c r="D225" s="67"/>
      <c r="E225" s="67"/>
    </row>
    <row r="226" spans="1:6" ht="15.75">
      <c r="A226" s="2303" t="s">
        <v>690</v>
      </c>
      <c r="B226" s="2303"/>
      <c r="C226" s="2303"/>
      <c r="D226" s="2303"/>
      <c r="E226" s="2303"/>
    </row>
    <row r="227" spans="1:6" ht="12" customHeight="1">
      <c r="A227" s="1843"/>
      <c r="B227" s="1843"/>
      <c r="C227" s="1843"/>
      <c r="D227" s="1843"/>
      <c r="E227" s="1843"/>
      <c r="F227" s="512"/>
    </row>
    <row r="228" spans="1:6">
      <c r="A228" s="1855"/>
      <c r="B228" s="1691">
        <v>2019</v>
      </c>
      <c r="C228" s="1691">
        <v>2020</v>
      </c>
      <c r="D228" s="1691">
        <v>2021</v>
      </c>
      <c r="E228" s="1691">
        <v>2022</v>
      </c>
      <c r="F228" s="1692">
        <v>2023</v>
      </c>
    </row>
    <row r="229" spans="1:6">
      <c r="A229" s="61"/>
      <c r="B229" s="331"/>
      <c r="C229" s="331"/>
      <c r="D229" s="331"/>
      <c r="E229" s="331"/>
    </row>
    <row r="230" spans="1:6">
      <c r="A230" s="7" t="s">
        <v>81</v>
      </c>
      <c r="B230" s="194">
        <v>3796.3</v>
      </c>
      <c r="C230" s="194">
        <v>3937.6</v>
      </c>
      <c r="D230" s="194">
        <v>4006.9</v>
      </c>
      <c r="E230" s="81">
        <v>8270.6</v>
      </c>
      <c r="F230" s="1313">
        <v>9668.1</v>
      </c>
    </row>
    <row r="231" spans="1:6">
      <c r="A231" s="521" t="s">
        <v>43</v>
      </c>
      <c r="B231" s="163"/>
      <c r="C231" s="163"/>
      <c r="D231" s="163"/>
      <c r="E231" s="285"/>
      <c r="F231" s="138"/>
    </row>
    <row r="232" spans="1:6">
      <c r="A232" s="59" t="s">
        <v>93</v>
      </c>
      <c r="B232" s="213">
        <v>423.2</v>
      </c>
      <c r="C232" s="213">
        <v>454.2</v>
      </c>
      <c r="D232" s="213">
        <v>365.2</v>
      </c>
      <c r="E232" s="285">
        <v>948.3</v>
      </c>
      <c r="F232" s="138">
        <v>506.8</v>
      </c>
    </row>
    <row r="233" spans="1:6">
      <c r="A233" s="59" t="s">
        <v>94</v>
      </c>
      <c r="B233" s="163">
        <v>459.4</v>
      </c>
      <c r="C233" s="163">
        <v>266.10000000000002</v>
      </c>
      <c r="D233" s="163">
        <v>141.4</v>
      </c>
      <c r="E233" s="285">
        <v>325.8</v>
      </c>
      <c r="F233" s="138">
        <v>283.39999999999998</v>
      </c>
    </row>
    <row r="234" spans="1:6">
      <c r="A234" s="59" t="s">
        <v>97</v>
      </c>
      <c r="B234" s="213">
        <v>292.60000000000002</v>
      </c>
      <c r="C234" s="213">
        <v>257.5</v>
      </c>
      <c r="D234" s="213">
        <v>280.7</v>
      </c>
      <c r="E234" s="285">
        <v>437.1</v>
      </c>
      <c r="F234" s="138">
        <v>600.20000000000005</v>
      </c>
    </row>
    <row r="235" spans="1:6">
      <c r="A235" s="59" t="s">
        <v>993</v>
      </c>
      <c r="B235" s="213">
        <v>741.1</v>
      </c>
      <c r="C235" s="213">
        <v>1313.3</v>
      </c>
      <c r="D235" s="213">
        <v>1551.2</v>
      </c>
      <c r="E235" s="285">
        <v>2518.5</v>
      </c>
      <c r="F235" s="138">
        <v>2898.5</v>
      </c>
    </row>
    <row r="236" spans="1:6">
      <c r="A236" s="59" t="s">
        <v>1330</v>
      </c>
      <c r="B236" s="163">
        <v>2.1</v>
      </c>
      <c r="C236" s="163">
        <v>2.1</v>
      </c>
      <c r="D236" s="163">
        <v>2.1</v>
      </c>
      <c r="E236" s="285">
        <v>2.1</v>
      </c>
      <c r="F236" s="138">
        <v>2.1</v>
      </c>
    </row>
    <row r="237" spans="1:6">
      <c r="A237" s="59" t="s">
        <v>89</v>
      </c>
      <c r="B237" s="163">
        <v>640.5</v>
      </c>
      <c r="C237" s="213">
        <v>523</v>
      </c>
      <c r="D237" s="213">
        <v>610.6</v>
      </c>
      <c r="E237" s="285">
        <v>1965.6</v>
      </c>
      <c r="F237" s="138">
        <v>2349.8000000000002</v>
      </c>
    </row>
    <row r="238" spans="1:6">
      <c r="A238" s="59" t="s">
        <v>1334</v>
      </c>
      <c r="B238" s="274">
        <v>6</v>
      </c>
      <c r="C238" s="274" t="s">
        <v>60</v>
      </c>
      <c r="D238" s="274" t="s">
        <v>60</v>
      </c>
      <c r="E238" s="274" t="s">
        <v>60</v>
      </c>
      <c r="F238" s="1309" t="s">
        <v>60</v>
      </c>
    </row>
    <row r="239" spans="1:6">
      <c r="A239" s="59" t="s">
        <v>95</v>
      </c>
      <c r="B239" s="274" t="s">
        <v>836</v>
      </c>
      <c r="C239" s="274">
        <v>483.6</v>
      </c>
      <c r="D239" s="274">
        <v>412.9</v>
      </c>
      <c r="E239" s="285">
        <v>1664.2</v>
      </c>
      <c r="F239" s="138">
        <v>1797.8</v>
      </c>
    </row>
    <row r="240" spans="1:6">
      <c r="A240" s="59" t="s">
        <v>1329</v>
      </c>
      <c r="B240" s="163">
        <v>12.7</v>
      </c>
      <c r="C240" s="163">
        <v>12.7</v>
      </c>
      <c r="D240" s="163">
        <v>12.7</v>
      </c>
      <c r="E240" s="285">
        <v>0.4</v>
      </c>
      <c r="F240" s="138">
        <v>0.4</v>
      </c>
    </row>
    <row r="241" spans="1:6">
      <c r="A241" s="59" t="s">
        <v>49</v>
      </c>
      <c r="B241" s="163">
        <v>591.5</v>
      </c>
      <c r="C241" s="163">
        <v>639.9</v>
      </c>
      <c r="D241" s="163">
        <v>644.79999999999995</v>
      </c>
      <c r="E241" s="285">
        <v>412.1</v>
      </c>
      <c r="F241" s="138">
        <v>1231.5999999999999</v>
      </c>
    </row>
    <row r="242" spans="1:6" ht="11.25" customHeight="1">
      <c r="A242" s="59"/>
      <c r="B242" s="285"/>
      <c r="C242" s="285"/>
      <c r="D242" s="285"/>
      <c r="E242" s="285"/>
      <c r="F242" s="138"/>
    </row>
    <row r="243" spans="1:6">
      <c r="A243" s="618" t="s">
        <v>268</v>
      </c>
      <c r="B243" s="163"/>
      <c r="C243" s="163"/>
      <c r="D243" s="163"/>
      <c r="E243" s="285"/>
    </row>
    <row r="244" spans="1:6">
      <c r="A244" s="7" t="s">
        <v>280</v>
      </c>
      <c r="B244" s="608">
        <v>3048.2</v>
      </c>
      <c r="C244" s="608">
        <v>3017.3</v>
      </c>
      <c r="D244" s="608">
        <v>2829.7</v>
      </c>
      <c r="E244" s="81">
        <v>3516.8</v>
      </c>
      <c r="F244" s="1313">
        <v>3616.1</v>
      </c>
    </row>
    <row r="245" spans="1:6">
      <c r="A245" s="521" t="s">
        <v>43</v>
      </c>
      <c r="B245" s="163"/>
      <c r="C245" s="163"/>
      <c r="D245" s="163"/>
      <c r="E245" s="285"/>
      <c r="F245" s="138"/>
    </row>
    <row r="246" spans="1:6">
      <c r="A246" s="59" t="s">
        <v>44</v>
      </c>
      <c r="B246" s="213">
        <v>358.5</v>
      </c>
      <c r="C246" s="213">
        <v>320.89999999999998</v>
      </c>
      <c r="D246" s="213">
        <v>331.7</v>
      </c>
      <c r="E246" s="614">
        <v>869</v>
      </c>
      <c r="F246" s="138">
        <v>334.4</v>
      </c>
    </row>
    <row r="247" spans="1:6">
      <c r="A247" s="59" t="s">
        <v>53</v>
      </c>
      <c r="B247" s="163">
        <v>397.8</v>
      </c>
      <c r="C247" s="163">
        <v>213.2</v>
      </c>
      <c r="D247" s="163">
        <v>125.8</v>
      </c>
      <c r="E247" s="285">
        <v>150.80000000000001</v>
      </c>
      <c r="F247" s="138">
        <v>100.8</v>
      </c>
    </row>
    <row r="248" spans="1:6">
      <c r="A248" s="59" t="s">
        <v>97</v>
      </c>
      <c r="B248" s="163">
        <v>292.3</v>
      </c>
      <c r="C248" s="163">
        <v>249.2</v>
      </c>
      <c r="D248" s="213">
        <v>226</v>
      </c>
      <c r="E248" s="285">
        <v>394.4</v>
      </c>
      <c r="F248" s="1311">
        <v>384</v>
      </c>
    </row>
    <row r="249" spans="1:6">
      <c r="A249" s="59" t="s">
        <v>993</v>
      </c>
      <c r="B249" s="213">
        <v>716.1</v>
      </c>
      <c r="C249" s="213">
        <v>1268.5999999999999</v>
      </c>
      <c r="D249" s="213">
        <v>1251.3</v>
      </c>
      <c r="E249" s="614">
        <v>1227</v>
      </c>
      <c r="F249" s="1311">
        <v>1168</v>
      </c>
    </row>
    <row r="250" spans="1:6">
      <c r="A250" s="59" t="s">
        <v>1330</v>
      </c>
      <c r="B250" s="163">
        <v>2.1</v>
      </c>
      <c r="C250" s="163">
        <v>2.1</v>
      </c>
      <c r="D250" s="163">
        <v>2.1</v>
      </c>
      <c r="E250" s="285">
        <v>2.1</v>
      </c>
      <c r="F250" s="138">
        <v>2.1</v>
      </c>
    </row>
    <row r="251" spans="1:6">
      <c r="A251" s="59" t="s">
        <v>98</v>
      </c>
      <c r="B251" s="163">
        <v>372.5</v>
      </c>
      <c r="C251" s="213">
        <v>208</v>
      </c>
      <c r="D251" s="213">
        <v>238.9</v>
      </c>
      <c r="E251" s="285">
        <v>284.10000000000002</v>
      </c>
      <c r="F251" s="138">
        <v>345.1</v>
      </c>
    </row>
    <row r="252" spans="1:6">
      <c r="A252" s="59" t="s">
        <v>95</v>
      </c>
      <c r="B252" s="163">
        <v>621.20000000000005</v>
      </c>
      <c r="C252" s="163">
        <v>418.1</v>
      </c>
      <c r="D252" s="163">
        <v>307.8</v>
      </c>
      <c r="E252" s="285">
        <v>466.3</v>
      </c>
      <c r="F252" s="138">
        <v>339.3</v>
      </c>
    </row>
    <row r="253" spans="1:6">
      <c r="A253" s="55" t="s">
        <v>1329</v>
      </c>
      <c r="B253" s="163">
        <v>12.7</v>
      </c>
      <c r="C253" s="163">
        <v>12.7</v>
      </c>
      <c r="D253" s="163">
        <v>12.7</v>
      </c>
      <c r="E253" s="285">
        <v>0.4</v>
      </c>
      <c r="F253" s="138">
        <v>0.4</v>
      </c>
    </row>
    <row r="254" spans="1:6" ht="13.5" customHeight="1">
      <c r="A254" s="59" t="s">
        <v>49</v>
      </c>
      <c r="B254" s="213">
        <v>289.8</v>
      </c>
      <c r="C254" s="213">
        <v>339.3</v>
      </c>
      <c r="D254" s="213">
        <v>348.2</v>
      </c>
      <c r="E254" s="285">
        <v>125.2</v>
      </c>
      <c r="F254" s="138">
        <v>944.5</v>
      </c>
    </row>
    <row r="255" spans="1:6" ht="9" customHeight="1">
      <c r="A255" s="59"/>
      <c r="B255" s="213"/>
      <c r="C255" s="213"/>
      <c r="D255" s="213"/>
      <c r="E255" s="285"/>
    </row>
    <row r="256" spans="1:6">
      <c r="A256" s="64" t="s">
        <v>281</v>
      </c>
      <c r="B256" s="57"/>
      <c r="C256" s="57"/>
      <c r="D256" s="57"/>
      <c r="E256" s="56"/>
    </row>
    <row r="257" spans="1:6">
      <c r="A257" s="7" t="s">
        <v>280</v>
      </c>
      <c r="B257" s="606">
        <v>101.1</v>
      </c>
      <c r="C257" s="606">
        <v>150.30000000000001</v>
      </c>
      <c r="D257" s="606">
        <v>175.1</v>
      </c>
      <c r="E257" s="63">
        <v>139.19999999999999</v>
      </c>
      <c r="F257" s="1313">
        <v>308.89999999999998</v>
      </c>
    </row>
    <row r="258" spans="1:6">
      <c r="A258" s="521" t="s">
        <v>43</v>
      </c>
      <c r="B258" s="57"/>
      <c r="C258" s="57"/>
      <c r="D258" s="57"/>
      <c r="E258" s="56"/>
      <c r="F258" s="138"/>
    </row>
    <row r="259" spans="1:6">
      <c r="A259" s="59" t="s">
        <v>44</v>
      </c>
      <c r="B259" s="58">
        <v>64.5</v>
      </c>
      <c r="C259" s="58">
        <v>133.1</v>
      </c>
      <c r="D259" s="58">
        <v>33.5</v>
      </c>
      <c r="E259" s="56">
        <v>78.8</v>
      </c>
      <c r="F259" s="138">
        <v>82.6</v>
      </c>
    </row>
    <row r="260" spans="1:6">
      <c r="A260" s="59" t="s">
        <v>53</v>
      </c>
      <c r="B260" s="619">
        <v>2.1</v>
      </c>
      <c r="C260" s="619">
        <v>2.1</v>
      </c>
      <c r="D260" s="619">
        <v>2.1</v>
      </c>
      <c r="E260" s="56">
        <v>5.0999999999999996</v>
      </c>
      <c r="F260" s="1311">
        <v>7</v>
      </c>
    </row>
    <row r="261" spans="1:6">
      <c r="A261" s="59" t="s">
        <v>45</v>
      </c>
      <c r="B261" s="619" t="s">
        <v>60</v>
      </c>
      <c r="C261" s="619" t="s">
        <v>60</v>
      </c>
      <c r="D261" s="619">
        <v>27.5</v>
      </c>
      <c r="E261" s="56">
        <v>42.1</v>
      </c>
      <c r="F261" s="138">
        <v>214.1</v>
      </c>
    </row>
    <row r="262" spans="1:6">
      <c r="A262" s="59" t="s">
        <v>993</v>
      </c>
      <c r="B262" s="619" t="s">
        <v>60</v>
      </c>
      <c r="C262" s="619">
        <v>1.6</v>
      </c>
      <c r="D262" s="619">
        <v>44.8</v>
      </c>
      <c r="E262" s="619" t="s">
        <v>60</v>
      </c>
      <c r="F262" s="1315" t="s">
        <v>60</v>
      </c>
    </row>
    <row r="263" spans="1:6">
      <c r="A263" s="59" t="s">
        <v>89</v>
      </c>
      <c r="B263" s="57">
        <v>34.200000000000003</v>
      </c>
      <c r="C263" s="57">
        <v>13.2</v>
      </c>
      <c r="D263" s="57">
        <v>13.2</v>
      </c>
      <c r="E263" s="56">
        <v>13.2</v>
      </c>
      <c r="F263" s="138">
        <v>5.2</v>
      </c>
    </row>
    <row r="264" spans="1:6">
      <c r="A264" s="59" t="s">
        <v>1334</v>
      </c>
      <c r="B264" s="619">
        <v>6</v>
      </c>
      <c r="C264" s="619" t="s">
        <v>60</v>
      </c>
      <c r="D264" s="619" t="s">
        <v>60</v>
      </c>
      <c r="E264" s="619" t="s">
        <v>60</v>
      </c>
      <c r="F264" s="1315" t="s">
        <v>60</v>
      </c>
    </row>
    <row r="265" spans="1:6">
      <c r="A265" s="59" t="s">
        <v>48</v>
      </c>
      <c r="B265" s="57">
        <v>0.3</v>
      </c>
      <c r="C265" s="57">
        <v>0.3</v>
      </c>
      <c r="D265" s="58">
        <v>54</v>
      </c>
      <c r="E265" s="619" t="s">
        <v>60</v>
      </c>
      <c r="F265" s="1315" t="s">
        <v>60</v>
      </c>
    </row>
    <row r="266" spans="1:6">
      <c r="A266" s="64" t="s">
        <v>270</v>
      </c>
      <c r="B266" s="57"/>
      <c r="C266" s="57"/>
      <c r="D266" s="57"/>
      <c r="E266" s="56"/>
    </row>
    <row r="267" spans="1:6">
      <c r="A267" s="7" t="s">
        <v>282</v>
      </c>
      <c r="B267" s="606">
        <v>647</v>
      </c>
      <c r="C267" s="606">
        <v>770</v>
      </c>
      <c r="D267" s="92">
        <v>1002.1</v>
      </c>
      <c r="E267" s="63">
        <v>4614.6000000000004</v>
      </c>
      <c r="F267" s="1313">
        <v>308.89999999999998</v>
      </c>
    </row>
    <row r="268" spans="1:6">
      <c r="A268" s="521" t="s">
        <v>43</v>
      </c>
      <c r="B268" s="57"/>
      <c r="C268" s="57"/>
      <c r="D268" s="57"/>
      <c r="E268" s="56"/>
      <c r="F268" s="138"/>
    </row>
    <row r="269" spans="1:6">
      <c r="A269" s="59" t="s">
        <v>44</v>
      </c>
      <c r="B269" s="619">
        <v>0.2</v>
      </c>
      <c r="C269" s="619">
        <v>0.2</v>
      </c>
      <c r="D269" s="619" t="s">
        <v>60</v>
      </c>
      <c r="E269" s="56">
        <v>0.5</v>
      </c>
      <c r="F269" s="138">
        <v>82.6</v>
      </c>
    </row>
    <row r="270" spans="1:6">
      <c r="A270" s="59" t="s">
        <v>53</v>
      </c>
      <c r="B270" s="58">
        <v>59.5</v>
      </c>
      <c r="C270" s="58">
        <v>50.8</v>
      </c>
      <c r="D270" s="58">
        <v>13.5</v>
      </c>
      <c r="E270" s="56">
        <v>169.9</v>
      </c>
      <c r="F270" s="1311">
        <v>7</v>
      </c>
    </row>
    <row r="271" spans="1:6">
      <c r="A271" s="59" t="s">
        <v>45</v>
      </c>
      <c r="B271" s="57">
        <v>0.3</v>
      </c>
      <c r="C271" s="57">
        <v>8.3000000000000007</v>
      </c>
      <c r="D271" s="57">
        <v>27.2</v>
      </c>
      <c r="E271" s="56">
        <v>0.6</v>
      </c>
      <c r="F271" s="138">
        <v>214.1</v>
      </c>
    </row>
    <row r="272" spans="1:6">
      <c r="A272" s="59" t="s">
        <v>253</v>
      </c>
      <c r="B272" s="58">
        <v>25</v>
      </c>
      <c r="C272" s="58">
        <v>43.1</v>
      </c>
      <c r="D272" s="58">
        <v>255.1</v>
      </c>
      <c r="E272" s="56">
        <v>1291.5</v>
      </c>
      <c r="F272" s="1315" t="s">
        <v>60</v>
      </c>
    </row>
    <row r="273" spans="1:6">
      <c r="A273" s="59" t="s">
        <v>89</v>
      </c>
      <c r="B273" s="57">
        <v>233.8</v>
      </c>
      <c r="C273" s="57">
        <v>301.8</v>
      </c>
      <c r="D273" s="57">
        <v>358.5</v>
      </c>
      <c r="E273" s="56">
        <v>1667.3</v>
      </c>
      <c r="F273" s="138">
        <v>5.2</v>
      </c>
    </row>
    <row r="274" spans="1:6">
      <c r="A274" s="59" t="s">
        <v>1334</v>
      </c>
      <c r="B274" s="619" t="s">
        <v>60</v>
      </c>
      <c r="C274" s="619" t="s">
        <v>60</v>
      </c>
      <c r="D274" s="619" t="s">
        <v>60</v>
      </c>
      <c r="E274" s="619" t="s">
        <v>60</v>
      </c>
      <c r="F274" s="1315" t="s">
        <v>60</v>
      </c>
    </row>
    <row r="275" spans="1:6">
      <c r="A275" s="59" t="s">
        <v>95</v>
      </c>
      <c r="B275" s="57">
        <v>26.5</v>
      </c>
      <c r="C275" s="57">
        <v>65.2</v>
      </c>
      <c r="D275" s="57">
        <v>51.1</v>
      </c>
      <c r="E275" s="56">
        <v>1197.9000000000001</v>
      </c>
      <c r="F275" s="1315" t="s">
        <v>60</v>
      </c>
    </row>
    <row r="276" spans="1:6">
      <c r="A276" s="59" t="s">
        <v>91</v>
      </c>
      <c r="B276" s="57">
        <v>301.7</v>
      </c>
      <c r="C276" s="57">
        <v>300.60000000000002</v>
      </c>
      <c r="D276" s="57">
        <v>296.60000000000002</v>
      </c>
      <c r="E276" s="56">
        <v>286.89999999999998</v>
      </c>
    </row>
    <row r="277" spans="1:6">
      <c r="A277" s="328"/>
      <c r="B277" s="74"/>
      <c r="C277" s="74"/>
      <c r="D277" s="74"/>
      <c r="E277" s="74"/>
      <c r="F277" s="512"/>
    </row>
    <row r="278" spans="1:6">
      <c r="A278" s="60"/>
      <c r="B278" s="56"/>
      <c r="C278" s="56"/>
      <c r="D278" s="56"/>
      <c r="E278" s="56"/>
    </row>
    <row r="279" spans="1:6" ht="15.75">
      <c r="A279" s="2304" t="s">
        <v>834</v>
      </c>
      <c r="B279" s="2304"/>
      <c r="C279" s="2304"/>
      <c r="D279" s="2304"/>
      <c r="E279" s="2304"/>
    </row>
    <row r="280" spans="1:6">
      <c r="A280" s="2305" t="s">
        <v>296</v>
      </c>
      <c r="B280" s="2305"/>
      <c r="C280" s="2305"/>
      <c r="D280" s="2305"/>
      <c r="E280" s="2305"/>
      <c r="F280" s="512"/>
    </row>
    <row r="281" spans="1:6">
      <c r="A281" s="1844"/>
      <c r="B281" s="1691">
        <v>2019</v>
      </c>
      <c r="C281" s="1691">
        <v>2020</v>
      </c>
      <c r="D281" s="1691">
        <v>2021</v>
      </c>
      <c r="E281" s="1691">
        <v>2022</v>
      </c>
      <c r="F281" s="1692">
        <v>2023</v>
      </c>
    </row>
    <row r="282" spans="1:6">
      <c r="A282" s="317"/>
      <c r="B282" s="138"/>
      <c r="C282" s="138"/>
      <c r="D282" s="138"/>
      <c r="E282" s="139"/>
    </row>
    <row r="283" spans="1:6">
      <c r="A283" s="60" t="s">
        <v>38</v>
      </c>
      <c r="B283" s="194">
        <v>3490.6</v>
      </c>
      <c r="C283" s="194">
        <v>2539.5</v>
      </c>
      <c r="D283" s="194">
        <v>23487.5</v>
      </c>
      <c r="E283" s="81">
        <v>41689.599999999999</v>
      </c>
      <c r="F283" s="1313">
        <v>39818.800000000003</v>
      </c>
    </row>
    <row r="284" spans="1:6" ht="19.5" customHeight="1">
      <c r="A284" s="68" t="s">
        <v>297</v>
      </c>
      <c r="B284" s="609" t="s">
        <v>60</v>
      </c>
      <c r="C284" s="609">
        <v>3.8</v>
      </c>
      <c r="D284" s="609">
        <v>3058.4</v>
      </c>
      <c r="E284" s="285">
        <v>73.8</v>
      </c>
      <c r="F284" s="138">
        <v>0.7</v>
      </c>
    </row>
    <row r="285" spans="1:6" ht="17.25" customHeight="1">
      <c r="A285" s="68" t="s">
        <v>298</v>
      </c>
      <c r="B285" s="213">
        <v>3370.6</v>
      </c>
      <c r="C285" s="213">
        <v>2099.6</v>
      </c>
      <c r="D285" s="213">
        <v>20345.5</v>
      </c>
      <c r="E285" s="285">
        <v>41615.599999999999</v>
      </c>
      <c r="F285" s="138">
        <v>39818.1</v>
      </c>
    </row>
    <row r="286" spans="1:6" ht="16.5" customHeight="1">
      <c r="A286" s="68" t="s">
        <v>299</v>
      </c>
      <c r="B286" s="213">
        <v>120</v>
      </c>
      <c r="C286" s="213">
        <v>436.1</v>
      </c>
      <c r="D286" s="213">
        <v>83.6</v>
      </c>
      <c r="E286" s="285">
        <v>0.2</v>
      </c>
      <c r="F286" s="1315" t="s">
        <v>60</v>
      </c>
    </row>
    <row r="287" spans="1:6">
      <c r="A287" s="328"/>
      <c r="B287" s="1856"/>
      <c r="C287" s="1856"/>
      <c r="D287" s="1856"/>
      <c r="E287" s="1856"/>
      <c r="F287" s="512"/>
    </row>
    <row r="288" spans="1:6">
      <c r="A288" s="55"/>
      <c r="B288" s="57"/>
      <c r="C288" s="57"/>
      <c r="D288" s="57"/>
      <c r="E288" s="57"/>
    </row>
    <row r="289" spans="1:6" ht="15.75">
      <c r="A289" s="2307" t="s">
        <v>300</v>
      </c>
      <c r="B289" s="2307"/>
      <c r="C289" s="2307"/>
      <c r="D289" s="2307"/>
      <c r="E289" s="2307"/>
    </row>
    <row r="290" spans="1:6" ht="15.75">
      <c r="A290" s="2309" t="s">
        <v>684</v>
      </c>
      <c r="B290" s="2309"/>
      <c r="C290" s="2309"/>
      <c r="D290" s="2309"/>
      <c r="E290" s="2309"/>
      <c r="F290" s="512"/>
    </row>
    <row r="291" spans="1:6">
      <c r="A291" s="1844"/>
      <c r="B291" s="1691">
        <v>2019</v>
      </c>
      <c r="C291" s="1691">
        <v>2020</v>
      </c>
      <c r="D291" s="1691">
        <v>2021</v>
      </c>
      <c r="E291" s="1691">
        <v>2022</v>
      </c>
      <c r="F291" s="1692">
        <v>2023</v>
      </c>
    </row>
    <row r="292" spans="1:6">
      <c r="A292" s="317"/>
      <c r="B292" s="138"/>
      <c r="C292" s="138"/>
      <c r="D292" s="138"/>
      <c r="E292" s="139"/>
    </row>
    <row r="293" spans="1:6">
      <c r="A293" s="60" t="s">
        <v>38</v>
      </c>
      <c r="B293" s="194">
        <v>3490.6</v>
      </c>
      <c r="C293" s="194">
        <v>2539.5</v>
      </c>
      <c r="D293" s="194">
        <v>23487.5</v>
      </c>
      <c r="E293" s="81">
        <v>41689.599999999999</v>
      </c>
      <c r="F293" s="1313">
        <v>39818.800000000003</v>
      </c>
    </row>
    <row r="294" spans="1:6">
      <c r="A294" s="56" t="s">
        <v>1094</v>
      </c>
      <c r="B294" s="274" t="s">
        <v>60</v>
      </c>
      <c r="C294" s="274" t="s">
        <v>60</v>
      </c>
      <c r="D294" s="274" t="s">
        <v>60</v>
      </c>
      <c r="E294" s="614">
        <v>2</v>
      </c>
      <c r="F294" s="1311">
        <v>2</v>
      </c>
    </row>
    <row r="295" spans="1:6">
      <c r="A295" s="56" t="s">
        <v>39</v>
      </c>
      <c r="B295" s="274">
        <v>10.3</v>
      </c>
      <c r="C295" s="274">
        <v>8.5</v>
      </c>
      <c r="D295" s="274">
        <v>126.5</v>
      </c>
      <c r="E295" s="614">
        <v>168</v>
      </c>
      <c r="F295" s="1311">
        <v>450</v>
      </c>
    </row>
    <row r="296" spans="1:6">
      <c r="A296" s="56" t="s">
        <v>459</v>
      </c>
      <c r="B296" s="163"/>
      <c r="C296" s="163"/>
      <c r="D296" s="163"/>
      <c r="E296" s="285"/>
      <c r="F296" s="138"/>
    </row>
    <row r="297" spans="1:6">
      <c r="A297" s="56" t="s">
        <v>460</v>
      </c>
      <c r="B297" s="163">
        <v>3040.3</v>
      </c>
      <c r="C297" s="163">
        <v>2212.6999999999998</v>
      </c>
      <c r="D297" s="163">
        <v>21392.9</v>
      </c>
      <c r="E297" s="285">
        <v>40103.1</v>
      </c>
      <c r="F297" s="138">
        <v>36900.300000000003</v>
      </c>
    </row>
    <row r="298" spans="1:6">
      <c r="A298" s="56" t="s">
        <v>461</v>
      </c>
      <c r="B298" s="163"/>
      <c r="C298" s="163"/>
      <c r="D298" s="163"/>
      <c r="E298" s="285"/>
      <c r="F298" s="138"/>
    </row>
    <row r="299" spans="1:6">
      <c r="A299" s="56" t="s">
        <v>1335</v>
      </c>
      <c r="B299" s="274">
        <v>374.2</v>
      </c>
      <c r="C299" s="274">
        <v>59.3</v>
      </c>
      <c r="D299" s="274">
        <v>1209.0999999999999</v>
      </c>
      <c r="E299" s="285">
        <v>503.3</v>
      </c>
      <c r="F299" s="1311">
        <v>289</v>
      </c>
    </row>
    <row r="300" spans="1:6">
      <c r="A300" s="56" t="s">
        <v>119</v>
      </c>
      <c r="B300" s="274" t="s">
        <v>60</v>
      </c>
      <c r="C300" s="274" t="s">
        <v>60</v>
      </c>
      <c r="D300" s="274">
        <v>3.9</v>
      </c>
      <c r="E300" s="285">
        <v>3.4</v>
      </c>
      <c r="F300" s="138">
        <v>896.1</v>
      </c>
    </row>
    <row r="301" spans="1:6">
      <c r="A301" s="57" t="s">
        <v>462</v>
      </c>
      <c r="B301" s="163">
        <v>65.8</v>
      </c>
      <c r="C301" s="213">
        <v>259</v>
      </c>
      <c r="D301" s="213">
        <v>755.1</v>
      </c>
      <c r="E301" s="163">
        <v>837.8</v>
      </c>
      <c r="F301" s="138">
        <v>1281.4000000000001</v>
      </c>
    </row>
    <row r="302" spans="1:6">
      <c r="A302" s="74" t="s">
        <v>201</v>
      </c>
      <c r="B302" s="1857" t="s">
        <v>60</v>
      </c>
      <c r="C302" s="1857" t="s">
        <v>60</v>
      </c>
      <c r="D302" s="1857" t="s">
        <v>60</v>
      </c>
      <c r="E302" s="1858">
        <v>72</v>
      </c>
      <c r="F302" s="1859" t="s">
        <v>60</v>
      </c>
    </row>
    <row r="303" spans="1:6" ht="21" customHeight="1">
      <c r="A303" s="330" t="s">
        <v>301</v>
      </c>
      <c r="B303" s="56"/>
      <c r="C303" s="56"/>
      <c r="D303" s="56"/>
      <c r="E303" s="56"/>
    </row>
    <row r="304" spans="1:6" ht="21" customHeight="1">
      <c r="A304" s="330"/>
      <c r="B304" s="56"/>
      <c r="C304" s="56"/>
      <c r="D304" s="56"/>
      <c r="E304" s="56"/>
    </row>
    <row r="305" spans="1:6">
      <c r="A305" s="68"/>
      <c r="B305" s="56"/>
      <c r="C305" s="56"/>
      <c r="D305" s="56"/>
      <c r="E305" s="56"/>
    </row>
    <row r="306" spans="1:6" ht="15.75">
      <c r="A306" s="2307" t="s">
        <v>302</v>
      </c>
      <c r="B306" s="2307"/>
      <c r="C306" s="2307"/>
      <c r="D306" s="2307"/>
      <c r="E306" s="2307"/>
    </row>
    <row r="307" spans="1:6">
      <c r="A307" s="2310" t="s">
        <v>296</v>
      </c>
      <c r="B307" s="2310"/>
      <c r="C307" s="2310"/>
      <c r="D307" s="2310"/>
      <c r="E307" s="2310"/>
      <c r="F307" s="1860"/>
    </row>
    <row r="308" spans="1:6">
      <c r="A308" s="1844"/>
      <c r="B308" s="1691">
        <v>2019</v>
      </c>
      <c r="C308" s="1691">
        <v>2020</v>
      </c>
      <c r="D308" s="1691">
        <v>2021</v>
      </c>
      <c r="E308" s="1691">
        <v>2022</v>
      </c>
      <c r="F308" s="1692">
        <v>2023</v>
      </c>
    </row>
    <row r="309" spans="1:6">
      <c r="A309" s="60"/>
      <c r="B309" s="138"/>
      <c r="C309" s="138"/>
      <c r="D309" s="138"/>
      <c r="E309" s="139"/>
    </row>
    <row r="310" spans="1:6">
      <c r="A310" s="69" t="s">
        <v>38</v>
      </c>
      <c r="B310" s="194">
        <v>3490.6</v>
      </c>
      <c r="C310" s="194">
        <v>2539.5</v>
      </c>
      <c r="D310" s="194">
        <v>23487.5</v>
      </c>
      <c r="E310" s="81">
        <v>41689.599999999999</v>
      </c>
      <c r="F310" s="1313">
        <v>39818.800000000003</v>
      </c>
    </row>
    <row r="311" spans="1:6">
      <c r="A311" s="195"/>
      <c r="B311" s="163"/>
      <c r="C311" s="163"/>
      <c r="D311" s="163"/>
      <c r="E311" s="285"/>
      <c r="F311" s="138"/>
    </row>
    <row r="312" spans="1:6">
      <c r="A312" s="196" t="s">
        <v>303</v>
      </c>
      <c r="B312" s="608">
        <v>3424.3</v>
      </c>
      <c r="C312" s="608">
        <v>2323.3000000000002</v>
      </c>
      <c r="D312" s="608">
        <v>23259.1</v>
      </c>
      <c r="E312" s="81">
        <v>41506.400000000001</v>
      </c>
      <c r="F312" s="1313">
        <v>39514.800000000003</v>
      </c>
    </row>
    <row r="313" spans="1:6">
      <c r="A313" s="197" t="s">
        <v>304</v>
      </c>
      <c r="B313" s="163">
        <v>65.8</v>
      </c>
      <c r="C313" s="213">
        <v>255</v>
      </c>
      <c r="D313" s="620" t="s">
        <v>60</v>
      </c>
      <c r="E313" s="620" t="s">
        <v>60</v>
      </c>
      <c r="F313" s="1316" t="s">
        <v>60</v>
      </c>
    </row>
    <row r="314" spans="1:6">
      <c r="A314" s="197" t="s">
        <v>1095</v>
      </c>
      <c r="B314" s="620" t="s">
        <v>60</v>
      </c>
      <c r="C314" s="620" t="s">
        <v>60</v>
      </c>
      <c r="D314" s="620" t="s">
        <v>60</v>
      </c>
      <c r="E314" s="285">
        <v>3.9</v>
      </c>
      <c r="F314" s="1316" t="s">
        <v>60</v>
      </c>
    </row>
    <row r="315" spans="1:6">
      <c r="A315" s="198" t="s">
        <v>305</v>
      </c>
      <c r="B315" s="163">
        <v>76.7</v>
      </c>
      <c r="C315" s="163">
        <v>22.4</v>
      </c>
      <c r="D315" s="163">
        <v>22075.8</v>
      </c>
      <c r="E315" s="285">
        <v>20606.599999999999</v>
      </c>
      <c r="F315" s="138">
        <v>23295.3</v>
      </c>
    </row>
    <row r="316" spans="1:6">
      <c r="A316" s="198" t="s">
        <v>306</v>
      </c>
      <c r="B316" s="620">
        <v>0.8</v>
      </c>
      <c r="C316" s="620" t="s">
        <v>60</v>
      </c>
      <c r="D316" s="620" t="s">
        <v>60</v>
      </c>
      <c r="E316" s="620" t="s">
        <v>60</v>
      </c>
      <c r="F316" s="1316" t="s">
        <v>60</v>
      </c>
    </row>
    <row r="317" spans="1:6">
      <c r="A317" s="198" t="s">
        <v>837</v>
      </c>
      <c r="B317" s="620">
        <v>2912.3</v>
      </c>
      <c r="C317" s="620">
        <v>1992</v>
      </c>
      <c r="D317" s="620" t="s">
        <v>60</v>
      </c>
      <c r="E317" s="285">
        <v>20413.7</v>
      </c>
      <c r="F317" s="138">
        <v>16207.3</v>
      </c>
    </row>
    <row r="318" spans="1:6">
      <c r="A318" s="198" t="s">
        <v>1096</v>
      </c>
      <c r="B318" s="620" t="s">
        <v>60</v>
      </c>
      <c r="C318" s="620" t="s">
        <v>60</v>
      </c>
      <c r="D318" s="620" t="s">
        <v>60</v>
      </c>
      <c r="E318" s="285">
        <v>0.2</v>
      </c>
      <c r="F318" s="1316" t="s">
        <v>60</v>
      </c>
    </row>
    <row r="319" spans="1:6">
      <c r="A319" s="198" t="s">
        <v>307</v>
      </c>
      <c r="B319" s="620">
        <v>184.4</v>
      </c>
      <c r="C319" s="620">
        <v>28.9</v>
      </c>
      <c r="D319" s="620">
        <v>592.79999999999995</v>
      </c>
      <c r="E319" s="285">
        <v>242.2</v>
      </c>
      <c r="F319" s="138">
        <v>6.1</v>
      </c>
    </row>
    <row r="320" spans="1:6">
      <c r="A320" s="195" t="s">
        <v>308</v>
      </c>
      <c r="B320" s="620">
        <v>0.1</v>
      </c>
      <c r="C320" s="620">
        <v>0.1</v>
      </c>
      <c r="D320" s="620" t="s">
        <v>60</v>
      </c>
      <c r="E320" s="620" t="s">
        <v>60</v>
      </c>
      <c r="F320" s="1316" t="s">
        <v>60</v>
      </c>
    </row>
    <row r="321" spans="1:6">
      <c r="A321" s="195" t="s">
        <v>309</v>
      </c>
      <c r="B321" s="620">
        <v>184.2</v>
      </c>
      <c r="C321" s="620">
        <v>24.9</v>
      </c>
      <c r="D321" s="620">
        <v>589.70000000000005</v>
      </c>
      <c r="E321" s="285">
        <v>239.8</v>
      </c>
      <c r="F321" s="138">
        <v>6.1</v>
      </c>
    </row>
    <row r="322" spans="1:6">
      <c r="A322" s="195" t="s">
        <v>1001</v>
      </c>
      <c r="B322" s="620" t="s">
        <v>60</v>
      </c>
      <c r="C322" s="620" t="s">
        <v>60</v>
      </c>
      <c r="D322" s="620">
        <v>0.8</v>
      </c>
      <c r="E322" s="620" t="s">
        <v>60</v>
      </c>
      <c r="F322" s="1316" t="s">
        <v>60</v>
      </c>
    </row>
    <row r="323" spans="1:6">
      <c r="A323" s="196" t="s">
        <v>310</v>
      </c>
      <c r="B323" s="608">
        <v>66.3</v>
      </c>
      <c r="C323" s="608">
        <v>216.2</v>
      </c>
      <c r="D323" s="608">
        <v>228.4</v>
      </c>
      <c r="E323" s="81">
        <v>183.2</v>
      </c>
      <c r="F323" s="1310">
        <v>304</v>
      </c>
    </row>
    <row r="324" spans="1:6">
      <c r="A324" s="198" t="s">
        <v>311</v>
      </c>
      <c r="B324" s="213">
        <v>1.2</v>
      </c>
      <c r="C324" s="213">
        <v>1</v>
      </c>
      <c r="D324" s="213">
        <v>115</v>
      </c>
      <c r="E324" s="614">
        <v>142</v>
      </c>
      <c r="F324" s="138">
        <v>101.2</v>
      </c>
    </row>
    <row r="325" spans="1:6">
      <c r="A325" s="198" t="s">
        <v>1474</v>
      </c>
      <c r="B325" s="213" t="s">
        <v>1338</v>
      </c>
      <c r="C325" s="213" t="s">
        <v>1475</v>
      </c>
      <c r="D325" s="213" t="s">
        <v>1338</v>
      </c>
      <c r="E325" s="614" t="s">
        <v>1039</v>
      </c>
      <c r="F325" s="138">
        <v>1.5</v>
      </c>
    </row>
    <row r="326" spans="1:6">
      <c r="A326" s="198" t="s">
        <v>835</v>
      </c>
      <c r="B326" s="213">
        <v>65.099999999999994</v>
      </c>
      <c r="C326" s="213">
        <v>215.2</v>
      </c>
      <c r="D326" s="213">
        <v>113.4</v>
      </c>
      <c r="E326" s="285">
        <v>41.2</v>
      </c>
      <c r="F326" s="138">
        <v>201.3</v>
      </c>
    </row>
    <row r="327" spans="1:6">
      <c r="A327" s="1861"/>
      <c r="B327" s="74"/>
      <c r="C327" s="74"/>
      <c r="D327" s="74"/>
      <c r="E327" s="1852"/>
      <c r="F327" s="1852"/>
    </row>
    <row r="328" spans="1:6">
      <c r="A328" s="68" t="s">
        <v>301</v>
      </c>
      <c r="B328" s="56"/>
      <c r="C328" s="56"/>
      <c r="D328" s="56"/>
      <c r="E328" s="56"/>
    </row>
    <row r="329" spans="1:6">
      <c r="A329" s="52"/>
      <c r="B329" s="56"/>
      <c r="C329" s="56"/>
      <c r="D329" s="56"/>
      <c r="E329" s="56"/>
    </row>
  </sheetData>
  <mergeCells count="21">
    <mergeCell ref="A280:E280"/>
    <mergeCell ref="A289:E289"/>
    <mergeCell ref="A290:E290"/>
    <mergeCell ref="A306:E306"/>
    <mergeCell ref="A307:E307"/>
    <mergeCell ref="A198:E198"/>
    <mergeCell ref="A199:E199"/>
    <mergeCell ref="A200:E200"/>
    <mergeCell ref="A226:E226"/>
    <mergeCell ref="A279:E279"/>
    <mergeCell ref="A46:E46"/>
    <mergeCell ref="A106:E106"/>
    <mergeCell ref="A44:F44"/>
    <mergeCell ref="A67:F67"/>
    <mergeCell ref="A104:F104"/>
    <mergeCell ref="A105:F105"/>
    <mergeCell ref="A1:E1"/>
    <mergeCell ref="A2:E2"/>
    <mergeCell ref="A13:E13"/>
    <mergeCell ref="A24:E24"/>
    <mergeCell ref="A45:E4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148"/>
  <sheetViews>
    <sheetView workbookViewId="0">
      <selection activeCell="J51" sqref="J51"/>
    </sheetView>
  </sheetViews>
  <sheetFormatPr defaultRowHeight="12.75"/>
  <cols>
    <col min="1" max="1" width="44" customWidth="1"/>
    <col min="2" max="6" width="12.83203125" customWidth="1"/>
    <col min="21" max="21" width="10.33203125" customWidth="1"/>
  </cols>
  <sheetData>
    <row r="1" spans="1:6" ht="14.25">
      <c r="A1" s="2311" t="s">
        <v>691</v>
      </c>
      <c r="B1" s="2311"/>
      <c r="C1" s="2311"/>
      <c r="D1" s="2311"/>
      <c r="E1" s="101"/>
      <c r="F1" s="101"/>
    </row>
    <row r="2" spans="1:6" ht="15.75">
      <c r="A2" s="2314" t="s">
        <v>692</v>
      </c>
      <c r="B2" s="2314"/>
      <c r="C2" s="2314"/>
      <c r="D2" s="2314"/>
      <c r="E2" s="102"/>
      <c r="F2" s="126"/>
    </row>
    <row r="3" spans="1:6" ht="15">
      <c r="A3" s="1862"/>
      <c r="B3" s="1862"/>
      <c r="C3" s="1863"/>
      <c r="D3" s="1863"/>
      <c r="E3" s="1863"/>
      <c r="F3" s="1864"/>
    </row>
    <row r="4" spans="1:6" ht="14.25">
      <c r="A4" s="1865"/>
      <c r="B4" s="1866">
        <v>2019</v>
      </c>
      <c r="C4" s="1866">
        <v>2020</v>
      </c>
      <c r="D4" s="1866">
        <v>2021</v>
      </c>
      <c r="E4" s="1866">
        <v>2022</v>
      </c>
      <c r="F4" s="1867">
        <v>2023</v>
      </c>
    </row>
    <row r="5" spans="1:6" ht="14.25">
      <c r="A5" s="53" t="s">
        <v>693</v>
      </c>
      <c r="B5" s="623"/>
      <c r="C5" s="623"/>
      <c r="D5" s="621"/>
      <c r="E5" s="621"/>
      <c r="F5" s="503"/>
    </row>
    <row r="6" spans="1:6" ht="15">
      <c r="A6" s="71" t="s">
        <v>694</v>
      </c>
      <c r="B6" s="114">
        <v>26752.3</v>
      </c>
      <c r="C6" s="114">
        <v>18995.8</v>
      </c>
      <c r="D6" s="621">
        <v>36683.4</v>
      </c>
      <c r="E6" s="130">
        <v>33223.199999999997</v>
      </c>
      <c r="F6" s="126">
        <v>29764.400000000001</v>
      </c>
    </row>
    <row r="7" spans="1:6" ht="15">
      <c r="A7" s="71" t="s">
        <v>695</v>
      </c>
      <c r="B7" s="114">
        <v>383.3</v>
      </c>
      <c r="C7" s="114">
        <v>243.5</v>
      </c>
      <c r="D7" s="621">
        <v>433.3</v>
      </c>
      <c r="E7" s="621">
        <v>396.9</v>
      </c>
      <c r="F7" s="102">
        <v>338.8</v>
      </c>
    </row>
    <row r="8" spans="1:6" ht="15">
      <c r="A8" s="71" t="s">
        <v>1217</v>
      </c>
      <c r="B8" s="114"/>
      <c r="C8" s="114"/>
      <c r="D8" s="621"/>
      <c r="E8" s="621"/>
      <c r="F8" s="126"/>
    </row>
    <row r="9" spans="1:6" ht="15">
      <c r="A9" s="71" t="s">
        <v>694</v>
      </c>
      <c r="B9" s="114">
        <v>10474.1</v>
      </c>
      <c r="C9" s="114">
        <v>11862.2</v>
      </c>
      <c r="D9" s="621">
        <v>22908.6</v>
      </c>
      <c r="E9" s="622">
        <v>22266</v>
      </c>
      <c r="F9" s="1317">
        <v>19769.8</v>
      </c>
    </row>
    <row r="10" spans="1:6" ht="15">
      <c r="A10" s="71" t="s">
        <v>696</v>
      </c>
      <c r="B10" s="114">
        <v>150.1</v>
      </c>
      <c r="C10" s="114">
        <v>151.9</v>
      </c>
      <c r="D10" s="621">
        <v>270.5</v>
      </c>
      <c r="E10" s="622">
        <v>266</v>
      </c>
      <c r="F10" s="1317">
        <v>225</v>
      </c>
    </row>
    <row r="11" spans="1:6" ht="15">
      <c r="A11" s="71" t="s">
        <v>1218</v>
      </c>
      <c r="B11" s="114"/>
      <c r="C11" s="114"/>
      <c r="D11" s="621"/>
      <c r="E11" s="621"/>
      <c r="F11" s="126"/>
    </row>
    <row r="12" spans="1:6" ht="15">
      <c r="A12" s="71" t="s">
        <v>694</v>
      </c>
      <c r="B12" s="114">
        <v>16278.2</v>
      </c>
      <c r="C12" s="114">
        <v>7133.6</v>
      </c>
      <c r="D12" s="621">
        <v>13774.8</v>
      </c>
      <c r="E12" s="621">
        <v>10957.2</v>
      </c>
      <c r="F12" s="126">
        <v>9994.6</v>
      </c>
    </row>
    <row r="13" spans="1:6" ht="15">
      <c r="A13" s="71" t="s">
        <v>696</v>
      </c>
      <c r="B13" s="114">
        <v>233.2</v>
      </c>
      <c r="C13" s="114">
        <v>91.6</v>
      </c>
      <c r="D13" s="621">
        <v>162.80000000000001</v>
      </c>
      <c r="E13" s="622">
        <v>130.9</v>
      </c>
      <c r="F13" s="126">
        <v>113.8</v>
      </c>
    </row>
    <row r="14" spans="1:6" ht="14.25">
      <c r="A14" s="53" t="s">
        <v>697</v>
      </c>
      <c r="B14" s="114"/>
      <c r="C14" s="114"/>
      <c r="D14" s="621"/>
      <c r="E14" s="621"/>
      <c r="F14" s="503"/>
    </row>
    <row r="15" spans="1:6" ht="15">
      <c r="A15" s="71" t="s">
        <v>694</v>
      </c>
      <c r="B15" s="114">
        <v>5527.3</v>
      </c>
      <c r="C15" s="114">
        <v>5027</v>
      </c>
      <c r="D15" s="621">
        <v>6184.3</v>
      </c>
      <c r="E15" s="621">
        <v>7967.1</v>
      </c>
      <c r="F15" s="1317">
        <v>8107</v>
      </c>
    </row>
    <row r="16" spans="1:6" ht="15">
      <c r="A16" s="71" t="s">
        <v>695</v>
      </c>
      <c r="B16" s="114">
        <v>79.2</v>
      </c>
      <c r="C16" s="114">
        <v>64.2</v>
      </c>
      <c r="D16" s="622">
        <v>73.099999999999994</v>
      </c>
      <c r="E16" s="621">
        <v>94.5</v>
      </c>
      <c r="F16" s="102">
        <v>92.3</v>
      </c>
    </row>
    <row r="17" spans="1:6" ht="15">
      <c r="A17" s="71" t="s">
        <v>1217</v>
      </c>
      <c r="B17" s="114"/>
      <c r="C17" s="114"/>
      <c r="D17" s="621"/>
      <c r="E17" s="621"/>
      <c r="F17" s="102"/>
    </row>
    <row r="18" spans="1:6" ht="15">
      <c r="A18" s="71" t="s">
        <v>694</v>
      </c>
      <c r="B18" s="114">
        <v>4238.8999999999996</v>
      </c>
      <c r="C18" s="114">
        <v>4040.2</v>
      </c>
      <c r="D18" s="621">
        <v>4427.6000000000004</v>
      </c>
      <c r="E18" s="621">
        <v>5724.5</v>
      </c>
      <c r="F18" s="102">
        <v>5897.8</v>
      </c>
    </row>
    <row r="19" spans="1:6" ht="15">
      <c r="A19" s="71" t="s">
        <v>698</v>
      </c>
      <c r="B19" s="114">
        <v>60.7</v>
      </c>
      <c r="C19" s="114">
        <v>51.6</v>
      </c>
      <c r="D19" s="621">
        <v>52.3</v>
      </c>
      <c r="E19" s="621">
        <v>67.900000000000006</v>
      </c>
      <c r="F19" s="102">
        <v>67.099999999999994</v>
      </c>
    </row>
    <row r="20" spans="1:6" ht="15">
      <c r="A20" s="71" t="s">
        <v>1218</v>
      </c>
      <c r="B20" s="114"/>
      <c r="C20" s="114"/>
      <c r="D20" s="621"/>
      <c r="E20" s="621"/>
      <c r="F20" s="102"/>
    </row>
    <row r="21" spans="1:6" ht="15">
      <c r="A21" s="71" t="s">
        <v>694</v>
      </c>
      <c r="B21" s="114">
        <v>1288.4000000000001</v>
      </c>
      <c r="C21" s="114">
        <v>986.8</v>
      </c>
      <c r="D21" s="621">
        <v>1756.7</v>
      </c>
      <c r="E21" s="621">
        <v>2242.6</v>
      </c>
      <c r="F21" s="102">
        <v>2209.1999999999998</v>
      </c>
    </row>
    <row r="22" spans="1:6" ht="15">
      <c r="A22" s="71" t="s">
        <v>698</v>
      </c>
      <c r="B22" s="114">
        <v>18.5</v>
      </c>
      <c r="C22" s="114">
        <v>12.5</v>
      </c>
      <c r="D22" s="621">
        <v>20.7</v>
      </c>
      <c r="E22" s="621">
        <v>26.6</v>
      </c>
      <c r="F22" s="102">
        <v>25.2</v>
      </c>
    </row>
    <row r="23" spans="1:6" ht="14.25">
      <c r="A23" s="53" t="s">
        <v>699</v>
      </c>
      <c r="B23" s="114"/>
      <c r="C23" s="114"/>
      <c r="D23" s="621"/>
      <c r="E23" s="621"/>
      <c r="F23" s="169"/>
    </row>
    <row r="24" spans="1:6" ht="15">
      <c r="A24" s="71" t="s">
        <v>694</v>
      </c>
      <c r="B24" s="114">
        <v>21225</v>
      </c>
      <c r="C24" s="114">
        <v>13968.7</v>
      </c>
      <c r="D24" s="621">
        <v>30499.1</v>
      </c>
      <c r="E24" s="621">
        <v>25256.1</v>
      </c>
      <c r="F24" s="102">
        <v>21657.4</v>
      </c>
    </row>
    <row r="25" spans="1:6" ht="15">
      <c r="A25" s="71" t="s">
        <v>695</v>
      </c>
      <c r="B25" s="114">
        <v>304.10000000000002</v>
      </c>
      <c r="C25" s="114">
        <v>179.3</v>
      </c>
      <c r="D25" s="621">
        <v>360.2</v>
      </c>
      <c r="E25" s="621">
        <v>302.39999999999998</v>
      </c>
      <c r="F25" s="102">
        <v>246.5</v>
      </c>
    </row>
    <row r="26" spans="1:6" ht="15">
      <c r="A26" s="71" t="s">
        <v>1217</v>
      </c>
      <c r="B26" s="114"/>
      <c r="C26" s="114"/>
      <c r="D26" s="621"/>
      <c r="E26" s="621"/>
      <c r="F26" s="102"/>
    </row>
    <row r="27" spans="1:6" ht="15">
      <c r="A27" s="71" t="s">
        <v>694</v>
      </c>
      <c r="B27" s="114">
        <v>6235.2</v>
      </c>
      <c r="C27" s="114">
        <v>7822</v>
      </c>
      <c r="D27" s="622">
        <v>18481</v>
      </c>
      <c r="E27" s="621">
        <v>16545.099999999999</v>
      </c>
      <c r="F27" s="102">
        <v>13871.9</v>
      </c>
    </row>
    <row r="28" spans="1:6" ht="15">
      <c r="A28" s="71" t="s">
        <v>698</v>
      </c>
      <c r="B28" s="114">
        <v>89.3</v>
      </c>
      <c r="C28" s="114">
        <v>100.3</v>
      </c>
      <c r="D28" s="621">
        <v>218.2</v>
      </c>
      <c r="E28" s="621">
        <v>198.1</v>
      </c>
      <c r="F28" s="102">
        <v>157.9</v>
      </c>
    </row>
    <row r="29" spans="1:6" ht="15">
      <c r="A29" s="71" t="s">
        <v>1218</v>
      </c>
      <c r="B29" s="131"/>
      <c r="C29" s="114"/>
      <c r="D29" s="621"/>
      <c r="E29" s="621"/>
      <c r="F29" s="102"/>
    </row>
    <row r="30" spans="1:6" ht="15">
      <c r="A30" s="71" t="s">
        <v>694</v>
      </c>
      <c r="B30" s="131">
        <v>14989.8</v>
      </c>
      <c r="C30" s="131">
        <v>6146.8</v>
      </c>
      <c r="D30" s="622">
        <v>12018</v>
      </c>
      <c r="E30" s="622">
        <v>8711</v>
      </c>
      <c r="F30" s="102">
        <v>7785.5</v>
      </c>
    </row>
    <row r="31" spans="1:6" ht="15">
      <c r="A31" s="71" t="s">
        <v>698</v>
      </c>
      <c r="B31" s="131">
        <v>214.8</v>
      </c>
      <c r="C31" s="131">
        <v>79</v>
      </c>
      <c r="D31" s="622">
        <v>142</v>
      </c>
      <c r="E31" s="621">
        <v>104.3</v>
      </c>
      <c r="F31" s="102">
        <v>88.6</v>
      </c>
    </row>
    <row r="32" spans="1:6" ht="15">
      <c r="A32" s="53" t="s">
        <v>700</v>
      </c>
      <c r="B32" s="131"/>
      <c r="C32" s="131"/>
      <c r="D32" s="621"/>
      <c r="E32" s="621"/>
      <c r="F32" s="102"/>
    </row>
    <row r="33" spans="1:6" ht="15">
      <c r="A33" s="71" t="s">
        <v>694</v>
      </c>
      <c r="B33" s="131">
        <v>-15697.6</v>
      </c>
      <c r="C33" s="131">
        <v>-8941.7000000000007</v>
      </c>
      <c r="D33" s="621">
        <v>-24314.799999999999</v>
      </c>
      <c r="E33" s="621">
        <v>-17289</v>
      </c>
      <c r="F33" s="102">
        <v>-13550.4</v>
      </c>
    </row>
    <row r="34" spans="1:6" ht="15">
      <c r="A34" s="71" t="s">
        <v>695</v>
      </c>
      <c r="B34" s="131">
        <v>-224.9</v>
      </c>
      <c r="C34" s="131">
        <v>-115.2</v>
      </c>
      <c r="D34" s="621">
        <v>-287.2</v>
      </c>
      <c r="E34" s="621">
        <v>-207.9</v>
      </c>
      <c r="F34" s="102">
        <v>-154.19999999999999</v>
      </c>
    </row>
    <row r="35" spans="1:6" ht="15">
      <c r="A35" s="71" t="s">
        <v>1217</v>
      </c>
      <c r="B35" s="114"/>
      <c r="C35" s="131"/>
      <c r="D35" s="621"/>
      <c r="E35" s="621"/>
      <c r="F35" s="102"/>
    </row>
    <row r="36" spans="1:6" ht="15">
      <c r="A36" s="71" t="s">
        <v>694</v>
      </c>
      <c r="B36" s="114">
        <v>-1996.3</v>
      </c>
      <c r="C36" s="621">
        <v>-3781.8</v>
      </c>
      <c r="D36" s="621">
        <v>-14053.4</v>
      </c>
      <c r="E36" s="621">
        <v>-10820.6</v>
      </c>
      <c r="F36" s="1317">
        <v>-7974</v>
      </c>
    </row>
    <row r="37" spans="1:6" ht="15">
      <c r="A37" s="71" t="s">
        <v>698</v>
      </c>
      <c r="B37" s="114">
        <v>-28.6</v>
      </c>
      <c r="C37" s="114">
        <v>-48.7</v>
      </c>
      <c r="D37" s="621">
        <v>-165.9</v>
      </c>
      <c r="E37" s="621">
        <v>-130.19999999999999</v>
      </c>
      <c r="F37" s="102">
        <v>-90.7</v>
      </c>
    </row>
    <row r="38" spans="1:6" ht="15">
      <c r="A38" s="71" t="s">
        <v>1218</v>
      </c>
      <c r="B38" s="114"/>
      <c r="C38" s="114"/>
      <c r="D38" s="621"/>
      <c r="E38" s="621"/>
      <c r="F38" s="102"/>
    </row>
    <row r="39" spans="1:6" ht="15">
      <c r="A39" s="71" t="s">
        <v>694</v>
      </c>
      <c r="B39" s="114">
        <v>-13701.3</v>
      </c>
      <c r="C39" s="114">
        <v>-5160</v>
      </c>
      <c r="D39" s="621">
        <v>-10261.299999999999</v>
      </c>
      <c r="E39" s="622">
        <v>-6468.4</v>
      </c>
      <c r="F39" s="102">
        <v>-5576.4</v>
      </c>
    </row>
    <row r="40" spans="1:6" ht="15">
      <c r="A40" s="71" t="s">
        <v>698</v>
      </c>
      <c r="B40" s="114">
        <v>-196.3</v>
      </c>
      <c r="C40" s="624">
        <v>-66.5</v>
      </c>
      <c r="D40" s="621">
        <v>-121.2</v>
      </c>
      <c r="E40" s="621">
        <v>-77.7</v>
      </c>
      <c r="F40" s="102">
        <v>-63.5</v>
      </c>
    </row>
    <row r="41" spans="1:6" ht="15">
      <c r="A41" s="1868"/>
      <c r="B41" s="1869"/>
      <c r="C41" s="1870"/>
      <c r="D41" s="1871"/>
      <c r="E41" s="1871"/>
      <c r="F41" s="1863"/>
    </row>
    <row r="42" spans="1:6" ht="18.75">
      <c r="A42" s="2312" t="s">
        <v>1219</v>
      </c>
      <c r="B42" s="2312"/>
      <c r="C42" s="2312"/>
      <c r="D42" s="2312"/>
      <c r="E42" s="2312"/>
      <c r="F42" s="102"/>
    </row>
    <row r="43" spans="1:6" ht="15">
      <c r="A43" s="2313" t="s">
        <v>701</v>
      </c>
      <c r="B43" s="2313"/>
      <c r="C43" s="2313"/>
      <c r="D43" s="2313"/>
      <c r="E43" s="1863"/>
      <c r="F43" s="1863"/>
    </row>
    <row r="44" spans="1:6" ht="14.25">
      <c r="A44" s="1872"/>
      <c r="B44" s="1873">
        <v>2019</v>
      </c>
      <c r="C44" s="1873">
        <v>2020</v>
      </c>
      <c r="D44" s="1873">
        <v>2021</v>
      </c>
      <c r="E44" s="1866">
        <v>2022</v>
      </c>
      <c r="F44" s="1874">
        <v>2023</v>
      </c>
    </row>
    <row r="45" spans="1:6" ht="15">
      <c r="A45" s="510"/>
      <c r="B45" s="509"/>
      <c r="C45" s="509"/>
      <c r="D45" s="109"/>
      <c r="E45" s="109"/>
      <c r="F45" s="102"/>
    </row>
    <row r="46" spans="1:6" ht="14.25">
      <c r="A46" s="625" t="s">
        <v>38</v>
      </c>
      <c r="B46" s="623">
        <v>79201.5</v>
      </c>
      <c r="C46" s="623">
        <v>64157.2</v>
      </c>
      <c r="D46" s="627">
        <v>73066</v>
      </c>
      <c r="E46" s="627">
        <v>94492</v>
      </c>
      <c r="F46" s="1318">
        <v>92275.7</v>
      </c>
    </row>
    <row r="47" spans="1:6" ht="15">
      <c r="A47" s="628" t="s">
        <v>702</v>
      </c>
      <c r="B47" s="621"/>
      <c r="C47" s="131"/>
      <c r="D47" s="621"/>
      <c r="E47" s="621"/>
      <c r="F47" s="102"/>
    </row>
    <row r="48" spans="1:6" ht="13.5" customHeight="1">
      <c r="A48" s="965" t="s">
        <v>1220</v>
      </c>
      <c r="B48" s="631">
        <v>225.1</v>
      </c>
      <c r="C48" s="630">
        <v>4485.7</v>
      </c>
      <c r="D48" s="631">
        <v>1169.5999999999999</v>
      </c>
      <c r="E48" s="631">
        <v>6962.3</v>
      </c>
      <c r="F48" s="102">
        <v>4969.6000000000004</v>
      </c>
    </row>
    <row r="49" spans="1:6" ht="15">
      <c r="A49" s="628" t="s">
        <v>703</v>
      </c>
      <c r="B49" s="621">
        <v>1595.6</v>
      </c>
      <c r="C49" s="131">
        <v>1032.7</v>
      </c>
      <c r="D49" s="621">
        <v>1011.1</v>
      </c>
      <c r="E49" s="622">
        <v>5903</v>
      </c>
      <c r="F49" s="1317">
        <v>3648</v>
      </c>
    </row>
    <row r="50" spans="1:6" ht="15">
      <c r="A50" s="628" t="s">
        <v>704</v>
      </c>
      <c r="B50" s="621"/>
      <c r="C50" s="131"/>
      <c r="D50" s="621"/>
      <c r="E50" s="621"/>
      <c r="F50" s="1317"/>
    </row>
    <row r="51" spans="1:6" ht="15">
      <c r="A51" s="628" t="s">
        <v>1221</v>
      </c>
      <c r="B51" s="114">
        <v>2.2000000000000002</v>
      </c>
      <c r="C51" s="131">
        <v>1.8</v>
      </c>
      <c r="D51" s="621">
        <v>0</v>
      </c>
      <c r="E51" s="621">
        <v>27.4</v>
      </c>
      <c r="F51" s="102"/>
    </row>
    <row r="52" spans="1:6" ht="15">
      <c r="A52" s="628" t="s">
        <v>705</v>
      </c>
      <c r="B52" s="621"/>
      <c r="C52" s="131"/>
      <c r="D52" s="621"/>
      <c r="E52" s="621"/>
      <c r="F52" s="1319" t="s">
        <v>60</v>
      </c>
    </row>
    <row r="53" spans="1:6" ht="15">
      <c r="A53" s="628" t="s">
        <v>1222</v>
      </c>
      <c r="B53" s="114">
        <v>1869.2</v>
      </c>
      <c r="C53" s="131">
        <v>584.70000000000005</v>
      </c>
      <c r="D53" s="621">
        <v>671.8</v>
      </c>
      <c r="E53" s="621">
        <v>819.2</v>
      </c>
      <c r="F53" s="102">
        <v>1334.7</v>
      </c>
    </row>
    <row r="54" spans="1:6" ht="15">
      <c r="A54" s="628" t="s">
        <v>706</v>
      </c>
      <c r="B54" s="114">
        <v>46831.7</v>
      </c>
      <c r="C54" s="630">
        <v>35884.9</v>
      </c>
      <c r="D54" s="631">
        <v>43415.1</v>
      </c>
      <c r="E54" s="621">
        <v>50358.400000000001</v>
      </c>
      <c r="F54" s="102">
        <v>51042.7</v>
      </c>
    </row>
    <row r="55" spans="1:6" ht="15">
      <c r="A55" s="628" t="s">
        <v>708</v>
      </c>
      <c r="B55" s="633"/>
      <c r="C55" s="634"/>
      <c r="D55" s="632"/>
      <c r="E55" s="632"/>
      <c r="F55" s="102"/>
    </row>
    <row r="56" spans="1:6" ht="15">
      <c r="A56" s="628" t="s">
        <v>1223</v>
      </c>
      <c r="B56" s="632">
        <v>479.6</v>
      </c>
      <c r="C56" s="635">
        <v>525.9</v>
      </c>
      <c r="D56" s="632">
        <v>386.7</v>
      </c>
      <c r="E56" s="632">
        <v>26.2</v>
      </c>
      <c r="F56" s="102">
        <v>306.5</v>
      </c>
    </row>
    <row r="57" spans="1:6" ht="15">
      <c r="A57" s="628" t="s">
        <v>709</v>
      </c>
      <c r="B57" s="632"/>
      <c r="C57" s="636"/>
      <c r="D57" s="632"/>
      <c r="E57" s="632"/>
      <c r="F57" s="102"/>
    </row>
    <row r="58" spans="1:6" ht="15">
      <c r="A58" s="628" t="s">
        <v>1224</v>
      </c>
      <c r="B58" s="632">
        <v>30.8</v>
      </c>
      <c r="C58" s="636">
        <v>318.3</v>
      </c>
      <c r="D58" s="632">
        <v>128</v>
      </c>
      <c r="E58" s="632">
        <v>407.3</v>
      </c>
      <c r="F58" s="102">
        <v>241.9</v>
      </c>
    </row>
    <row r="59" spans="1:6" ht="15">
      <c r="A59" s="2316" t="s">
        <v>85</v>
      </c>
      <c r="B59" s="2316"/>
      <c r="C59" s="2316"/>
      <c r="D59" s="2316"/>
      <c r="E59" s="2316"/>
      <c r="F59" s="1863"/>
    </row>
    <row r="60" spans="1:6" ht="14.25">
      <c r="A60" s="1875"/>
      <c r="B60" s="1876">
        <v>2019</v>
      </c>
      <c r="C60" s="1876">
        <v>2020</v>
      </c>
      <c r="D60" s="1877">
        <v>2021</v>
      </c>
      <c r="E60" s="1877">
        <v>2022</v>
      </c>
      <c r="F60" s="1874">
        <v>2023</v>
      </c>
    </row>
    <row r="61" spans="1:6" ht="15">
      <c r="A61" s="628" t="s">
        <v>710</v>
      </c>
      <c r="B61" s="632"/>
      <c r="C61" s="636"/>
      <c r="D61" s="632"/>
      <c r="E61" s="632"/>
      <c r="F61" s="102"/>
    </row>
    <row r="62" spans="1:6" ht="15">
      <c r="A62" s="628" t="s">
        <v>1225</v>
      </c>
      <c r="B62" s="632">
        <v>5.3</v>
      </c>
      <c r="C62" s="632">
        <v>49.9</v>
      </c>
      <c r="D62" s="632">
        <v>0.6</v>
      </c>
      <c r="E62" s="633">
        <v>213</v>
      </c>
      <c r="F62" s="102">
        <v>282.89999999999998</v>
      </c>
    </row>
    <row r="63" spans="1:6" ht="15">
      <c r="A63" s="628" t="s">
        <v>711</v>
      </c>
      <c r="B63" s="632"/>
      <c r="C63" s="632"/>
      <c r="D63" s="632"/>
      <c r="E63" s="632"/>
      <c r="F63" s="102"/>
    </row>
    <row r="64" spans="1:6" ht="15">
      <c r="A64" s="628" t="s">
        <v>1226</v>
      </c>
      <c r="B64" s="632">
        <v>435.5</v>
      </c>
      <c r="C64" s="633">
        <v>492</v>
      </c>
      <c r="D64" s="632">
        <v>1192.5999999999999</v>
      </c>
      <c r="E64" s="632">
        <v>1679.3</v>
      </c>
      <c r="F64" s="102">
        <v>1233.5</v>
      </c>
    </row>
    <row r="65" spans="1:6" ht="15">
      <c r="A65" s="628" t="s">
        <v>712</v>
      </c>
      <c r="B65" s="632"/>
      <c r="C65" s="632"/>
      <c r="D65" s="632"/>
      <c r="E65" s="632"/>
      <c r="F65" s="102"/>
    </row>
    <row r="66" spans="1:6" ht="15">
      <c r="A66" s="628" t="s">
        <v>1227</v>
      </c>
      <c r="B66" s="632"/>
      <c r="C66" s="632"/>
      <c r="D66" s="632"/>
      <c r="E66" s="632"/>
      <c r="F66" s="102"/>
    </row>
    <row r="67" spans="1:6" ht="15">
      <c r="A67" s="628" t="s">
        <v>1228</v>
      </c>
      <c r="B67" s="632">
        <v>116.6</v>
      </c>
      <c r="C67" s="632">
        <v>47.8</v>
      </c>
      <c r="D67" s="632">
        <v>0.7</v>
      </c>
      <c r="E67" s="633">
        <v>19</v>
      </c>
      <c r="F67" s="102">
        <v>4.7</v>
      </c>
    </row>
    <row r="68" spans="1:6" ht="15">
      <c r="A68" s="628" t="s">
        <v>713</v>
      </c>
      <c r="B68" s="632">
        <v>23953.1</v>
      </c>
      <c r="C68" s="632">
        <v>15234.2</v>
      </c>
      <c r="D68" s="632">
        <v>21820</v>
      </c>
      <c r="E68" s="632">
        <v>23749.9</v>
      </c>
      <c r="F68" s="102">
        <v>22862.1</v>
      </c>
    </row>
    <row r="69" spans="1:6" ht="15">
      <c r="A69" s="628" t="s">
        <v>714</v>
      </c>
      <c r="B69" s="632"/>
      <c r="C69" s="632"/>
      <c r="D69" s="632"/>
      <c r="E69" s="632"/>
      <c r="F69" s="102"/>
    </row>
    <row r="70" spans="1:6" ht="15">
      <c r="A70" s="628" t="s">
        <v>1229</v>
      </c>
      <c r="B70" s="633">
        <v>92</v>
      </c>
      <c r="C70" s="633">
        <v>314.10000000000002</v>
      </c>
      <c r="D70" s="632">
        <v>78.2</v>
      </c>
      <c r="E70" s="632">
        <v>112.5</v>
      </c>
      <c r="F70" s="102">
        <v>19.8</v>
      </c>
    </row>
    <row r="71" spans="1:6" ht="15">
      <c r="A71" s="628" t="s">
        <v>715</v>
      </c>
      <c r="B71" s="632"/>
      <c r="C71" s="632"/>
      <c r="D71" s="632"/>
      <c r="E71" s="632"/>
      <c r="F71" s="102"/>
    </row>
    <row r="72" spans="1:6" ht="15">
      <c r="A72" s="628" t="s">
        <v>1230</v>
      </c>
      <c r="B72" s="632"/>
      <c r="C72" s="632"/>
      <c r="D72" s="632"/>
      <c r="E72" s="632"/>
      <c r="F72" s="102"/>
    </row>
    <row r="73" spans="1:6" ht="15">
      <c r="A73" s="628" t="s">
        <v>1231</v>
      </c>
      <c r="B73" s="632">
        <v>1514.7</v>
      </c>
      <c r="C73" s="632">
        <v>1865.1</v>
      </c>
      <c r="D73" s="632">
        <v>2086.6</v>
      </c>
      <c r="E73" s="633">
        <v>1863</v>
      </c>
      <c r="F73" s="102">
        <v>3065.5</v>
      </c>
    </row>
    <row r="74" spans="1:6" ht="15">
      <c r="A74" s="628" t="s">
        <v>722</v>
      </c>
      <c r="B74" s="632"/>
      <c r="C74" s="632"/>
      <c r="D74" s="632"/>
      <c r="E74" s="632"/>
      <c r="F74" s="102"/>
    </row>
    <row r="75" spans="1:6" ht="15">
      <c r="A75" s="628" t="s">
        <v>1232</v>
      </c>
      <c r="B75" s="632"/>
      <c r="C75" s="632"/>
      <c r="D75" s="632"/>
      <c r="E75" s="632"/>
      <c r="F75" s="102"/>
    </row>
    <row r="76" spans="1:6" ht="15">
      <c r="A76" s="628" t="s">
        <v>1233</v>
      </c>
      <c r="B76" s="632"/>
      <c r="C76" s="632"/>
      <c r="D76" s="632"/>
      <c r="E76" s="632"/>
      <c r="F76" s="102"/>
    </row>
    <row r="77" spans="1:6" ht="15">
      <c r="A77" s="628" t="s">
        <v>1234</v>
      </c>
      <c r="B77" s="637" t="s">
        <v>60</v>
      </c>
      <c r="C77" s="637" t="s">
        <v>60</v>
      </c>
      <c r="D77" s="637" t="s">
        <v>60</v>
      </c>
      <c r="E77" s="632">
        <v>2.5</v>
      </c>
      <c r="F77" s="1319" t="s">
        <v>60</v>
      </c>
    </row>
    <row r="78" spans="1:6" ht="15">
      <c r="A78" s="628" t="s">
        <v>716</v>
      </c>
      <c r="B78" s="632">
        <v>280.2</v>
      </c>
      <c r="C78" s="632">
        <v>127.8</v>
      </c>
      <c r="D78" s="632">
        <v>138.9</v>
      </c>
      <c r="E78" s="632">
        <v>1044.5999999999999</v>
      </c>
      <c r="F78" s="102">
        <v>2420.9</v>
      </c>
    </row>
    <row r="79" spans="1:6" ht="15">
      <c r="A79" s="628" t="s">
        <v>717</v>
      </c>
      <c r="B79" s="632"/>
      <c r="C79" s="632"/>
      <c r="D79" s="632"/>
      <c r="E79" s="632"/>
      <c r="F79" s="102"/>
    </row>
    <row r="80" spans="1:6" ht="16.5" customHeight="1">
      <c r="A80" s="628" t="s">
        <v>1235</v>
      </c>
      <c r="B80" s="632"/>
      <c r="C80" s="632"/>
      <c r="D80" s="632"/>
      <c r="E80" s="632"/>
      <c r="F80" s="102"/>
    </row>
    <row r="81" spans="1:6" ht="15">
      <c r="A81" s="628" t="s">
        <v>1236</v>
      </c>
      <c r="B81" s="632"/>
      <c r="C81" s="632"/>
      <c r="D81" s="632"/>
      <c r="E81" s="632"/>
      <c r="F81" s="102"/>
    </row>
    <row r="82" spans="1:6" ht="15">
      <c r="A82" s="628" t="s">
        <v>1237</v>
      </c>
      <c r="B82" s="632"/>
      <c r="C82" s="632"/>
      <c r="D82" s="632"/>
      <c r="E82" s="632"/>
      <c r="F82" s="102"/>
    </row>
    <row r="83" spans="1:6" ht="15">
      <c r="A83" s="628" t="s">
        <v>1238</v>
      </c>
      <c r="B83" s="632">
        <v>1039.5</v>
      </c>
      <c r="C83" s="632">
        <v>3093.3</v>
      </c>
      <c r="D83" s="632">
        <v>875.4</v>
      </c>
      <c r="E83" s="632">
        <v>1063.5999999999999</v>
      </c>
      <c r="F83" s="102">
        <v>650.20000000000005</v>
      </c>
    </row>
    <row r="84" spans="1:6" ht="15">
      <c r="A84" s="628" t="s">
        <v>718</v>
      </c>
      <c r="B84" s="632"/>
      <c r="C84" s="632"/>
      <c r="D84" s="632"/>
      <c r="E84" s="632"/>
      <c r="F84" s="102"/>
    </row>
    <row r="85" spans="1:6" ht="15">
      <c r="A85" s="628" t="s">
        <v>1239</v>
      </c>
      <c r="B85" s="632">
        <v>674.5</v>
      </c>
      <c r="C85" s="632">
        <v>76.400000000000006</v>
      </c>
      <c r="D85" s="632">
        <v>58.7</v>
      </c>
      <c r="E85" s="632">
        <v>195.9</v>
      </c>
      <c r="F85" s="102">
        <v>123.4</v>
      </c>
    </row>
    <row r="86" spans="1:6" ht="15">
      <c r="A86" s="628" t="s">
        <v>723</v>
      </c>
      <c r="B86" s="632"/>
      <c r="C86" s="632"/>
      <c r="D86" s="632"/>
      <c r="E86" s="632"/>
      <c r="F86" s="102"/>
    </row>
    <row r="87" spans="1:6" ht="15">
      <c r="A87" s="628" t="s">
        <v>1240</v>
      </c>
      <c r="B87" s="632"/>
      <c r="C87" s="632"/>
      <c r="D87" s="632"/>
      <c r="E87" s="632"/>
      <c r="F87" s="102"/>
    </row>
    <row r="88" spans="1:6" ht="15">
      <c r="A88" s="628" t="s">
        <v>1241</v>
      </c>
      <c r="B88" s="632"/>
      <c r="C88" s="632"/>
      <c r="D88" s="632"/>
      <c r="E88" s="632"/>
      <c r="F88" s="102"/>
    </row>
    <row r="89" spans="1:6" ht="15">
      <c r="A89" s="628" t="s">
        <v>1242</v>
      </c>
      <c r="B89" s="637" t="s">
        <v>60</v>
      </c>
      <c r="C89" s="637" t="s">
        <v>60</v>
      </c>
      <c r="D89" s="637" t="s">
        <v>60</v>
      </c>
      <c r="E89" s="632">
        <v>8.5</v>
      </c>
      <c r="F89" s="1319" t="s">
        <v>60</v>
      </c>
    </row>
    <row r="90" spans="1:6" ht="15">
      <c r="A90" s="628" t="s">
        <v>719</v>
      </c>
      <c r="B90" s="632">
        <v>42.2</v>
      </c>
      <c r="C90" s="638">
        <v>16</v>
      </c>
      <c r="D90" s="639">
        <v>30.7</v>
      </c>
      <c r="E90" s="632">
        <v>36.4</v>
      </c>
      <c r="F90" s="102">
        <v>69.3</v>
      </c>
    </row>
    <row r="91" spans="1:6" ht="15">
      <c r="A91" s="1878"/>
      <c r="B91" s="1879"/>
      <c r="C91" s="1880"/>
      <c r="D91" s="1880"/>
      <c r="E91" s="1880"/>
      <c r="F91" s="1863"/>
    </row>
    <row r="92" spans="1:6" ht="15">
      <c r="A92" s="104" t="s">
        <v>707</v>
      </c>
      <c r="B92" s="103"/>
      <c r="C92" s="207"/>
      <c r="D92" s="102"/>
      <c r="E92" s="102"/>
      <c r="F92" s="102"/>
    </row>
    <row r="93" spans="1:6" ht="18">
      <c r="A93" s="105"/>
      <c r="B93" s="103"/>
      <c r="C93" s="102"/>
      <c r="D93" s="102"/>
      <c r="E93" s="102"/>
      <c r="F93" s="102"/>
    </row>
    <row r="94" spans="1:6" ht="18.75">
      <c r="A94" s="2314" t="s">
        <v>1243</v>
      </c>
      <c r="B94" s="2314"/>
      <c r="C94" s="2314"/>
      <c r="D94" s="2314"/>
      <c r="E94" s="2314"/>
      <c r="F94" s="102"/>
    </row>
    <row r="95" spans="1:6" ht="15">
      <c r="A95" s="2313" t="s">
        <v>720</v>
      </c>
      <c r="B95" s="2313"/>
      <c r="C95" s="2313"/>
      <c r="D95" s="2313"/>
      <c r="E95" s="2313"/>
      <c r="F95" s="1863"/>
    </row>
    <row r="96" spans="1:6" ht="14.25">
      <c r="A96" s="1865"/>
      <c r="B96" s="1876">
        <v>2019</v>
      </c>
      <c r="C96" s="1876">
        <v>2020</v>
      </c>
      <c r="D96" s="1877">
        <v>2021</v>
      </c>
      <c r="E96" s="1877">
        <v>2022</v>
      </c>
      <c r="F96" s="1881">
        <v>2023</v>
      </c>
    </row>
    <row r="97" spans="1:6" ht="15">
      <c r="A97" s="108"/>
      <c r="B97" s="621"/>
      <c r="C97" s="621"/>
      <c r="D97" s="621"/>
      <c r="E97" s="621"/>
      <c r="F97" s="102"/>
    </row>
    <row r="98" spans="1:6" ht="14.25">
      <c r="A98" s="640" t="s">
        <v>38</v>
      </c>
      <c r="B98" s="627">
        <v>304122.3</v>
      </c>
      <c r="C98" s="627">
        <v>179319</v>
      </c>
      <c r="D98" s="627">
        <v>360275.5</v>
      </c>
      <c r="E98" s="627">
        <v>302372.90000000002</v>
      </c>
      <c r="F98" s="1318">
        <v>246510</v>
      </c>
    </row>
    <row r="99" spans="1:6" ht="15">
      <c r="A99" s="641" t="s">
        <v>702</v>
      </c>
      <c r="B99" s="621"/>
      <c r="C99" s="621"/>
      <c r="D99" s="621"/>
      <c r="E99" s="621"/>
      <c r="F99" s="102"/>
    </row>
    <row r="100" spans="1:6" ht="15">
      <c r="A100" s="641" t="s">
        <v>1220</v>
      </c>
      <c r="B100" s="621">
        <v>118.4</v>
      </c>
      <c r="C100" s="621">
        <v>170.7</v>
      </c>
      <c r="D100" s="621">
        <v>1131.0999999999999</v>
      </c>
      <c r="E100" s="621">
        <v>1442.7</v>
      </c>
      <c r="F100" s="102">
        <v>1426.4</v>
      </c>
    </row>
    <row r="101" spans="1:6" ht="15">
      <c r="A101" s="641" t="s">
        <v>703</v>
      </c>
      <c r="B101" s="621">
        <v>15306.3</v>
      </c>
      <c r="C101" s="621">
        <v>15738.9</v>
      </c>
      <c r="D101" s="621">
        <v>21955.4</v>
      </c>
      <c r="E101" s="621">
        <v>31663.599999999999</v>
      </c>
      <c r="F101" s="102">
        <v>37194.800000000003</v>
      </c>
    </row>
    <row r="102" spans="1:6" ht="15">
      <c r="A102" s="641" t="s">
        <v>704</v>
      </c>
      <c r="B102" s="621"/>
      <c r="C102" s="621"/>
      <c r="D102" s="621"/>
      <c r="E102" s="621"/>
      <c r="F102" s="102"/>
    </row>
    <row r="103" spans="1:6" ht="15">
      <c r="A103" s="641" t="s">
        <v>1244</v>
      </c>
      <c r="B103" s="621">
        <v>6588.2</v>
      </c>
      <c r="C103" s="621">
        <v>5744.6</v>
      </c>
      <c r="D103" s="621">
        <v>6088.5</v>
      </c>
      <c r="E103" s="621">
        <v>7019.3</v>
      </c>
      <c r="F103" s="102">
        <v>5122.3</v>
      </c>
    </row>
    <row r="104" spans="1:6" ht="15">
      <c r="A104" s="641" t="s">
        <v>705</v>
      </c>
      <c r="B104" s="621"/>
      <c r="C104" s="621"/>
      <c r="D104" s="621"/>
      <c r="E104" s="621"/>
      <c r="F104" s="102"/>
    </row>
    <row r="105" spans="1:6" ht="15">
      <c r="A105" s="641" t="s">
        <v>1222</v>
      </c>
      <c r="B105" s="621">
        <v>1255.5999999999999</v>
      </c>
      <c r="C105" s="621">
        <v>1467.8</v>
      </c>
      <c r="D105" s="621">
        <v>1139.9000000000001</v>
      </c>
      <c r="E105" s="621">
        <v>2433.6999999999998</v>
      </c>
      <c r="F105" s="102">
        <v>4437.3</v>
      </c>
    </row>
    <row r="106" spans="1:6" ht="15">
      <c r="A106" s="641" t="s">
        <v>706</v>
      </c>
      <c r="B106" s="621">
        <v>4807</v>
      </c>
      <c r="C106" s="621">
        <v>7410.5</v>
      </c>
      <c r="D106" s="621">
        <v>53753.1</v>
      </c>
      <c r="E106" s="621">
        <v>6229.1</v>
      </c>
      <c r="F106" s="102">
        <v>12696.4</v>
      </c>
    </row>
    <row r="107" spans="1:6" ht="15">
      <c r="A107" s="641" t="s">
        <v>708</v>
      </c>
      <c r="B107" s="621"/>
      <c r="C107" s="621"/>
      <c r="D107" s="621"/>
      <c r="E107" s="621"/>
      <c r="F107" s="102"/>
    </row>
    <row r="108" spans="1:6" ht="15">
      <c r="A108" s="641" t="s">
        <v>1223</v>
      </c>
      <c r="B108" s="621">
        <v>8030.6</v>
      </c>
      <c r="C108" s="621">
        <v>8033.9</v>
      </c>
      <c r="D108" s="621">
        <v>12550.8</v>
      </c>
      <c r="E108" s="621">
        <v>4083.4</v>
      </c>
      <c r="F108" s="102">
        <v>7019.1</v>
      </c>
    </row>
    <row r="109" spans="1:6" ht="15">
      <c r="A109" s="641" t="s">
        <v>709</v>
      </c>
      <c r="B109" s="621"/>
      <c r="C109" s="621"/>
      <c r="D109" s="621"/>
      <c r="E109" s="621"/>
      <c r="F109" s="102"/>
    </row>
    <row r="110" spans="1:6" ht="15">
      <c r="A110" s="641" t="s">
        <v>1224</v>
      </c>
      <c r="B110" s="621">
        <v>10537.3</v>
      </c>
      <c r="C110" s="621">
        <v>7429.1</v>
      </c>
      <c r="D110" s="621">
        <v>12898.6</v>
      </c>
      <c r="E110" s="621">
        <v>13833.8</v>
      </c>
      <c r="F110" s="102">
        <v>17684.099999999999</v>
      </c>
    </row>
    <row r="111" spans="1:6" ht="15">
      <c r="A111" s="641" t="s">
        <v>710</v>
      </c>
      <c r="B111" s="621"/>
      <c r="C111" s="621"/>
      <c r="D111" s="621"/>
      <c r="E111" s="621"/>
      <c r="F111" s="102"/>
    </row>
    <row r="112" spans="1:6" ht="15">
      <c r="A112" s="641" t="s">
        <v>1245</v>
      </c>
      <c r="B112" s="621">
        <v>2011.7</v>
      </c>
      <c r="C112" s="621">
        <v>515.70000000000005</v>
      </c>
      <c r="D112" s="621">
        <v>726.9</v>
      </c>
      <c r="E112" s="621">
        <v>263.60000000000002</v>
      </c>
      <c r="F112" s="102">
        <v>119.9</v>
      </c>
    </row>
    <row r="113" spans="1:6" ht="15">
      <c r="A113" s="641" t="s">
        <v>721</v>
      </c>
      <c r="B113" s="621"/>
      <c r="C113" s="642"/>
      <c r="D113" s="621"/>
      <c r="E113" s="621"/>
      <c r="F113" s="102"/>
    </row>
    <row r="114" spans="1:6" ht="15">
      <c r="A114" s="643" t="s">
        <v>1226</v>
      </c>
      <c r="B114" s="621">
        <v>4613.5</v>
      </c>
      <c r="C114" s="621">
        <v>4214.8</v>
      </c>
      <c r="D114" s="621">
        <v>5972.6</v>
      </c>
      <c r="E114" s="621">
        <v>4217.8</v>
      </c>
      <c r="F114" s="1317">
        <v>3516</v>
      </c>
    </row>
    <row r="115" spans="1:6" ht="15">
      <c r="A115" s="644" t="s">
        <v>712</v>
      </c>
      <c r="B115" s="621"/>
      <c r="C115" s="621"/>
      <c r="D115" s="621"/>
      <c r="E115" s="621"/>
      <c r="F115" s="102"/>
    </row>
    <row r="116" spans="1:6" ht="15" customHeight="1">
      <c r="A116" s="2315" t="s">
        <v>85</v>
      </c>
      <c r="B116" s="2315"/>
      <c r="C116" s="2315"/>
      <c r="D116" s="2315"/>
      <c r="E116" s="2315"/>
      <c r="F116" s="2315"/>
    </row>
    <row r="117" spans="1:6" ht="14.25">
      <c r="A117" s="1882"/>
      <c r="B117" s="1883">
        <v>2019</v>
      </c>
      <c r="C117" s="1884">
        <v>2020</v>
      </c>
      <c r="D117" s="1885">
        <v>2021</v>
      </c>
      <c r="E117" s="1886">
        <v>2022</v>
      </c>
      <c r="F117" s="1881">
        <v>2023</v>
      </c>
    </row>
    <row r="118" spans="1:6" ht="15">
      <c r="A118" s="644" t="s">
        <v>1227</v>
      </c>
      <c r="B118" s="621"/>
      <c r="C118" s="621"/>
      <c r="D118" s="621"/>
      <c r="E118" s="621"/>
      <c r="F118" s="102"/>
    </row>
    <row r="119" spans="1:6" ht="15">
      <c r="A119" s="644" t="s">
        <v>1246</v>
      </c>
      <c r="B119" s="621">
        <v>5322.3</v>
      </c>
      <c r="C119" s="621">
        <v>4262.8</v>
      </c>
      <c r="D119" s="621">
        <v>3277.1</v>
      </c>
      <c r="E119" s="621">
        <v>8492.5</v>
      </c>
      <c r="F119" s="102">
        <v>5738.1</v>
      </c>
    </row>
    <row r="120" spans="1:6" ht="15">
      <c r="A120" s="644" t="s">
        <v>713</v>
      </c>
      <c r="B120" s="621">
        <v>43547.4</v>
      </c>
      <c r="C120" s="621">
        <v>39298.6</v>
      </c>
      <c r="D120" s="621">
        <v>128850.1</v>
      </c>
      <c r="E120" s="621">
        <v>119548.1</v>
      </c>
      <c r="F120" s="102">
        <v>52257.2</v>
      </c>
    </row>
    <row r="121" spans="1:6" ht="15">
      <c r="A121" s="644" t="s">
        <v>714</v>
      </c>
      <c r="B121" s="621"/>
      <c r="C121" s="621"/>
      <c r="D121" s="621"/>
      <c r="E121" s="621"/>
      <c r="F121" s="102"/>
    </row>
    <row r="122" spans="1:6" ht="15">
      <c r="A122" s="644" t="s">
        <v>1229</v>
      </c>
      <c r="B122" s="621">
        <v>22354.799999999999</v>
      </c>
      <c r="C122" s="621">
        <v>4872.2</v>
      </c>
      <c r="D122" s="621">
        <v>24404.5</v>
      </c>
      <c r="E122" s="621">
        <v>13377.2</v>
      </c>
      <c r="F122" s="1317">
        <v>5025</v>
      </c>
    </row>
    <row r="123" spans="1:6" ht="15">
      <c r="A123" s="644" t="s">
        <v>715</v>
      </c>
      <c r="B123" s="621"/>
      <c r="C123" s="621"/>
      <c r="D123" s="621"/>
      <c r="E123" s="621"/>
      <c r="F123" s="102"/>
    </row>
    <row r="124" spans="1:6" ht="15">
      <c r="A124" s="644" t="s">
        <v>1247</v>
      </c>
      <c r="B124" s="621"/>
      <c r="C124" s="621"/>
      <c r="D124" s="621"/>
      <c r="E124" s="621"/>
      <c r="F124" s="102"/>
    </row>
    <row r="125" spans="1:6" ht="15">
      <c r="A125" s="644" t="s">
        <v>1248</v>
      </c>
      <c r="B125" s="621">
        <v>13172.2</v>
      </c>
      <c r="C125" s="621">
        <v>7712.7</v>
      </c>
      <c r="D125" s="621">
        <v>12574</v>
      </c>
      <c r="E125" s="621">
        <v>9065.2000000000007</v>
      </c>
      <c r="F125" s="102">
        <v>10447.9</v>
      </c>
    </row>
    <row r="126" spans="1:6" ht="15">
      <c r="A126" s="644" t="s">
        <v>722</v>
      </c>
      <c r="B126" s="621"/>
      <c r="C126" s="621"/>
      <c r="D126" s="621"/>
      <c r="E126" s="621"/>
      <c r="F126" s="102"/>
    </row>
    <row r="127" spans="1:6" ht="15">
      <c r="A127" s="644" t="s">
        <v>1232</v>
      </c>
      <c r="B127" s="621"/>
      <c r="C127" s="621"/>
      <c r="D127" s="621"/>
      <c r="E127" s="621"/>
      <c r="F127" s="102"/>
    </row>
    <row r="128" spans="1:6" ht="15">
      <c r="A128" s="644" t="s">
        <v>1233</v>
      </c>
      <c r="B128" s="621"/>
      <c r="C128" s="621"/>
      <c r="D128" s="621"/>
      <c r="E128" s="621"/>
      <c r="F128" s="102"/>
    </row>
    <row r="129" spans="1:6" ht="15">
      <c r="A129" s="644" t="s">
        <v>1234</v>
      </c>
      <c r="B129" s="621">
        <v>16.600000000000001</v>
      </c>
      <c r="C129" s="621">
        <v>58.6</v>
      </c>
      <c r="D129" s="629" t="s">
        <v>60</v>
      </c>
      <c r="E129" s="629" t="s">
        <v>60</v>
      </c>
      <c r="F129" s="1317">
        <v>5</v>
      </c>
    </row>
    <row r="130" spans="1:6" ht="15">
      <c r="A130" s="644" t="s">
        <v>716</v>
      </c>
      <c r="B130" s="621">
        <v>26178.2</v>
      </c>
      <c r="C130" s="621">
        <v>10762.5</v>
      </c>
      <c r="D130" s="621">
        <v>24988.2</v>
      </c>
      <c r="E130" s="622">
        <v>29105</v>
      </c>
      <c r="F130" s="102">
        <v>32536.5</v>
      </c>
    </row>
    <row r="131" spans="1:6" ht="15">
      <c r="A131" s="511"/>
      <c r="B131" s="109"/>
      <c r="C131" s="109"/>
      <c r="D131" s="109"/>
      <c r="E131" s="112"/>
      <c r="F131" s="102"/>
    </row>
    <row r="132" spans="1:6" ht="15">
      <c r="A132" s="644" t="s">
        <v>717</v>
      </c>
      <c r="B132" s="621"/>
      <c r="C132" s="621"/>
      <c r="D132" s="621"/>
      <c r="E132" s="621"/>
      <c r="F132" s="102"/>
    </row>
    <row r="133" spans="1:6" ht="15">
      <c r="A133" s="644" t="s">
        <v>1235</v>
      </c>
      <c r="B133" s="621"/>
      <c r="C133" s="621"/>
      <c r="D133" s="621"/>
      <c r="E133" s="621"/>
      <c r="F133" s="102"/>
    </row>
    <row r="134" spans="1:6" ht="15">
      <c r="A134" s="644" t="s">
        <v>1236</v>
      </c>
      <c r="B134" s="621"/>
      <c r="C134" s="621"/>
      <c r="D134" s="621"/>
      <c r="E134" s="621"/>
      <c r="F134" s="102"/>
    </row>
    <row r="135" spans="1:6" ht="15">
      <c r="A135" s="644" t="s">
        <v>1237</v>
      </c>
      <c r="B135" s="621"/>
      <c r="C135" s="621"/>
      <c r="D135" s="621"/>
      <c r="E135" s="621"/>
      <c r="F135" s="1317"/>
    </row>
    <row r="136" spans="1:6" ht="15">
      <c r="A136" s="644" t="s">
        <v>1238</v>
      </c>
      <c r="B136" s="621">
        <v>113857.4</v>
      </c>
      <c r="C136" s="621">
        <v>50532.4</v>
      </c>
      <c r="D136" s="621">
        <v>34433.1</v>
      </c>
      <c r="E136" s="621">
        <v>34632.699999999997</v>
      </c>
      <c r="F136" s="1317">
        <v>23049</v>
      </c>
    </row>
    <row r="137" spans="1:6" ht="15">
      <c r="A137" s="644" t="s">
        <v>718</v>
      </c>
      <c r="B137" s="621"/>
      <c r="C137" s="621"/>
      <c r="D137" s="621"/>
      <c r="E137" s="621"/>
      <c r="F137" s="102"/>
    </row>
    <row r="138" spans="1:6" ht="15">
      <c r="A138" s="644" t="s">
        <v>1239</v>
      </c>
      <c r="B138" s="621">
        <v>16713.599999999999</v>
      </c>
      <c r="C138" s="621">
        <v>7106.3</v>
      </c>
      <c r="D138" s="621">
        <v>9168.9</v>
      </c>
      <c r="E138" s="621">
        <v>12380.7</v>
      </c>
      <c r="F138" s="102">
        <v>22534.7</v>
      </c>
    </row>
    <row r="139" spans="1:6" ht="15">
      <c r="A139" s="644" t="s">
        <v>723</v>
      </c>
      <c r="B139" s="621"/>
      <c r="C139" s="621"/>
      <c r="D139" s="621"/>
      <c r="E139" s="621"/>
      <c r="F139" s="102"/>
    </row>
    <row r="140" spans="1:6" ht="15">
      <c r="A140" s="644" t="s">
        <v>1240</v>
      </c>
      <c r="B140" s="621"/>
      <c r="C140" s="621"/>
      <c r="D140" s="621"/>
      <c r="E140" s="621"/>
      <c r="F140" s="102"/>
    </row>
    <row r="141" spans="1:6" ht="15">
      <c r="A141" s="644" t="s">
        <v>1241</v>
      </c>
      <c r="B141" s="621"/>
      <c r="C141" s="621"/>
      <c r="D141" s="621"/>
      <c r="E141" s="621"/>
      <c r="F141" s="102"/>
    </row>
    <row r="142" spans="1:6" ht="15">
      <c r="A142" s="644" t="s">
        <v>1242</v>
      </c>
      <c r="B142" s="621">
        <v>2055.9</v>
      </c>
      <c r="C142" s="621">
        <v>409.7</v>
      </c>
      <c r="D142" s="622">
        <v>1646</v>
      </c>
      <c r="E142" s="621">
        <v>764.9</v>
      </c>
      <c r="F142" s="102">
        <v>788.3</v>
      </c>
    </row>
    <row r="143" spans="1:6" ht="15">
      <c r="A143" s="1887" t="s">
        <v>719</v>
      </c>
      <c r="B143" s="631">
        <v>7635.6</v>
      </c>
      <c r="C143" s="631">
        <v>3574.7</v>
      </c>
      <c r="D143" s="631">
        <v>4715.8999999999996</v>
      </c>
      <c r="E143" s="631">
        <v>3819.6</v>
      </c>
      <c r="F143" s="1888">
        <v>4911.8</v>
      </c>
    </row>
    <row r="144" spans="1:6" ht="15">
      <c r="A144" s="1889"/>
      <c r="B144" s="1890"/>
      <c r="C144" s="1891"/>
      <c r="D144" s="1891"/>
      <c r="E144" s="1891"/>
      <c r="F144" s="1863"/>
    </row>
    <row r="145" spans="1:6" ht="15">
      <c r="A145" s="104" t="s">
        <v>707</v>
      </c>
      <c r="B145" s="103"/>
      <c r="C145" s="207"/>
      <c r="D145" s="102"/>
      <c r="E145" s="102"/>
      <c r="F145" s="102"/>
    </row>
    <row r="146" spans="1:6" ht="18">
      <c r="A146" s="105"/>
      <c r="B146" s="103"/>
      <c r="C146" s="102"/>
      <c r="D146" s="102"/>
      <c r="E146" s="102"/>
      <c r="F146" s="102"/>
    </row>
    <row r="147" spans="1:6" ht="15">
      <c r="A147" s="102"/>
      <c r="B147" s="102"/>
      <c r="C147" s="102"/>
      <c r="D147" s="102"/>
      <c r="E147" s="102"/>
      <c r="F147" s="102"/>
    </row>
    <row r="148" spans="1:6" ht="15">
      <c r="F148" s="102"/>
    </row>
  </sheetData>
  <mergeCells count="8">
    <mergeCell ref="A116:F116"/>
    <mergeCell ref="A59:E59"/>
    <mergeCell ref="A2:D2"/>
    <mergeCell ref="A1:D1"/>
    <mergeCell ref="A42:E42"/>
    <mergeCell ref="A43:D43"/>
    <mergeCell ref="A94:E94"/>
    <mergeCell ref="A95:E9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50"/>
  <sheetViews>
    <sheetView topLeftCell="A25" zoomScaleNormal="100" workbookViewId="0">
      <selection activeCell="J11" sqref="J11"/>
    </sheetView>
  </sheetViews>
  <sheetFormatPr defaultRowHeight="12.75"/>
  <cols>
    <col min="1" max="1" width="50.5" customWidth="1"/>
    <col min="2" max="6" width="11.83203125" customWidth="1"/>
  </cols>
  <sheetData>
    <row r="1" spans="1:6" ht="15.75">
      <c r="A1" s="2314" t="s">
        <v>1249</v>
      </c>
      <c r="B1" s="2314"/>
      <c r="C1" s="2314"/>
      <c r="D1" s="2314"/>
      <c r="E1" s="2314"/>
    </row>
    <row r="2" spans="1:6">
      <c r="A2" s="2317" t="s">
        <v>1250</v>
      </c>
      <c r="B2" s="2317"/>
      <c r="C2" s="2317"/>
      <c r="D2" s="2317"/>
      <c r="E2" s="2317"/>
      <c r="F2" s="512"/>
    </row>
    <row r="3" spans="1:6">
      <c r="A3" s="1892"/>
      <c r="B3" s="1893">
        <v>2019</v>
      </c>
      <c r="C3" s="1894">
        <v>2020</v>
      </c>
      <c r="D3" s="1895">
        <v>2021</v>
      </c>
      <c r="E3" s="1895">
        <v>2022</v>
      </c>
      <c r="F3" s="1896">
        <v>2023</v>
      </c>
    </row>
    <row r="4" spans="1:6">
      <c r="A4" s="108"/>
      <c r="B4" s="106"/>
      <c r="C4" s="128"/>
      <c r="D4" s="107"/>
      <c r="E4" s="107"/>
    </row>
    <row r="5" spans="1:6">
      <c r="A5" s="70" t="s">
        <v>38</v>
      </c>
      <c r="B5" s="504">
        <v>79201.5</v>
      </c>
      <c r="C5" s="504">
        <v>64157.2</v>
      </c>
      <c r="D5" s="504">
        <v>73066</v>
      </c>
      <c r="E5" s="504">
        <f>SUM(E6,E27,E47)</f>
        <v>94491.999999999985</v>
      </c>
      <c r="F5" s="504">
        <v>92275.7</v>
      </c>
    </row>
    <row r="6" spans="1:6">
      <c r="A6" s="53" t="s">
        <v>724</v>
      </c>
      <c r="B6" s="504">
        <v>13580.5</v>
      </c>
      <c r="C6" s="504">
        <f>C14+C16+C19+C20</f>
        <v>4458.8</v>
      </c>
      <c r="D6" s="504">
        <v>2275.3000000000002</v>
      </c>
      <c r="E6" s="504">
        <f>SUM(E8:E26)</f>
        <v>5351.6</v>
      </c>
      <c r="F6" s="504">
        <f>SUM(F8:F26)</f>
        <v>2999.5</v>
      </c>
    </row>
    <row r="7" spans="1:6">
      <c r="A7" s="110" t="s">
        <v>522</v>
      </c>
      <c r="B7" s="505"/>
      <c r="C7" s="505"/>
      <c r="D7" s="505"/>
      <c r="E7" s="505"/>
      <c r="F7" s="505"/>
    </row>
    <row r="8" spans="1:6">
      <c r="A8" s="111" t="s">
        <v>814</v>
      </c>
      <c r="B8" s="506" t="s">
        <v>60</v>
      </c>
      <c r="C8" s="506" t="s">
        <v>60</v>
      </c>
      <c r="D8" s="506" t="s">
        <v>60</v>
      </c>
      <c r="E8" s="506" t="s">
        <v>60</v>
      </c>
      <c r="F8" s="506" t="s">
        <v>60</v>
      </c>
    </row>
    <row r="9" spans="1:6">
      <c r="A9" s="111" t="s">
        <v>1200</v>
      </c>
      <c r="B9" s="506">
        <v>8.9999999999999993E-3</v>
      </c>
      <c r="C9" s="506">
        <v>0.01</v>
      </c>
      <c r="D9" s="506" t="s">
        <v>60</v>
      </c>
      <c r="E9" s="506" t="s">
        <v>60</v>
      </c>
      <c r="F9" s="506" t="s">
        <v>60</v>
      </c>
    </row>
    <row r="10" spans="1:6">
      <c r="A10" s="111" t="s">
        <v>1201</v>
      </c>
      <c r="B10" s="506">
        <v>2E-3</v>
      </c>
      <c r="C10" s="506" t="s">
        <v>60</v>
      </c>
      <c r="D10" s="506" t="s">
        <v>60</v>
      </c>
      <c r="E10" s="506">
        <v>139.30000000000001</v>
      </c>
      <c r="F10" s="506" t="s">
        <v>60</v>
      </c>
    </row>
    <row r="11" spans="1:6">
      <c r="A11" s="59" t="s">
        <v>725</v>
      </c>
      <c r="B11" s="506" t="s">
        <v>60</v>
      </c>
      <c r="C11" s="506" t="s">
        <v>60</v>
      </c>
      <c r="D11" s="506" t="s">
        <v>60</v>
      </c>
      <c r="E11" s="506">
        <v>82.1</v>
      </c>
      <c r="F11" s="506" t="s">
        <v>60</v>
      </c>
    </row>
    <row r="12" spans="1:6">
      <c r="A12" s="59" t="s">
        <v>1202</v>
      </c>
      <c r="B12" s="506" t="s">
        <v>60</v>
      </c>
      <c r="C12" s="506" t="s">
        <v>60</v>
      </c>
      <c r="D12" s="506" t="s">
        <v>60</v>
      </c>
      <c r="E12" s="506">
        <v>58.9</v>
      </c>
      <c r="F12" s="506" t="s">
        <v>60</v>
      </c>
    </row>
    <row r="13" spans="1:6">
      <c r="A13" s="59" t="s">
        <v>1203</v>
      </c>
      <c r="B13" s="506" t="s">
        <v>60</v>
      </c>
      <c r="C13" s="506" t="s">
        <v>60</v>
      </c>
      <c r="D13" s="506" t="s">
        <v>60</v>
      </c>
      <c r="E13" s="506" t="s">
        <v>60</v>
      </c>
      <c r="F13" s="506" t="s">
        <v>60</v>
      </c>
    </row>
    <row r="14" spans="1:6">
      <c r="A14" s="111" t="s">
        <v>1204</v>
      </c>
      <c r="B14" s="506">
        <v>133.4</v>
      </c>
      <c r="C14" s="506">
        <v>90.9</v>
      </c>
      <c r="D14" s="506" t="s">
        <v>60</v>
      </c>
      <c r="E14" s="506">
        <v>2806.9</v>
      </c>
      <c r="F14" s="506">
        <v>122.7</v>
      </c>
    </row>
    <row r="15" spans="1:6">
      <c r="A15" s="59" t="s">
        <v>1205</v>
      </c>
      <c r="B15" s="505">
        <v>362.6</v>
      </c>
      <c r="C15" s="506" t="s">
        <v>60</v>
      </c>
      <c r="D15" s="505">
        <v>51</v>
      </c>
      <c r="E15" s="506" t="s">
        <v>60</v>
      </c>
      <c r="F15" s="505" t="s">
        <v>60</v>
      </c>
    </row>
    <row r="16" spans="1:6">
      <c r="A16" s="59" t="s">
        <v>843</v>
      </c>
      <c r="B16" s="505">
        <v>183.7</v>
      </c>
      <c r="C16" s="505">
        <v>308.10000000000002</v>
      </c>
      <c r="D16" s="505">
        <v>424</v>
      </c>
      <c r="E16" s="505">
        <v>58.8</v>
      </c>
      <c r="F16" s="506">
        <v>264.39999999999998</v>
      </c>
    </row>
    <row r="17" spans="1:6">
      <c r="A17" s="59" t="s">
        <v>844</v>
      </c>
      <c r="B17" s="506">
        <v>1.7</v>
      </c>
      <c r="C17" s="506" t="s">
        <v>60</v>
      </c>
      <c r="D17" s="506" t="s">
        <v>60</v>
      </c>
      <c r="E17" s="506" t="s">
        <v>60</v>
      </c>
      <c r="F17" s="506" t="s">
        <v>60</v>
      </c>
    </row>
    <row r="18" spans="1:6">
      <c r="A18" s="59" t="s">
        <v>1001</v>
      </c>
      <c r="B18" s="506">
        <v>6.1</v>
      </c>
      <c r="C18" s="506" t="s">
        <v>60</v>
      </c>
      <c r="D18" s="506" t="s">
        <v>60</v>
      </c>
      <c r="E18" s="506" t="s">
        <v>60</v>
      </c>
      <c r="F18" s="506">
        <v>981.4</v>
      </c>
    </row>
    <row r="19" spans="1:6">
      <c r="A19" s="59" t="s">
        <v>747</v>
      </c>
      <c r="B19" s="506" t="s">
        <v>60</v>
      </c>
      <c r="C19" s="506">
        <v>32.5</v>
      </c>
      <c r="D19" s="506" t="s">
        <v>60</v>
      </c>
      <c r="E19" s="506">
        <v>82.8</v>
      </c>
      <c r="F19" s="506">
        <v>41.6</v>
      </c>
    </row>
    <row r="20" spans="1:6">
      <c r="A20" s="59" t="s">
        <v>1206</v>
      </c>
      <c r="B20" s="505">
        <v>12892.9</v>
      </c>
      <c r="C20" s="505">
        <v>4027.3</v>
      </c>
      <c r="D20" s="505">
        <v>1800.3</v>
      </c>
      <c r="E20" s="505">
        <v>1061.5999999999999</v>
      </c>
      <c r="F20" s="505">
        <v>1446.6</v>
      </c>
    </row>
    <row r="21" spans="1:6">
      <c r="A21" s="59" t="s">
        <v>1207</v>
      </c>
      <c r="B21" s="506" t="s">
        <v>60</v>
      </c>
      <c r="C21" s="506" t="s">
        <v>60</v>
      </c>
      <c r="D21" s="506" t="s">
        <v>60</v>
      </c>
      <c r="E21" s="506">
        <v>608.4</v>
      </c>
      <c r="F21" s="506">
        <v>33.299999999999997</v>
      </c>
    </row>
    <row r="22" spans="1:6">
      <c r="A22" s="59" t="s">
        <v>1208</v>
      </c>
      <c r="B22" s="506" t="s">
        <v>60</v>
      </c>
      <c r="C22" s="506" t="s">
        <v>60</v>
      </c>
      <c r="D22" s="506" t="s">
        <v>60</v>
      </c>
      <c r="E22" s="506">
        <v>6.9</v>
      </c>
      <c r="F22" s="506">
        <v>109.5</v>
      </c>
    </row>
    <row r="23" spans="1:6">
      <c r="A23" s="59" t="s">
        <v>1209</v>
      </c>
      <c r="B23" s="506" t="s">
        <v>60</v>
      </c>
      <c r="C23" s="506" t="s">
        <v>60</v>
      </c>
      <c r="D23" s="506" t="s">
        <v>60</v>
      </c>
      <c r="E23" s="506">
        <v>302.3</v>
      </c>
      <c r="F23" s="506" t="s">
        <v>60</v>
      </c>
    </row>
    <row r="24" spans="1:6">
      <c r="A24" s="59" t="s">
        <v>1210</v>
      </c>
      <c r="B24" s="506" t="s">
        <v>60</v>
      </c>
      <c r="C24" s="506" t="s">
        <v>60</v>
      </c>
      <c r="D24" s="506" t="s">
        <v>60</v>
      </c>
      <c r="E24" s="506">
        <v>141.1</v>
      </c>
      <c r="F24" s="506" t="s">
        <v>60</v>
      </c>
    </row>
    <row r="25" spans="1:6">
      <c r="A25" s="59" t="s">
        <v>1211</v>
      </c>
      <c r="B25" s="506">
        <v>9.6000000000000002E-2</v>
      </c>
      <c r="C25" s="506" t="s">
        <v>60</v>
      </c>
      <c r="D25" s="506" t="s">
        <v>60</v>
      </c>
      <c r="E25" s="506" t="s">
        <v>60</v>
      </c>
      <c r="F25" s="506" t="s">
        <v>60</v>
      </c>
    </row>
    <row r="26" spans="1:6">
      <c r="A26" s="59" t="s">
        <v>1212</v>
      </c>
      <c r="B26" s="140" t="s">
        <v>60</v>
      </c>
      <c r="C26" s="140" t="s">
        <v>60</v>
      </c>
      <c r="D26" s="140" t="s">
        <v>60</v>
      </c>
      <c r="E26" s="506">
        <v>2.5</v>
      </c>
      <c r="F26" s="506" t="s">
        <v>60</v>
      </c>
    </row>
    <row r="27" spans="1:6">
      <c r="A27" s="53" t="s">
        <v>732</v>
      </c>
      <c r="B27" s="211">
        <v>64703.7</v>
      </c>
      <c r="C27" s="209">
        <v>59698.400000000001</v>
      </c>
      <c r="D27" s="228">
        <v>70790.7</v>
      </c>
      <c r="E27" s="228">
        <f>SUM(E29:E46)</f>
        <v>89112.499999999985</v>
      </c>
      <c r="F27" s="228">
        <f>SUM(F29:F47)</f>
        <v>89276.200000000012</v>
      </c>
    </row>
    <row r="28" spans="1:6">
      <c r="A28" s="110" t="s">
        <v>1337</v>
      </c>
      <c r="B28" s="107"/>
      <c r="C28" s="210"/>
      <c r="D28" s="107"/>
      <c r="E28" s="107"/>
      <c r="F28" s="107"/>
    </row>
    <row r="29" spans="1:6">
      <c r="A29" s="111" t="s">
        <v>1213</v>
      </c>
      <c r="B29" s="107"/>
      <c r="C29" s="210"/>
      <c r="D29" s="107">
        <v>126</v>
      </c>
      <c r="E29" s="107">
        <v>4.2</v>
      </c>
      <c r="F29" s="107">
        <v>73.5</v>
      </c>
    </row>
    <row r="30" spans="1:6">
      <c r="A30" s="59" t="s">
        <v>761</v>
      </c>
      <c r="B30" s="128" t="s">
        <v>60</v>
      </c>
      <c r="C30" s="128">
        <v>222.9</v>
      </c>
      <c r="D30" s="227" t="s">
        <v>60</v>
      </c>
      <c r="E30" s="227" t="s">
        <v>60</v>
      </c>
      <c r="F30" s="107">
        <v>13.3</v>
      </c>
    </row>
    <row r="31" spans="1:6">
      <c r="A31" s="55" t="s">
        <v>733</v>
      </c>
      <c r="B31" s="127">
        <v>18</v>
      </c>
      <c r="C31" s="140">
        <v>233.6</v>
      </c>
      <c r="D31" s="227" t="s">
        <v>60</v>
      </c>
      <c r="E31" s="227">
        <v>4095.2</v>
      </c>
      <c r="F31" s="107">
        <v>153.19999999999999</v>
      </c>
    </row>
    <row r="32" spans="1:6">
      <c r="A32" s="55" t="s">
        <v>1214</v>
      </c>
      <c r="B32" s="106">
        <v>133.6</v>
      </c>
      <c r="C32" s="140">
        <v>48</v>
      </c>
      <c r="D32" s="227" t="s">
        <v>60</v>
      </c>
      <c r="E32" s="227" t="s">
        <v>60</v>
      </c>
      <c r="F32" s="107">
        <v>439.9</v>
      </c>
    </row>
    <row r="33" spans="1:6">
      <c r="A33" s="59" t="s">
        <v>734</v>
      </c>
      <c r="B33" s="106">
        <v>212.7</v>
      </c>
      <c r="C33" s="140">
        <v>367</v>
      </c>
      <c r="D33" s="107">
        <v>469.3</v>
      </c>
      <c r="E33" s="107">
        <v>814.9</v>
      </c>
      <c r="F33" s="505">
        <v>12</v>
      </c>
    </row>
    <row r="34" spans="1:6">
      <c r="A34" s="59" t="s">
        <v>735</v>
      </c>
      <c r="B34" s="106">
        <v>5901.7</v>
      </c>
      <c r="C34" s="128">
        <v>832.3</v>
      </c>
      <c r="D34" s="107">
        <v>3.5</v>
      </c>
      <c r="E34" s="107">
        <v>3591.5</v>
      </c>
      <c r="F34" s="107">
        <v>36.700000000000003</v>
      </c>
    </row>
    <row r="35" spans="1:6">
      <c r="A35" s="59" t="s">
        <v>762</v>
      </c>
      <c r="B35" s="106">
        <v>2.6</v>
      </c>
      <c r="C35" s="128" t="s">
        <v>60</v>
      </c>
      <c r="D35" s="227" t="s">
        <v>60</v>
      </c>
      <c r="E35" s="227" t="s">
        <v>60</v>
      </c>
      <c r="F35" s="107">
        <v>9440.7000000000007</v>
      </c>
    </row>
    <row r="36" spans="1:6">
      <c r="A36" s="55" t="s">
        <v>845</v>
      </c>
      <c r="B36" s="128" t="s">
        <v>60</v>
      </c>
      <c r="C36" s="128" t="s">
        <v>60</v>
      </c>
      <c r="D36" s="227" t="s">
        <v>60</v>
      </c>
      <c r="E36" s="227" t="s">
        <v>60</v>
      </c>
      <c r="F36" s="107">
        <v>2858.2</v>
      </c>
    </row>
    <row r="37" spans="1:6">
      <c r="A37" s="59" t="s">
        <v>736</v>
      </c>
      <c r="B37" s="127">
        <v>2033</v>
      </c>
      <c r="C37" s="140">
        <v>934.3</v>
      </c>
      <c r="D37" s="107">
        <v>452.8</v>
      </c>
      <c r="E37" s="227" t="s">
        <v>60</v>
      </c>
      <c r="F37" s="107">
        <v>7009.7</v>
      </c>
    </row>
    <row r="38" spans="1:6">
      <c r="A38" s="59" t="s">
        <v>739</v>
      </c>
      <c r="B38" s="128" t="s">
        <v>60</v>
      </c>
      <c r="C38" s="128" t="s">
        <v>60</v>
      </c>
      <c r="D38" s="227" t="s">
        <v>60</v>
      </c>
      <c r="E38" s="227">
        <v>8.5</v>
      </c>
      <c r="F38" s="227" t="s">
        <v>60</v>
      </c>
    </row>
    <row r="39" spans="1:6">
      <c r="A39" s="59" t="s">
        <v>737</v>
      </c>
      <c r="B39" s="106">
        <v>10895.3</v>
      </c>
      <c r="C39" s="128">
        <v>10833.3</v>
      </c>
      <c r="D39" s="107">
        <v>19769.5</v>
      </c>
      <c r="E39" s="107">
        <v>16927.5</v>
      </c>
      <c r="F39" s="227" t="s">
        <v>60</v>
      </c>
    </row>
    <row r="40" spans="1:6">
      <c r="A40" s="59" t="s">
        <v>760</v>
      </c>
      <c r="B40" s="106">
        <v>3.4</v>
      </c>
      <c r="C40" s="128">
        <v>5.6</v>
      </c>
      <c r="D40" s="107">
        <v>6</v>
      </c>
      <c r="E40" s="107">
        <v>3.4</v>
      </c>
      <c r="F40" s="227" t="s">
        <v>60</v>
      </c>
    </row>
    <row r="41" spans="1:6">
      <c r="A41" s="59" t="s">
        <v>759</v>
      </c>
      <c r="B41" s="106">
        <v>16.8</v>
      </c>
      <c r="C41" s="128">
        <v>53.7</v>
      </c>
      <c r="D41" s="107">
        <v>18.600000000000001</v>
      </c>
      <c r="E41" s="107">
        <v>250.8</v>
      </c>
      <c r="F41" s="227" t="s">
        <v>60</v>
      </c>
    </row>
    <row r="42" spans="1:6">
      <c r="A42" s="59" t="s">
        <v>738</v>
      </c>
      <c r="B42" s="106">
        <v>45452.6</v>
      </c>
      <c r="C42" s="128">
        <v>46135.1</v>
      </c>
      <c r="D42" s="107">
        <v>49575</v>
      </c>
      <c r="E42" s="107">
        <v>62899.199999999997</v>
      </c>
      <c r="F42" s="227" t="s">
        <v>60</v>
      </c>
    </row>
    <row r="43" spans="1:6">
      <c r="A43" s="59" t="s">
        <v>1215</v>
      </c>
      <c r="B43" s="128" t="s">
        <v>60</v>
      </c>
      <c r="C43" s="128" t="s">
        <v>60</v>
      </c>
      <c r="D43" s="227" t="s">
        <v>60</v>
      </c>
      <c r="E43" s="227">
        <v>0.2</v>
      </c>
      <c r="F43" s="227" t="s">
        <v>60</v>
      </c>
    </row>
    <row r="44" spans="1:6">
      <c r="A44" s="59" t="s">
        <v>763</v>
      </c>
      <c r="B44" s="128" t="s">
        <v>60</v>
      </c>
      <c r="C44" s="128" t="s">
        <v>60</v>
      </c>
      <c r="D44" s="227" t="s">
        <v>60</v>
      </c>
      <c r="E44" s="227">
        <v>1.9</v>
      </c>
      <c r="F44" s="107">
        <v>175.3</v>
      </c>
    </row>
    <row r="45" spans="1:6">
      <c r="A45" s="59" t="s">
        <v>809</v>
      </c>
      <c r="B45" s="128" t="s">
        <v>60</v>
      </c>
      <c r="C45" s="128" t="s">
        <v>60</v>
      </c>
      <c r="D45" s="227" t="s">
        <v>60</v>
      </c>
      <c r="E45" s="227">
        <v>114.9</v>
      </c>
      <c r="F45" s="107">
        <v>6486.4</v>
      </c>
    </row>
    <row r="46" spans="1:6">
      <c r="A46" s="71" t="s">
        <v>740</v>
      </c>
      <c r="B46" s="127">
        <v>34</v>
      </c>
      <c r="C46" s="140">
        <v>32.6</v>
      </c>
      <c r="D46" s="107">
        <v>370</v>
      </c>
      <c r="E46" s="107">
        <v>400.3</v>
      </c>
      <c r="F46" s="107">
        <v>62577.3</v>
      </c>
    </row>
    <row r="47" spans="1:6">
      <c r="A47" s="53" t="s">
        <v>741</v>
      </c>
      <c r="B47" s="208">
        <v>917.4</v>
      </c>
      <c r="C47" s="507" t="s">
        <v>60</v>
      </c>
      <c r="D47" s="227" t="s">
        <v>60</v>
      </c>
      <c r="E47" s="508">
        <v>27.9</v>
      </c>
      <c r="F47" s="227" t="s">
        <v>60</v>
      </c>
    </row>
    <row r="48" spans="1:6" ht="13.5" customHeight="1">
      <c r="A48" s="964" t="s">
        <v>1336</v>
      </c>
      <c r="B48" s="107"/>
      <c r="C48" s="227"/>
      <c r="D48" s="227"/>
      <c r="E48" s="107"/>
      <c r="F48" s="1343" t="s">
        <v>60</v>
      </c>
    </row>
    <row r="49" spans="1:6">
      <c r="A49" s="113" t="s">
        <v>742</v>
      </c>
      <c r="B49" s="107">
        <v>917.4</v>
      </c>
      <c r="C49" s="227" t="s">
        <v>60</v>
      </c>
      <c r="D49" s="227" t="s">
        <v>60</v>
      </c>
      <c r="E49" s="107">
        <v>27.9</v>
      </c>
      <c r="F49" s="107"/>
    </row>
    <row r="50" spans="1:6">
      <c r="A50" s="512"/>
      <c r="B50" s="512"/>
      <c r="C50" s="512"/>
      <c r="D50" s="512"/>
      <c r="E50" s="512"/>
      <c r="F50" s="1344" t="s">
        <v>60</v>
      </c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N103"/>
  <sheetViews>
    <sheetView zoomScaleNormal="100" workbookViewId="0">
      <selection activeCell="K86" sqref="K86"/>
    </sheetView>
  </sheetViews>
  <sheetFormatPr defaultRowHeight="12.75"/>
  <cols>
    <col min="1" max="1" width="37.5" customWidth="1"/>
    <col min="2" max="2" width="10.33203125" customWidth="1"/>
    <col min="3" max="6" width="11.83203125" customWidth="1"/>
    <col min="7" max="7" width="14" customWidth="1"/>
    <col min="21" max="44" width="9.33203125" customWidth="1"/>
  </cols>
  <sheetData>
    <row r="1" spans="1:7" ht="15.75">
      <c r="A1" s="2314" t="s">
        <v>743</v>
      </c>
      <c r="B1" s="2314"/>
      <c r="C1" s="2314"/>
      <c r="D1" s="2314"/>
      <c r="E1" s="2314"/>
      <c r="F1" s="2314"/>
      <c r="G1" s="2314"/>
    </row>
    <row r="2" spans="1:7">
      <c r="A2" s="2317" t="s">
        <v>720</v>
      </c>
      <c r="B2" s="2317"/>
      <c r="C2" s="2317"/>
      <c r="D2" s="2317"/>
      <c r="E2" s="2317"/>
      <c r="F2" s="2317"/>
      <c r="G2" s="512"/>
    </row>
    <row r="3" spans="1:7">
      <c r="A3" s="1892"/>
      <c r="B3" s="1897"/>
      <c r="C3" s="1866">
        <v>2019</v>
      </c>
      <c r="D3" s="1866">
        <v>2020</v>
      </c>
      <c r="E3" s="1866">
        <v>2021</v>
      </c>
      <c r="F3" s="1866">
        <v>2022</v>
      </c>
      <c r="G3" s="1898">
        <v>2023</v>
      </c>
    </row>
    <row r="4" spans="1:7">
      <c r="A4" s="108"/>
      <c r="B4" s="108"/>
      <c r="C4" s="112"/>
      <c r="D4" s="112"/>
      <c r="E4" s="112"/>
      <c r="F4" s="141"/>
    </row>
    <row r="5" spans="1:7">
      <c r="A5" s="514" t="s">
        <v>38</v>
      </c>
      <c r="B5" s="514"/>
      <c r="C5" s="623">
        <v>304122.3</v>
      </c>
      <c r="D5" s="623">
        <v>179319</v>
      </c>
      <c r="E5" s="623">
        <v>360275.5</v>
      </c>
      <c r="F5" s="623">
        <f>SUM(F6,F28,F55,F63)</f>
        <v>296147.09999999992</v>
      </c>
      <c r="G5" s="1345">
        <v>246510</v>
      </c>
    </row>
    <row r="6" spans="1:7">
      <c r="A6" s="514" t="s">
        <v>724</v>
      </c>
      <c r="B6" s="514"/>
      <c r="C6" s="623">
        <v>20684.099999999999</v>
      </c>
      <c r="D6" s="623">
        <v>20605.7</v>
      </c>
      <c r="E6" s="623">
        <v>68092.600000000006</v>
      </c>
      <c r="F6" s="623">
        <f>SUM(F9:F12,F13:F27)</f>
        <v>24271.600000000002</v>
      </c>
      <c r="G6" s="623">
        <f>SUM(G9:G27)</f>
        <v>30326.500000000004</v>
      </c>
    </row>
    <row r="7" spans="1:7">
      <c r="A7" s="645" t="s">
        <v>522</v>
      </c>
      <c r="B7" s="645"/>
      <c r="C7" s="114"/>
      <c r="D7" s="114"/>
      <c r="E7" s="114"/>
      <c r="F7" s="114"/>
      <c r="G7" s="1346"/>
    </row>
    <row r="8" spans="1:7">
      <c r="A8" s="1352" t="s">
        <v>1525</v>
      </c>
      <c r="B8" s="645"/>
      <c r="C8" s="114">
        <v>347</v>
      </c>
      <c r="D8" s="114" t="s">
        <v>1039</v>
      </c>
      <c r="E8" s="114">
        <v>1</v>
      </c>
      <c r="F8" s="114" t="s">
        <v>1526</v>
      </c>
      <c r="G8" s="1346" t="s">
        <v>1527</v>
      </c>
    </row>
    <row r="9" spans="1:7">
      <c r="A9" s="513" t="s">
        <v>727</v>
      </c>
      <c r="B9" s="513"/>
      <c r="C9" s="114">
        <v>835</v>
      </c>
      <c r="D9" s="114">
        <v>207.4</v>
      </c>
      <c r="E9" s="114">
        <v>486.3</v>
      </c>
      <c r="F9" s="114">
        <v>116.7</v>
      </c>
      <c r="G9" s="646">
        <v>1115.7</v>
      </c>
    </row>
    <row r="10" spans="1:7">
      <c r="A10" s="1342" t="s">
        <v>746</v>
      </c>
      <c r="B10" s="1342"/>
      <c r="C10" s="114">
        <v>6.7</v>
      </c>
      <c r="D10" s="646" t="s">
        <v>60</v>
      </c>
      <c r="E10" s="646">
        <v>0</v>
      </c>
      <c r="F10" s="646">
        <v>105</v>
      </c>
      <c r="G10" s="646" t="s">
        <v>60</v>
      </c>
    </row>
    <row r="11" spans="1:7">
      <c r="A11" s="513" t="s">
        <v>744</v>
      </c>
      <c r="B11" s="513"/>
      <c r="C11" s="646" t="s">
        <v>60</v>
      </c>
      <c r="D11" s="646" t="s">
        <v>60</v>
      </c>
      <c r="E11" s="646">
        <v>16</v>
      </c>
      <c r="F11" s="646">
        <v>0</v>
      </c>
      <c r="G11" s="114" t="s">
        <v>1534</v>
      </c>
    </row>
    <row r="12" spans="1:7">
      <c r="A12" s="513" t="s">
        <v>726</v>
      </c>
      <c r="B12" s="513"/>
      <c r="C12" s="114">
        <v>788.3</v>
      </c>
      <c r="D12" s="114">
        <v>648.9</v>
      </c>
      <c r="E12" s="114">
        <v>229.3</v>
      </c>
      <c r="F12" s="114">
        <v>291.3</v>
      </c>
      <c r="G12" s="646">
        <v>130.30000000000001</v>
      </c>
    </row>
    <row r="13" spans="1:7">
      <c r="A13" s="513" t="s">
        <v>745</v>
      </c>
      <c r="B13" s="513"/>
      <c r="C13" s="114">
        <v>59.1</v>
      </c>
      <c r="D13" s="114">
        <v>57.2</v>
      </c>
      <c r="E13" s="114">
        <v>0</v>
      </c>
      <c r="F13" s="114">
        <v>46.8</v>
      </c>
      <c r="G13" s="646" t="s">
        <v>60</v>
      </c>
    </row>
    <row r="14" spans="1:7">
      <c r="A14" s="1342" t="s">
        <v>747</v>
      </c>
      <c r="B14" s="1342"/>
      <c r="C14" s="114">
        <v>72.5</v>
      </c>
      <c r="D14" s="646">
        <v>38.799999999999997</v>
      </c>
      <c r="E14" s="646">
        <v>0</v>
      </c>
      <c r="F14" s="646">
        <v>0</v>
      </c>
      <c r="G14" s="646">
        <v>1.5</v>
      </c>
    </row>
    <row r="15" spans="1:7">
      <c r="A15" s="1342" t="s">
        <v>748</v>
      </c>
      <c r="B15" s="1342"/>
      <c r="C15" s="114">
        <v>1474</v>
      </c>
      <c r="D15" s="646">
        <v>790.9</v>
      </c>
      <c r="E15" s="646">
        <v>395.3</v>
      </c>
      <c r="F15" s="646">
        <v>124.3</v>
      </c>
      <c r="G15" s="646">
        <v>196.6</v>
      </c>
    </row>
    <row r="16" spans="1:7">
      <c r="A16" s="1342" t="s">
        <v>749</v>
      </c>
      <c r="B16" s="1342"/>
      <c r="C16" s="114">
        <v>105</v>
      </c>
      <c r="D16" s="646" t="s">
        <v>60</v>
      </c>
      <c r="E16" s="646">
        <v>32.5</v>
      </c>
      <c r="F16" s="646" t="s">
        <v>60</v>
      </c>
      <c r="G16" s="131">
        <v>48</v>
      </c>
    </row>
    <row r="17" spans="1:92">
      <c r="A17" s="513" t="s">
        <v>728</v>
      </c>
      <c r="B17" s="513"/>
      <c r="C17" s="131">
        <v>443.7</v>
      </c>
      <c r="D17" s="131">
        <v>106.8</v>
      </c>
      <c r="E17" s="131">
        <v>11</v>
      </c>
      <c r="F17" s="131">
        <v>18.899999999999999</v>
      </c>
      <c r="G17" s="114">
        <v>10.7</v>
      </c>
    </row>
    <row r="18" spans="1:92">
      <c r="A18" s="513" t="s">
        <v>751</v>
      </c>
      <c r="B18" s="513"/>
      <c r="C18" s="131">
        <v>191.1</v>
      </c>
      <c r="D18" s="131">
        <v>210.5</v>
      </c>
      <c r="E18" s="131">
        <v>81.2</v>
      </c>
      <c r="F18" s="131">
        <v>51.8</v>
      </c>
      <c r="G18" s="647">
        <v>20.5</v>
      </c>
    </row>
    <row r="19" spans="1:92">
      <c r="A19" s="513" t="s">
        <v>729</v>
      </c>
      <c r="B19" s="513"/>
      <c r="C19" s="114">
        <v>15784.1</v>
      </c>
      <c r="D19" s="114">
        <v>18027</v>
      </c>
      <c r="E19" s="114">
        <v>66393.2</v>
      </c>
      <c r="F19" s="114">
        <v>23426.9</v>
      </c>
      <c r="G19" s="646">
        <v>27690.3</v>
      </c>
    </row>
    <row r="20" spans="1:92">
      <c r="A20" s="1342" t="s">
        <v>750</v>
      </c>
      <c r="B20" s="1342"/>
      <c r="C20" s="647">
        <v>28.2</v>
      </c>
      <c r="D20" s="647" t="s">
        <v>60</v>
      </c>
      <c r="E20" s="647">
        <v>0</v>
      </c>
      <c r="F20" s="647">
        <v>0</v>
      </c>
      <c r="G20" s="131" t="s">
        <v>1535</v>
      </c>
    </row>
    <row r="21" spans="1:92" ht="12.75" customHeight="1">
      <c r="A21" s="2319" t="s">
        <v>752</v>
      </c>
      <c r="B21" s="2319"/>
      <c r="C21" s="646" t="s">
        <v>60</v>
      </c>
      <c r="D21" s="646" t="s">
        <v>60</v>
      </c>
      <c r="E21" s="646">
        <v>1.4</v>
      </c>
      <c r="F21" s="646">
        <v>0</v>
      </c>
      <c r="G21" s="114">
        <v>46.9</v>
      </c>
    </row>
    <row r="22" spans="1:92">
      <c r="A22" s="513" t="s">
        <v>730</v>
      </c>
      <c r="B22" s="513"/>
      <c r="C22" s="114">
        <v>457.5</v>
      </c>
      <c r="D22" s="114">
        <v>113.7</v>
      </c>
      <c r="E22" s="114">
        <v>408.2</v>
      </c>
      <c r="F22" s="114">
        <v>89.9</v>
      </c>
      <c r="G22" s="114">
        <v>138.30000000000001</v>
      </c>
    </row>
    <row r="23" spans="1:92">
      <c r="A23" s="1342" t="s">
        <v>1536</v>
      </c>
      <c r="B23" s="1342"/>
      <c r="C23" s="114" t="s">
        <v>1040</v>
      </c>
      <c r="D23" s="114" t="s">
        <v>1060</v>
      </c>
      <c r="E23" s="114" t="s">
        <v>1060</v>
      </c>
      <c r="F23" s="114" t="s">
        <v>1526</v>
      </c>
      <c r="G23" s="114">
        <v>3.9</v>
      </c>
    </row>
    <row r="24" spans="1:92">
      <c r="A24" s="513" t="s">
        <v>731</v>
      </c>
      <c r="B24" s="513"/>
      <c r="C24" s="114">
        <v>11.3</v>
      </c>
      <c r="D24" s="646" t="s">
        <v>60</v>
      </c>
      <c r="E24" s="646">
        <v>0</v>
      </c>
      <c r="F24" s="646" t="s">
        <v>60</v>
      </c>
      <c r="G24" s="646">
        <v>7.5</v>
      </c>
    </row>
    <row r="25" spans="1:92">
      <c r="A25" s="513" t="s">
        <v>846</v>
      </c>
      <c r="B25" s="513"/>
      <c r="C25" s="114">
        <v>33.299999999999997</v>
      </c>
      <c r="D25" s="114">
        <v>260.01</v>
      </c>
      <c r="E25" s="114">
        <v>23</v>
      </c>
      <c r="F25" s="114">
        <v>0</v>
      </c>
      <c r="G25" s="114">
        <v>852.9</v>
      </c>
    </row>
    <row r="26" spans="1:92">
      <c r="A26" s="513" t="s">
        <v>753</v>
      </c>
      <c r="B26" s="513"/>
      <c r="C26" s="114">
        <v>0</v>
      </c>
      <c r="D26" s="114">
        <v>129.85300000000001</v>
      </c>
      <c r="E26" s="114">
        <v>0</v>
      </c>
      <c r="F26" s="646" t="s">
        <v>60</v>
      </c>
      <c r="G26" s="114">
        <v>63.4</v>
      </c>
    </row>
    <row r="27" spans="1:92">
      <c r="A27" s="513" t="s">
        <v>754</v>
      </c>
      <c r="B27" s="513"/>
      <c r="C27" s="114">
        <v>33.799999999999997</v>
      </c>
      <c r="D27" s="114">
        <v>14.6</v>
      </c>
      <c r="E27" s="114">
        <v>14.2</v>
      </c>
      <c r="F27" s="114">
        <v>0</v>
      </c>
      <c r="G27" s="646" t="s">
        <v>1537</v>
      </c>
    </row>
    <row r="28" spans="1:92">
      <c r="A28" s="514" t="s">
        <v>755</v>
      </c>
      <c r="B28" s="514"/>
      <c r="C28" s="623">
        <v>282564</v>
      </c>
      <c r="D28" s="623">
        <v>157360.79999999999</v>
      </c>
      <c r="E28" s="648">
        <f>SUM(E30:E51)</f>
        <v>291474.3</v>
      </c>
      <c r="F28" s="648">
        <f>SUM(F30:F51)</f>
        <v>271875.49999999994</v>
      </c>
      <c r="G28" s="648">
        <f>SUM(G30:G51)</f>
        <v>213405.8</v>
      </c>
    </row>
    <row r="29" spans="1:92">
      <c r="A29" s="645" t="s">
        <v>756</v>
      </c>
      <c r="B29" s="645"/>
      <c r="C29" s="114"/>
      <c r="D29" s="114"/>
      <c r="E29" s="114"/>
      <c r="F29" s="114"/>
      <c r="G29" s="1347"/>
    </row>
    <row r="30" spans="1:92">
      <c r="A30" s="115" t="s">
        <v>757</v>
      </c>
      <c r="B30" s="513"/>
      <c r="C30" s="621">
        <v>182.9</v>
      </c>
      <c r="D30" s="621">
        <v>28.4</v>
      </c>
      <c r="E30" s="621">
        <v>178</v>
      </c>
      <c r="F30" s="621">
        <v>230.2</v>
      </c>
      <c r="G30" s="1346">
        <v>278.3</v>
      </c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621">
        <v>230.2</v>
      </c>
      <c r="CN30" s="1346">
        <v>278.3</v>
      </c>
    </row>
    <row r="31" spans="1:92">
      <c r="A31" s="1354" t="s">
        <v>847</v>
      </c>
      <c r="B31" s="513"/>
      <c r="C31" s="649">
        <v>39.9</v>
      </c>
      <c r="D31" s="649">
        <v>2243.8000000000002</v>
      </c>
      <c r="E31" s="649">
        <v>0</v>
      </c>
      <c r="F31" s="649">
        <v>207.1</v>
      </c>
      <c r="G31" s="1347">
        <v>80</v>
      </c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649">
        <v>207.1</v>
      </c>
      <c r="CN31" s="1347">
        <v>80</v>
      </c>
    </row>
    <row r="32" spans="1:92">
      <c r="A32" s="990" t="s">
        <v>1213</v>
      </c>
      <c r="B32" s="513"/>
      <c r="C32" s="629" t="s">
        <v>60</v>
      </c>
      <c r="D32" s="629">
        <v>116.7</v>
      </c>
      <c r="E32" s="646">
        <v>723</v>
      </c>
      <c r="F32" s="646">
        <v>1990</v>
      </c>
      <c r="G32" s="1346">
        <v>2086.1</v>
      </c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A32" s="112"/>
      <c r="AB32" s="112"/>
      <c r="AC32" s="112"/>
      <c r="AD32" s="112"/>
      <c r="AE32" s="112"/>
      <c r="AF32" s="112"/>
      <c r="AG32" s="112"/>
      <c r="AH32" s="112"/>
      <c r="AI32" s="112"/>
      <c r="AJ32" s="112"/>
      <c r="AK32" s="112"/>
      <c r="AL32" s="112"/>
      <c r="AM32" s="112"/>
      <c r="AN32" s="112"/>
      <c r="AO32" s="112"/>
      <c r="AP32" s="112"/>
      <c r="AQ32" s="112"/>
      <c r="AR32" s="112"/>
      <c r="AS32" s="112"/>
      <c r="AT32" s="112"/>
      <c r="AU32" s="112"/>
      <c r="AV32" s="112"/>
      <c r="AW32" s="112"/>
      <c r="AX32" s="112"/>
      <c r="AY32" s="112"/>
      <c r="AZ32" s="112"/>
      <c r="BA32" s="112"/>
      <c r="BB32" s="112"/>
      <c r="BC32" s="112"/>
      <c r="BD32" s="112"/>
      <c r="BE32" s="112"/>
      <c r="BF32" s="112"/>
      <c r="BG32" s="112"/>
      <c r="BH32" s="112"/>
      <c r="BI32" s="112"/>
      <c r="BJ32" s="112"/>
      <c r="BK32" s="112"/>
      <c r="BL32" s="112"/>
      <c r="BM32" s="112"/>
      <c r="BN32" s="112"/>
      <c r="BO32" s="112"/>
      <c r="BP32" s="112"/>
      <c r="BQ32" s="112"/>
      <c r="BR32" s="112"/>
      <c r="BS32" s="112"/>
      <c r="BT32" s="112"/>
      <c r="BU32" s="112"/>
      <c r="BV32" s="112"/>
      <c r="BW32" s="112"/>
      <c r="BX32" s="112"/>
      <c r="BY32" s="112"/>
      <c r="BZ32" s="112"/>
      <c r="CA32" s="112"/>
      <c r="CB32" s="112"/>
      <c r="CC32" s="112"/>
      <c r="CD32" s="112"/>
      <c r="CE32" s="112"/>
      <c r="CF32" s="112"/>
      <c r="CG32" s="112"/>
      <c r="CH32" s="112"/>
      <c r="CI32" s="112"/>
      <c r="CJ32" s="112"/>
      <c r="CK32" s="112"/>
      <c r="CL32" s="112"/>
      <c r="CM32" s="646">
        <v>1990</v>
      </c>
      <c r="CN32" s="1346">
        <v>2086.1</v>
      </c>
    </row>
    <row r="33" spans="1:92">
      <c r="A33" s="1355" t="s">
        <v>761</v>
      </c>
      <c r="B33" s="513"/>
      <c r="C33" s="621">
        <v>61.6</v>
      </c>
      <c r="D33" s="621">
        <v>38.5</v>
      </c>
      <c r="E33" s="621">
        <v>58.2</v>
      </c>
      <c r="F33" s="621">
        <v>125.8</v>
      </c>
      <c r="G33" s="1346">
        <v>19.399999999999999</v>
      </c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621">
        <v>125.8</v>
      </c>
      <c r="CN33" s="1346">
        <v>19.399999999999999</v>
      </c>
    </row>
    <row r="34" spans="1:92">
      <c r="A34" s="1355" t="s">
        <v>809</v>
      </c>
      <c r="B34" s="116"/>
      <c r="C34" s="629" t="s">
        <v>60</v>
      </c>
      <c r="D34" s="629">
        <v>6.4</v>
      </c>
      <c r="E34" s="629">
        <v>37.5</v>
      </c>
      <c r="F34" s="629">
        <v>10.8</v>
      </c>
      <c r="G34" s="1346">
        <v>22.6</v>
      </c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629">
        <v>10.8</v>
      </c>
      <c r="CN34" s="1346">
        <v>22.6</v>
      </c>
    </row>
    <row r="35" spans="1:92">
      <c r="A35" s="1342" t="s">
        <v>739</v>
      </c>
      <c r="B35" s="513"/>
      <c r="C35" s="622">
        <v>112</v>
      </c>
      <c r="D35" s="622">
        <v>19.984999999999999</v>
      </c>
      <c r="E35" s="622">
        <v>168.5</v>
      </c>
      <c r="F35" s="622">
        <v>433.4</v>
      </c>
      <c r="G35" s="1347">
        <v>441</v>
      </c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622">
        <v>433.4</v>
      </c>
      <c r="CN35" s="1347">
        <v>441</v>
      </c>
    </row>
    <row r="36" spans="1:92">
      <c r="A36" s="990" t="s">
        <v>1529</v>
      </c>
      <c r="B36" s="513"/>
      <c r="C36" s="621">
        <v>0.5</v>
      </c>
      <c r="D36" s="646" t="s">
        <v>60</v>
      </c>
      <c r="E36" s="646" t="s">
        <v>60</v>
      </c>
      <c r="F36" s="646" t="s">
        <v>60</v>
      </c>
      <c r="G36" s="1348" t="s">
        <v>60</v>
      </c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646" t="s">
        <v>60</v>
      </c>
      <c r="CN36" s="1348" t="s">
        <v>60</v>
      </c>
    </row>
    <row r="37" spans="1:92">
      <c r="A37" s="115" t="s">
        <v>733</v>
      </c>
      <c r="B37" s="513"/>
      <c r="C37" s="621">
        <v>1596.7</v>
      </c>
      <c r="D37" s="621">
        <v>1783.7</v>
      </c>
      <c r="E37" s="621">
        <v>1830.5</v>
      </c>
      <c r="F37" s="130">
        <v>1992.9</v>
      </c>
      <c r="G37" s="1346">
        <v>3153.6</v>
      </c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30">
        <v>1992.9</v>
      </c>
      <c r="CN37" s="1346">
        <v>3153.6</v>
      </c>
    </row>
    <row r="38" spans="1:92">
      <c r="A38" s="115" t="s">
        <v>734</v>
      </c>
      <c r="B38" s="513"/>
      <c r="C38" s="621">
        <v>9913</v>
      </c>
      <c r="D38" s="621">
        <v>10284.4</v>
      </c>
      <c r="E38" s="621">
        <v>9691.5</v>
      </c>
      <c r="F38" s="622">
        <v>10957.1</v>
      </c>
      <c r="G38" s="1346">
        <v>10163.4</v>
      </c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622">
        <v>10957.1</v>
      </c>
      <c r="CN38" s="1346">
        <v>10163.4</v>
      </c>
    </row>
    <row r="39" spans="1:92">
      <c r="A39" s="115" t="s">
        <v>735</v>
      </c>
      <c r="B39" s="513"/>
      <c r="C39" s="621">
        <v>184910.4</v>
      </c>
      <c r="D39" s="621">
        <v>61611.1</v>
      </c>
      <c r="E39" s="621">
        <v>104191</v>
      </c>
      <c r="F39" s="621">
        <v>64792.4</v>
      </c>
      <c r="G39" s="1347">
        <v>66186</v>
      </c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621">
        <v>64792.4</v>
      </c>
      <c r="CN39" s="1347">
        <v>66186</v>
      </c>
    </row>
    <row r="40" spans="1:92">
      <c r="A40" s="115" t="s">
        <v>758</v>
      </c>
      <c r="B40" s="513"/>
      <c r="C40" s="649">
        <v>24.2</v>
      </c>
      <c r="D40" s="649" t="s">
        <v>60</v>
      </c>
      <c r="E40" s="649">
        <v>0</v>
      </c>
      <c r="F40" s="649" t="s">
        <v>60</v>
      </c>
      <c r="G40" s="1348" t="s">
        <v>60</v>
      </c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649" t="s">
        <v>60</v>
      </c>
      <c r="CN40" s="1348" t="s">
        <v>60</v>
      </c>
    </row>
    <row r="41" spans="1:92">
      <c r="A41" s="990" t="s">
        <v>762</v>
      </c>
      <c r="B41" s="513"/>
      <c r="C41" s="629" t="s">
        <v>60</v>
      </c>
      <c r="D41" s="629" t="s">
        <v>60</v>
      </c>
      <c r="E41" s="629" t="s">
        <v>60</v>
      </c>
      <c r="F41" s="629">
        <v>0.4</v>
      </c>
      <c r="G41" s="1348" t="s">
        <v>60</v>
      </c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629">
        <v>0.4</v>
      </c>
      <c r="CN41" s="1348" t="s">
        <v>60</v>
      </c>
    </row>
    <row r="42" spans="1:92">
      <c r="A42" s="116" t="s">
        <v>740</v>
      </c>
      <c r="B42" s="513"/>
      <c r="C42" s="622">
        <v>8336</v>
      </c>
      <c r="D42" s="622">
        <v>389.8</v>
      </c>
      <c r="E42" s="622">
        <v>83</v>
      </c>
      <c r="F42" s="622">
        <v>542.9</v>
      </c>
      <c r="G42" s="1346">
        <v>547.4</v>
      </c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622">
        <v>542.9</v>
      </c>
      <c r="CN42" s="1346">
        <v>547.4</v>
      </c>
    </row>
    <row r="43" spans="1:92">
      <c r="A43" s="990" t="s">
        <v>763</v>
      </c>
      <c r="B43" s="72"/>
      <c r="C43" s="621">
        <v>0.1</v>
      </c>
      <c r="D43" s="621">
        <v>81.7</v>
      </c>
      <c r="E43" s="621">
        <v>457</v>
      </c>
      <c r="F43" s="621">
        <v>733.9</v>
      </c>
      <c r="G43" s="1346">
        <v>1288.8</v>
      </c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621">
        <v>733.9</v>
      </c>
      <c r="CN43" s="1346">
        <v>1288.8</v>
      </c>
    </row>
    <row r="44" spans="1:92">
      <c r="A44" s="990" t="s">
        <v>810</v>
      </c>
      <c r="B44" s="72"/>
      <c r="C44" s="621">
        <v>1472.3</v>
      </c>
      <c r="D44" s="621">
        <v>2629.9</v>
      </c>
      <c r="E44" s="621">
        <v>1029.5</v>
      </c>
      <c r="F44" s="621">
        <v>432.1</v>
      </c>
      <c r="G44" s="1346">
        <v>1465.2</v>
      </c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621">
        <v>432.1</v>
      </c>
      <c r="CN44" s="1346">
        <v>1465.2</v>
      </c>
    </row>
    <row r="45" spans="1:92">
      <c r="A45" s="115" t="s">
        <v>736</v>
      </c>
      <c r="B45" s="72"/>
      <c r="C45" s="649">
        <v>4451.6000000000004</v>
      </c>
      <c r="D45" s="649">
        <v>2716.7</v>
      </c>
      <c r="E45" s="649">
        <v>832</v>
      </c>
      <c r="F45" s="649">
        <v>276.89999999999998</v>
      </c>
      <c r="G45" s="1346">
        <v>833.2</v>
      </c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649">
        <v>276.89999999999998</v>
      </c>
      <c r="CN45" s="1346">
        <v>833.2</v>
      </c>
    </row>
    <row r="46" spans="1:92" ht="13.5" customHeight="1">
      <c r="A46" s="990" t="s">
        <v>1530</v>
      </c>
      <c r="B46" s="72"/>
      <c r="C46" s="629" t="s">
        <v>60</v>
      </c>
      <c r="D46" s="629" t="s">
        <v>60</v>
      </c>
      <c r="E46" s="629">
        <v>0</v>
      </c>
      <c r="F46" s="629">
        <v>173.9</v>
      </c>
      <c r="G46" s="1346">
        <v>20.100000000000001</v>
      </c>
      <c r="H46" s="109"/>
      <c r="I46" s="109"/>
      <c r="J46" s="109"/>
      <c r="K46" s="109"/>
      <c r="L46" s="109"/>
      <c r="M46" s="109"/>
      <c r="N46" s="10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629">
        <v>173.9</v>
      </c>
      <c r="CN46" s="1346">
        <v>20.100000000000001</v>
      </c>
    </row>
    <row r="47" spans="1:92">
      <c r="A47" s="990" t="s">
        <v>1531</v>
      </c>
      <c r="B47" s="72"/>
      <c r="C47" s="621">
        <v>156.9</v>
      </c>
      <c r="D47" s="621">
        <v>0.7</v>
      </c>
      <c r="E47" s="621">
        <v>5.2</v>
      </c>
      <c r="F47" s="621">
        <v>0.2</v>
      </c>
      <c r="G47" s="1346">
        <v>1.8</v>
      </c>
      <c r="H47" s="109"/>
      <c r="I47" s="109"/>
      <c r="J47" s="109"/>
      <c r="K47" s="109"/>
      <c r="L47" s="109"/>
      <c r="M47" s="109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621">
        <v>0.2</v>
      </c>
      <c r="CN47" s="1346">
        <v>1.8</v>
      </c>
    </row>
    <row r="48" spans="1:92">
      <c r="A48" s="115" t="s">
        <v>759</v>
      </c>
      <c r="B48" s="72"/>
      <c r="C48" s="621">
        <v>253.6</v>
      </c>
      <c r="D48" s="621">
        <v>358.6</v>
      </c>
      <c r="E48" s="621">
        <v>1110.4000000000001</v>
      </c>
      <c r="F48" s="621">
        <v>3576.8</v>
      </c>
      <c r="G48" s="1346">
        <v>2785.8</v>
      </c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  <c r="BR48" s="109"/>
      <c r="BS48" s="109"/>
      <c r="BT48" s="109"/>
      <c r="BU48" s="109"/>
      <c r="BV48" s="109"/>
      <c r="BW48" s="109"/>
      <c r="BX48" s="109"/>
      <c r="BY48" s="109"/>
      <c r="BZ48" s="109"/>
      <c r="CA48" s="109"/>
      <c r="CB48" s="109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621">
        <v>3576.8</v>
      </c>
      <c r="CN48" s="1346">
        <v>2785.8</v>
      </c>
    </row>
    <row r="49" spans="1:92">
      <c r="A49" s="115" t="s">
        <v>737</v>
      </c>
      <c r="B49" s="72"/>
      <c r="C49" s="621">
        <v>13357.2</v>
      </c>
      <c r="D49" s="621">
        <v>8372.7999999999993</v>
      </c>
      <c r="E49" s="621">
        <v>31910</v>
      </c>
      <c r="F49" s="621">
        <v>25496.799999999999</v>
      </c>
      <c r="G49" s="1346">
        <v>8977.2000000000007</v>
      </c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09"/>
      <c r="BW49" s="109"/>
      <c r="BX49" s="109"/>
      <c r="BY49" s="109"/>
      <c r="BZ49" s="109"/>
      <c r="CA49" s="109"/>
      <c r="CB49" s="109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621">
        <v>25496.799999999999</v>
      </c>
      <c r="CN49" s="1346">
        <v>8977.2000000000007</v>
      </c>
    </row>
    <row r="50" spans="1:92">
      <c r="A50" s="115" t="s">
        <v>738</v>
      </c>
      <c r="B50" s="72"/>
      <c r="C50" s="621">
        <v>57318.5</v>
      </c>
      <c r="D50" s="621">
        <v>66318.100000000006</v>
      </c>
      <c r="E50" s="621">
        <v>139107</v>
      </c>
      <c r="F50" s="621">
        <v>159191.29999999999</v>
      </c>
      <c r="G50" s="1346">
        <v>114760.6</v>
      </c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  <c r="BR50" s="109"/>
      <c r="BS50" s="109"/>
      <c r="BT50" s="109"/>
      <c r="BU50" s="109"/>
      <c r="BV50" s="109"/>
      <c r="BW50" s="109"/>
      <c r="BX50" s="109"/>
      <c r="BY50" s="109"/>
      <c r="BZ50" s="109"/>
      <c r="CA50" s="109"/>
      <c r="CB50" s="109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621">
        <v>159191.29999999999</v>
      </c>
      <c r="CN50" s="1346">
        <v>114760.6</v>
      </c>
    </row>
    <row r="51" spans="1:92">
      <c r="A51" s="115" t="s">
        <v>760</v>
      </c>
      <c r="B51" s="72"/>
      <c r="C51" s="621">
        <v>376.6</v>
      </c>
      <c r="D51" s="621">
        <v>359.5</v>
      </c>
      <c r="E51" s="621">
        <v>62</v>
      </c>
      <c r="F51" s="621">
        <v>710.6</v>
      </c>
      <c r="G51" s="1346">
        <v>295.3</v>
      </c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621">
        <v>710.6</v>
      </c>
      <c r="CN51" s="1346">
        <v>295.3</v>
      </c>
    </row>
    <row r="52" spans="1:92">
      <c r="A52" s="70" t="s">
        <v>764</v>
      </c>
      <c r="B52" s="72"/>
      <c r="C52" s="1356">
        <v>874.4</v>
      </c>
      <c r="D52" s="626">
        <v>1352.3</v>
      </c>
      <c r="E52" s="626">
        <v>609.1</v>
      </c>
      <c r="F52" s="626">
        <f>SUM(F54:F59)</f>
        <v>6198.2</v>
      </c>
      <c r="G52" s="626">
        <f>SUM(G54:G59)</f>
        <v>2729.9</v>
      </c>
      <c r="H52" s="112"/>
      <c r="I52" s="109"/>
      <c r="J52" s="109"/>
      <c r="K52" s="109"/>
      <c r="L52" s="109"/>
      <c r="M52" s="109"/>
      <c r="N52" s="109"/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  <c r="BR52" s="109"/>
      <c r="BS52" s="109"/>
      <c r="BT52" s="109"/>
      <c r="BU52" s="109"/>
      <c r="BV52" s="109"/>
      <c r="BW52" s="109"/>
      <c r="BX52" s="109"/>
      <c r="BY52" s="109"/>
      <c r="BZ52" s="109"/>
      <c r="CA52" s="109"/>
      <c r="CB52" s="109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626">
        <f>SUM(CM54:CM59)</f>
        <v>6198.2</v>
      </c>
      <c r="CN52" s="626">
        <f>SUM(CN54:CN59)</f>
        <v>2729.9</v>
      </c>
    </row>
    <row r="53" spans="1:92">
      <c r="A53" s="1353" t="s">
        <v>1528</v>
      </c>
      <c r="B53" s="72"/>
      <c r="C53" s="622"/>
      <c r="D53" s="622"/>
      <c r="E53" s="622"/>
      <c r="F53" s="622"/>
      <c r="G53" s="1346"/>
      <c r="H53" s="109"/>
      <c r="I53" s="109"/>
      <c r="J53" s="109"/>
      <c r="K53" s="109"/>
      <c r="L53" s="109"/>
      <c r="M53" s="109"/>
      <c r="N53" s="109"/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  <c r="BR53" s="109"/>
      <c r="BS53" s="109"/>
      <c r="BT53" s="109"/>
      <c r="BU53" s="109"/>
      <c r="BV53" s="109"/>
      <c r="BW53" s="109"/>
      <c r="BX53" s="109"/>
      <c r="BY53" s="109"/>
      <c r="BZ53" s="109"/>
      <c r="CA53" s="109"/>
      <c r="CB53" s="109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622"/>
      <c r="CN53" s="1346"/>
    </row>
    <row r="54" spans="1:92">
      <c r="A54" s="116" t="s">
        <v>1216</v>
      </c>
      <c r="B54" s="72"/>
      <c r="C54" s="629" t="s">
        <v>60</v>
      </c>
      <c r="D54" s="629" t="s">
        <v>60</v>
      </c>
      <c r="E54" s="629" t="s">
        <v>60</v>
      </c>
      <c r="F54" s="629">
        <v>120.3</v>
      </c>
      <c r="G54" s="1349" t="s">
        <v>60</v>
      </c>
      <c r="H54" s="109"/>
      <c r="I54" s="109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  <c r="BR54" s="109"/>
      <c r="BS54" s="109"/>
      <c r="BT54" s="109"/>
      <c r="BU54" s="109"/>
      <c r="BV54" s="109"/>
      <c r="BW54" s="109"/>
      <c r="BX54" s="109"/>
      <c r="BY54" s="109"/>
      <c r="BZ54" s="109"/>
      <c r="CA54" s="109"/>
      <c r="CB54" s="109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629">
        <v>120.3</v>
      </c>
      <c r="CN54" s="1349" t="s">
        <v>60</v>
      </c>
    </row>
    <row r="55" spans="1:92">
      <c r="A55" s="116" t="s">
        <v>811</v>
      </c>
      <c r="B55" s="514"/>
      <c r="C55" s="621">
        <v>0.5</v>
      </c>
      <c r="D55" s="629" t="s">
        <v>60</v>
      </c>
      <c r="E55" s="629" t="s">
        <v>60</v>
      </c>
      <c r="F55" s="629" t="s">
        <v>60</v>
      </c>
      <c r="G55" s="1349" t="s">
        <v>60</v>
      </c>
      <c r="H55" s="109"/>
      <c r="I55" s="109"/>
      <c r="J55" s="109"/>
      <c r="K55" s="109"/>
      <c r="L55" s="109"/>
      <c r="M55" s="109"/>
      <c r="N55" s="109"/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  <c r="BR55" s="109"/>
      <c r="BS55" s="109"/>
      <c r="BT55" s="109"/>
      <c r="BU55" s="109"/>
      <c r="BV55" s="109"/>
      <c r="BW55" s="109"/>
      <c r="BX55" s="109"/>
      <c r="BY55" s="109"/>
      <c r="BZ55" s="109"/>
      <c r="CA55" s="109"/>
      <c r="CB55" s="109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629" t="s">
        <v>60</v>
      </c>
      <c r="CN55" s="1349" t="s">
        <v>60</v>
      </c>
    </row>
    <row r="56" spans="1:92">
      <c r="A56" s="990" t="s">
        <v>765</v>
      </c>
      <c r="B56" s="645"/>
      <c r="C56" s="621">
        <v>46.7</v>
      </c>
      <c r="D56" s="621">
        <v>15.8</v>
      </c>
      <c r="E56" s="629" t="s">
        <v>60</v>
      </c>
      <c r="F56" s="629" t="s">
        <v>60</v>
      </c>
      <c r="G56" s="1346">
        <v>20.399999999999999</v>
      </c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  <c r="BR56" s="109"/>
      <c r="BS56" s="109"/>
      <c r="BT56" s="109"/>
      <c r="BU56" s="109"/>
      <c r="BV56" s="109"/>
      <c r="BW56" s="109"/>
      <c r="BX56" s="109"/>
      <c r="BY56" s="109"/>
      <c r="BZ56" s="109"/>
      <c r="CA56" s="109"/>
      <c r="CB56" s="109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629" t="s">
        <v>60</v>
      </c>
      <c r="CN56" s="1346">
        <v>20.399999999999999</v>
      </c>
    </row>
    <row r="57" spans="1:92">
      <c r="A57" s="990" t="s">
        <v>1532</v>
      </c>
      <c r="B57" s="72"/>
      <c r="C57" s="646" t="s">
        <v>60</v>
      </c>
      <c r="D57" s="646" t="s">
        <v>60</v>
      </c>
      <c r="E57" s="646" t="s">
        <v>60</v>
      </c>
      <c r="F57" s="646" t="s">
        <v>60</v>
      </c>
      <c r="G57" s="114">
        <v>7.8</v>
      </c>
      <c r="H57" s="1349"/>
      <c r="I57" s="1349"/>
      <c r="J57" s="1349"/>
      <c r="K57" s="1349"/>
      <c r="L57" s="1349"/>
      <c r="M57" s="1349"/>
      <c r="N57" s="1349"/>
      <c r="O57" s="1349"/>
      <c r="P57" s="1349"/>
      <c r="Q57" s="1349"/>
      <c r="R57" s="1349"/>
      <c r="S57" s="1349"/>
      <c r="T57" s="1349"/>
      <c r="U57" s="1349"/>
      <c r="V57" s="1349"/>
      <c r="W57" s="1349"/>
      <c r="X57" s="1349"/>
      <c r="Y57" s="1349"/>
      <c r="Z57" s="1349"/>
      <c r="AA57" s="1349"/>
      <c r="AB57" s="1349"/>
      <c r="AC57" s="1349"/>
      <c r="AD57" s="1349"/>
      <c r="AE57" s="1349"/>
      <c r="AF57" s="1349"/>
      <c r="AG57" s="1349"/>
      <c r="AH57" s="1349"/>
      <c r="AI57" s="1349"/>
      <c r="AJ57" s="1349"/>
      <c r="AK57" s="1349"/>
      <c r="AL57" s="1349"/>
      <c r="AM57" s="1349"/>
      <c r="AN57" s="1349"/>
      <c r="AO57" s="1349"/>
      <c r="AP57" s="1349"/>
      <c r="AQ57" s="1349"/>
      <c r="AR57" s="1349"/>
      <c r="AS57" s="1349"/>
      <c r="AT57" s="1349"/>
      <c r="AU57" s="1349"/>
      <c r="AV57" s="1349"/>
      <c r="AW57" s="1349"/>
      <c r="AX57" s="1349"/>
      <c r="AY57" s="1349"/>
      <c r="AZ57" s="1349"/>
      <c r="BA57" s="1349"/>
      <c r="BB57" s="1349"/>
      <c r="BC57" s="1349"/>
      <c r="BD57" s="1349"/>
      <c r="BE57" s="1349"/>
      <c r="BF57" s="1349"/>
      <c r="BG57" s="1349"/>
      <c r="BH57" s="1349"/>
      <c r="BI57" s="1349"/>
      <c r="BJ57" s="1349"/>
      <c r="BK57" s="1349"/>
      <c r="BL57" s="1349"/>
      <c r="BM57" s="1349"/>
      <c r="BN57" s="1349"/>
      <c r="BO57" s="1349"/>
      <c r="BP57" s="1349"/>
      <c r="BQ57" s="1349"/>
      <c r="BR57" s="1349"/>
      <c r="BS57" s="1349"/>
      <c r="BT57" s="1349"/>
      <c r="BU57" s="1349"/>
      <c r="BV57" s="1349"/>
      <c r="BW57" s="1349"/>
      <c r="BX57" s="1349"/>
      <c r="BY57" s="1349"/>
      <c r="BZ57" s="1349"/>
      <c r="CA57" s="1349"/>
      <c r="CB57" s="1349"/>
      <c r="CC57" s="1349"/>
      <c r="CD57" s="1349"/>
      <c r="CE57" s="1349"/>
      <c r="CF57" s="1349"/>
      <c r="CG57" s="1349"/>
      <c r="CH57" s="1349"/>
      <c r="CI57" s="1349"/>
      <c r="CJ57" s="1349"/>
      <c r="CK57" s="1349"/>
      <c r="CL57" s="1349"/>
      <c r="CM57" s="646" t="s">
        <v>60</v>
      </c>
      <c r="CN57" s="114">
        <v>7.8</v>
      </c>
    </row>
    <row r="58" spans="1:92">
      <c r="A58" s="116" t="s">
        <v>742</v>
      </c>
      <c r="B58" s="116"/>
      <c r="C58" s="621">
        <v>53.2</v>
      </c>
      <c r="D58" s="621">
        <v>97.5</v>
      </c>
      <c r="E58" s="621">
        <v>25.3</v>
      </c>
      <c r="F58" s="621">
        <v>65.2</v>
      </c>
      <c r="G58" s="109">
        <v>139.69999999999999</v>
      </c>
      <c r="H58" s="109"/>
      <c r="I58" s="109"/>
      <c r="J58" s="109"/>
      <c r="K58" s="109"/>
      <c r="L58" s="109"/>
      <c r="M58" s="109"/>
      <c r="N58" s="109"/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  <c r="BR58" s="109"/>
      <c r="BS58" s="109"/>
      <c r="BT58" s="109"/>
      <c r="BU58" s="109"/>
      <c r="BV58" s="109"/>
      <c r="BW58" s="109"/>
      <c r="BX58" s="109"/>
      <c r="BY58" s="109"/>
      <c r="BZ58" s="109"/>
      <c r="CA58" s="109"/>
      <c r="CB58" s="109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621">
        <v>65.2</v>
      </c>
      <c r="CN58" s="109">
        <v>139.69999999999999</v>
      </c>
    </row>
    <row r="59" spans="1:92">
      <c r="A59" s="72" t="s">
        <v>766</v>
      </c>
      <c r="B59" s="116"/>
      <c r="C59" s="650">
        <v>774</v>
      </c>
      <c r="D59" s="650">
        <v>1239</v>
      </c>
      <c r="E59" s="650">
        <v>583.79999999999995</v>
      </c>
      <c r="F59" s="650">
        <v>6012.7</v>
      </c>
      <c r="G59" s="112">
        <v>2562</v>
      </c>
      <c r="H59" s="109"/>
      <c r="I59" s="109"/>
      <c r="J59" s="109"/>
      <c r="K59" s="109"/>
      <c r="L59" s="109"/>
      <c r="M59" s="109"/>
      <c r="N59" s="109"/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109"/>
      <c r="BN59" s="109"/>
      <c r="BO59" s="109"/>
      <c r="BP59" s="109"/>
      <c r="BQ59" s="109"/>
      <c r="BR59" s="109"/>
      <c r="BS59" s="109"/>
      <c r="BT59" s="109"/>
      <c r="BU59" s="109"/>
      <c r="BV59" s="109"/>
      <c r="BW59" s="109"/>
      <c r="BX59" s="109"/>
      <c r="BY59" s="109"/>
      <c r="BZ59" s="109"/>
      <c r="CA59" s="109"/>
      <c r="CB59" s="109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650">
        <v>6012.7</v>
      </c>
      <c r="CN59" s="112">
        <v>2562</v>
      </c>
    </row>
    <row r="60" spans="1:92">
      <c r="A60" s="1357" t="s">
        <v>767</v>
      </c>
      <c r="B60" s="116"/>
      <c r="C60" s="1358" t="s">
        <v>60</v>
      </c>
      <c r="D60" s="651">
        <v>0.2</v>
      </c>
      <c r="E60" s="651">
        <v>99.5</v>
      </c>
      <c r="F60" s="651">
        <v>27.6</v>
      </c>
      <c r="G60" s="1350">
        <v>47.4</v>
      </c>
      <c r="H60" s="109"/>
      <c r="I60" s="109"/>
      <c r="J60" s="109"/>
      <c r="K60" s="109"/>
      <c r="L60" s="109"/>
      <c r="M60" s="109"/>
      <c r="N60" s="109"/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  <c r="BF60" s="109"/>
      <c r="BG60" s="109"/>
      <c r="BH60" s="109"/>
      <c r="BI60" s="109"/>
      <c r="BJ60" s="109"/>
      <c r="BK60" s="109"/>
      <c r="BL60" s="109"/>
      <c r="BM60" s="109"/>
      <c r="BN60" s="109"/>
      <c r="BO60" s="109"/>
      <c r="BP60" s="109"/>
      <c r="BQ60" s="109"/>
      <c r="BR60" s="109"/>
      <c r="BS60" s="109"/>
      <c r="BT60" s="109"/>
      <c r="BU60" s="109"/>
      <c r="BV60" s="109"/>
      <c r="BW60" s="109"/>
      <c r="BX60" s="109"/>
      <c r="BY60" s="109"/>
      <c r="BZ60" s="109"/>
      <c r="CA60" s="109"/>
      <c r="CB60" s="109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651">
        <v>27.6</v>
      </c>
      <c r="CN60" s="1350">
        <v>47.4</v>
      </c>
    </row>
    <row r="61" spans="1:92">
      <c r="A61" s="1359" t="s">
        <v>805</v>
      </c>
      <c r="B61" s="72"/>
      <c r="C61" s="629" t="s">
        <v>60</v>
      </c>
      <c r="D61" s="629">
        <v>0</v>
      </c>
      <c r="E61" s="646">
        <v>65</v>
      </c>
      <c r="F61" s="629">
        <v>27.6</v>
      </c>
      <c r="G61" s="109">
        <v>47.4</v>
      </c>
      <c r="H61" s="109"/>
      <c r="I61" s="109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  <c r="BF61" s="109"/>
      <c r="BG61" s="109"/>
      <c r="BH61" s="109"/>
      <c r="BI61" s="109"/>
      <c r="BJ61" s="109"/>
      <c r="BK61" s="109"/>
      <c r="BL61" s="109"/>
      <c r="BM61" s="109"/>
      <c r="BN61" s="109"/>
      <c r="BO61" s="109"/>
      <c r="BP61" s="109"/>
      <c r="BQ61" s="109"/>
      <c r="BR61" s="109"/>
      <c r="BS61" s="109"/>
      <c r="BT61" s="109"/>
      <c r="BU61" s="109"/>
      <c r="BV61" s="109"/>
      <c r="BW61" s="109"/>
      <c r="BX61" s="109"/>
      <c r="BY61" s="109"/>
      <c r="BZ61" s="109"/>
      <c r="CA61" s="109"/>
      <c r="CB61" s="109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629">
        <v>27.6</v>
      </c>
      <c r="CN61" s="109">
        <v>47.4</v>
      </c>
    </row>
    <row r="62" spans="1:92">
      <c r="A62" s="72" t="s">
        <v>768</v>
      </c>
      <c r="B62" s="72"/>
      <c r="C62" s="652" t="s">
        <v>60</v>
      </c>
      <c r="D62" s="652">
        <v>0.2</v>
      </c>
      <c r="E62" s="652">
        <v>34.5</v>
      </c>
      <c r="F62" s="629" t="s">
        <v>60</v>
      </c>
      <c r="G62" s="1351" t="s">
        <v>60</v>
      </c>
      <c r="H62" s="109"/>
      <c r="I62" s="109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09"/>
      <c r="BR62" s="109"/>
      <c r="BS62" s="109"/>
      <c r="BT62" s="109"/>
      <c r="BU62" s="109"/>
      <c r="BV62" s="109"/>
      <c r="BW62" s="109"/>
      <c r="BX62" s="109"/>
      <c r="BY62" s="109"/>
      <c r="BZ62" s="109"/>
      <c r="CA62" s="109"/>
      <c r="CB62" s="109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629" t="s">
        <v>60</v>
      </c>
      <c r="CN62" s="1351" t="s">
        <v>60</v>
      </c>
    </row>
    <row r="63" spans="1:92">
      <c r="A63" s="1357" t="s">
        <v>812</v>
      </c>
      <c r="B63" s="192"/>
      <c r="C63" s="1360" t="s">
        <v>60</v>
      </c>
      <c r="D63" s="1360" t="s">
        <v>60</v>
      </c>
      <c r="E63" s="1360" t="s">
        <v>60</v>
      </c>
      <c r="F63" s="1360" t="s">
        <v>60</v>
      </c>
      <c r="G63" s="1350">
        <v>0.5</v>
      </c>
      <c r="H63" s="1350"/>
      <c r="I63" s="1350"/>
      <c r="J63" s="1350"/>
      <c r="K63" s="1350"/>
      <c r="L63" s="1350"/>
      <c r="M63" s="1350"/>
      <c r="N63" s="1350"/>
      <c r="O63" s="1350"/>
      <c r="P63" s="1350"/>
      <c r="Q63" s="1350"/>
      <c r="R63" s="1350"/>
      <c r="S63" s="1350"/>
      <c r="T63" s="1350"/>
      <c r="U63" s="1350"/>
      <c r="V63" s="1350"/>
      <c r="W63" s="1350"/>
      <c r="X63" s="1350"/>
      <c r="Y63" s="1350"/>
      <c r="Z63" s="1350"/>
      <c r="AA63" s="1350"/>
      <c r="AB63" s="1350"/>
      <c r="AC63" s="1350"/>
      <c r="AD63" s="1350"/>
      <c r="AE63" s="1350"/>
      <c r="AF63" s="1350"/>
      <c r="AG63" s="1350"/>
      <c r="AH63" s="1350"/>
      <c r="AI63" s="1350"/>
      <c r="AJ63" s="1350"/>
      <c r="AK63" s="1350"/>
      <c r="AL63" s="1350"/>
      <c r="AM63" s="1350"/>
      <c r="AN63" s="1350"/>
      <c r="AO63" s="1350"/>
      <c r="AP63" s="1350"/>
      <c r="AQ63" s="1350"/>
      <c r="AR63" s="1350"/>
      <c r="AS63" s="1350"/>
      <c r="AT63" s="1350"/>
      <c r="AU63" s="1350"/>
      <c r="AV63" s="1350"/>
      <c r="AW63" s="1350"/>
      <c r="AX63" s="1350"/>
      <c r="AY63" s="1350"/>
      <c r="AZ63" s="1350"/>
      <c r="BA63" s="1350"/>
      <c r="BB63" s="1350"/>
      <c r="BC63" s="1350"/>
      <c r="BD63" s="1350"/>
      <c r="BE63" s="1350"/>
      <c r="BF63" s="1350"/>
      <c r="BG63" s="1350"/>
      <c r="BH63" s="1350"/>
      <c r="BI63" s="1350"/>
      <c r="BJ63" s="1350"/>
      <c r="BK63" s="1350"/>
      <c r="BL63" s="1350"/>
      <c r="BM63" s="1350"/>
      <c r="BN63" s="1350"/>
      <c r="BO63" s="1350"/>
      <c r="BP63" s="1350"/>
      <c r="BQ63" s="1350"/>
      <c r="BR63" s="1350"/>
      <c r="BS63" s="1350"/>
      <c r="BT63" s="1350"/>
      <c r="BU63" s="1350"/>
      <c r="BV63" s="1350"/>
      <c r="BW63" s="1350"/>
      <c r="BX63" s="1350"/>
      <c r="BY63" s="1350"/>
      <c r="BZ63" s="1350"/>
      <c r="CA63" s="1350"/>
      <c r="CB63" s="1350"/>
      <c r="CC63" s="1350"/>
      <c r="CD63" s="1350"/>
      <c r="CE63" s="1350"/>
      <c r="CF63" s="1350"/>
      <c r="CG63" s="1350"/>
      <c r="CH63" s="1350"/>
      <c r="CI63" s="1350"/>
      <c r="CJ63" s="1350"/>
      <c r="CK63" s="1350"/>
      <c r="CL63" s="1350"/>
      <c r="CM63" s="1360" t="s">
        <v>60</v>
      </c>
      <c r="CN63" s="1350">
        <v>0.5</v>
      </c>
    </row>
    <row r="64" spans="1:92" ht="13.5" thickBot="1">
      <c r="A64" s="1899" t="s">
        <v>1533</v>
      </c>
      <c r="B64" s="1900"/>
      <c r="C64" s="1901" t="s">
        <v>60</v>
      </c>
      <c r="D64" s="1901" t="s">
        <v>60</v>
      </c>
      <c r="E64" s="1901" t="s">
        <v>60</v>
      </c>
      <c r="F64" s="1901" t="s">
        <v>60</v>
      </c>
      <c r="G64" s="1891">
        <v>0.5</v>
      </c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  <c r="BR64" s="109"/>
      <c r="BS64" s="109"/>
      <c r="BT64" s="109"/>
      <c r="BU64" s="109"/>
      <c r="BV64" s="109"/>
      <c r="BW64" s="109"/>
      <c r="BX64" s="109"/>
      <c r="BY64" s="109"/>
      <c r="BZ64" s="109"/>
      <c r="CA64" s="109"/>
      <c r="CB64" s="109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653" t="s">
        <v>60</v>
      </c>
      <c r="CN64" s="229">
        <v>0.5</v>
      </c>
    </row>
    <row r="65" spans="1:92">
      <c r="A65" s="72"/>
      <c r="B65" s="192"/>
      <c r="C65" s="652"/>
      <c r="D65" s="652"/>
      <c r="E65" s="652"/>
      <c r="F65" s="652"/>
      <c r="G65" s="1346"/>
      <c r="H65" s="109"/>
      <c r="I65" s="109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  <c r="BR65" s="109"/>
      <c r="BS65" s="109"/>
      <c r="BT65" s="109"/>
      <c r="BU65" s="109"/>
      <c r="BV65" s="109"/>
      <c r="BW65" s="109"/>
      <c r="BX65" s="109"/>
      <c r="BY65" s="109"/>
      <c r="BZ65" s="109"/>
      <c r="CA65" s="109"/>
      <c r="CB65" s="109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652"/>
      <c r="CN65" s="1346"/>
    </row>
    <row r="66" spans="1:92">
      <c r="A66" s="72"/>
      <c r="B66" s="192"/>
      <c r="C66" s="652"/>
      <c r="D66" s="652"/>
      <c r="E66" s="652"/>
      <c r="F66" s="652"/>
      <c r="G66" s="1346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  <c r="BR66" s="109"/>
      <c r="BS66" s="109"/>
      <c r="BT66" s="109"/>
      <c r="BU66" s="109"/>
      <c r="BV66" s="109"/>
      <c r="BW66" s="109"/>
      <c r="BX66" s="109"/>
      <c r="BY66" s="109"/>
      <c r="BZ66" s="109"/>
      <c r="CA66" s="109"/>
      <c r="CB66" s="109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652"/>
      <c r="CN66" s="1346"/>
    </row>
    <row r="67" spans="1:92" ht="15.75">
      <c r="A67" s="2307" t="s">
        <v>769</v>
      </c>
      <c r="B67" s="2307"/>
      <c r="C67" s="2307"/>
      <c r="D67" s="2307"/>
      <c r="E67" s="2307"/>
      <c r="F67" s="2307"/>
      <c r="G67" s="2307"/>
    </row>
    <row r="68" spans="1:92">
      <c r="A68" s="1906"/>
      <c r="B68" s="1907"/>
      <c r="C68" s="1908"/>
      <c r="D68" s="1871"/>
      <c r="E68" s="1891"/>
      <c r="F68" s="1891"/>
      <c r="G68" s="512"/>
    </row>
    <row r="69" spans="1:92">
      <c r="A69" s="1902"/>
      <c r="B69" s="1903" t="s">
        <v>312</v>
      </c>
      <c r="C69" s="1904">
        <v>2019</v>
      </c>
      <c r="D69" s="1904">
        <v>2020</v>
      </c>
      <c r="E69" s="1904">
        <v>2021</v>
      </c>
      <c r="F69" s="1905">
        <v>2022</v>
      </c>
      <c r="G69" s="1904">
        <v>2023</v>
      </c>
    </row>
    <row r="70" spans="1:92">
      <c r="A70" s="117"/>
      <c r="B70" s="192"/>
      <c r="C70" s="109"/>
      <c r="D70" s="109"/>
      <c r="E70" s="109"/>
      <c r="F70" s="109"/>
      <c r="G70" s="1"/>
    </row>
    <row r="71" spans="1:92">
      <c r="A71" s="118" t="s">
        <v>778</v>
      </c>
      <c r="B71" s="51" t="s">
        <v>776</v>
      </c>
      <c r="C71" s="130">
        <v>686</v>
      </c>
      <c r="D71" s="130">
        <v>18030</v>
      </c>
      <c r="E71" s="130">
        <v>2103</v>
      </c>
      <c r="F71" s="621">
        <v>30312</v>
      </c>
      <c r="G71" s="109">
        <v>30277</v>
      </c>
    </row>
    <row r="72" spans="1:92">
      <c r="A72" s="115" t="s">
        <v>772</v>
      </c>
      <c r="B72" s="73" t="s">
        <v>771</v>
      </c>
      <c r="C72" s="130">
        <v>1662</v>
      </c>
      <c r="D72" s="621">
        <v>1802.1</v>
      </c>
      <c r="E72" s="621">
        <v>399.5</v>
      </c>
      <c r="F72" s="621">
        <v>15018.9</v>
      </c>
      <c r="G72" s="109">
        <v>17436.599999999999</v>
      </c>
    </row>
    <row r="73" spans="1:92">
      <c r="A73" s="115" t="s">
        <v>773</v>
      </c>
      <c r="B73" s="73" t="s">
        <v>771</v>
      </c>
      <c r="C73" s="130">
        <v>160</v>
      </c>
      <c r="D73" s="130">
        <v>22.9</v>
      </c>
      <c r="E73" s="130">
        <v>0</v>
      </c>
      <c r="F73" s="621">
        <v>0.1</v>
      </c>
      <c r="G73" s="109">
        <v>100.2</v>
      </c>
    </row>
    <row r="74" spans="1:92" ht="24.75" customHeight="1">
      <c r="A74" s="115" t="s">
        <v>848</v>
      </c>
      <c r="B74" s="73" t="s">
        <v>849</v>
      </c>
      <c r="C74" s="130">
        <v>34245</v>
      </c>
      <c r="D74" s="130">
        <v>14407.6</v>
      </c>
      <c r="E74" s="130">
        <v>4190</v>
      </c>
      <c r="F74" s="130">
        <v>156725</v>
      </c>
      <c r="G74" s="112">
        <v>16752</v>
      </c>
    </row>
    <row r="75" spans="1:92" ht="14.25" customHeight="1">
      <c r="A75" s="115" t="s">
        <v>774</v>
      </c>
      <c r="B75" s="73" t="s">
        <v>771</v>
      </c>
      <c r="C75" s="130">
        <v>748.3</v>
      </c>
      <c r="D75" s="654">
        <v>181</v>
      </c>
      <c r="E75" s="654">
        <v>225.1</v>
      </c>
      <c r="F75" s="621">
        <v>143.6</v>
      </c>
      <c r="G75" s="109">
        <v>316.5</v>
      </c>
    </row>
    <row r="76" spans="1:92">
      <c r="A76" s="115" t="s">
        <v>850</v>
      </c>
      <c r="B76" s="73" t="s">
        <v>771</v>
      </c>
      <c r="C76" s="130">
        <v>622731.69999999995</v>
      </c>
      <c r="D76" s="130">
        <v>426244.2</v>
      </c>
      <c r="E76" s="130">
        <v>668381.69999999995</v>
      </c>
      <c r="F76" s="621">
        <v>625391</v>
      </c>
      <c r="G76" s="109">
        <v>496394.8</v>
      </c>
    </row>
    <row r="77" spans="1:92">
      <c r="A77" s="115" t="s">
        <v>775</v>
      </c>
      <c r="B77" s="73" t="s">
        <v>771</v>
      </c>
      <c r="C77" s="130">
        <v>522459.7</v>
      </c>
      <c r="D77" s="130">
        <v>426790.1</v>
      </c>
      <c r="E77" s="130">
        <v>356747</v>
      </c>
      <c r="F77" s="621">
        <v>636223.80000000005</v>
      </c>
      <c r="G77" s="109">
        <v>768003.2</v>
      </c>
    </row>
    <row r="78" spans="1:92">
      <c r="A78" s="115" t="s">
        <v>782</v>
      </c>
      <c r="B78" s="73" t="s">
        <v>771</v>
      </c>
      <c r="C78" s="130">
        <v>1758.9</v>
      </c>
      <c r="D78" s="130">
        <v>2035.5</v>
      </c>
      <c r="E78" s="130">
        <v>1404</v>
      </c>
      <c r="F78" s="621">
        <v>26.1</v>
      </c>
      <c r="G78" s="109">
        <v>0</v>
      </c>
    </row>
    <row r="79" spans="1:92">
      <c r="A79" s="115" t="s">
        <v>777</v>
      </c>
      <c r="B79" s="73" t="s">
        <v>771</v>
      </c>
      <c r="C79" s="130">
        <v>12196.1</v>
      </c>
      <c r="D79" s="130">
        <v>10131.799999999999</v>
      </c>
      <c r="E79" s="130">
        <v>9396.6</v>
      </c>
      <c r="F79" s="621">
        <v>7907.9</v>
      </c>
      <c r="G79" s="109">
        <v>12150.9</v>
      </c>
    </row>
    <row r="80" spans="1:92">
      <c r="A80" s="1891"/>
      <c r="B80" s="1891"/>
      <c r="C80" s="1908"/>
      <c r="D80" s="1908"/>
      <c r="E80" s="1908"/>
      <c r="F80" s="1871"/>
      <c r="G80" s="347"/>
    </row>
    <row r="81" spans="1:92">
      <c r="A81" s="114"/>
      <c r="B81" s="119"/>
      <c r="C81" s="131"/>
      <c r="D81" s="114"/>
      <c r="E81" s="129"/>
      <c r="F81" s="109"/>
    </row>
    <row r="82" spans="1:92" ht="15.75">
      <c r="A82" s="2318" t="s">
        <v>779</v>
      </c>
      <c r="B82" s="2318"/>
      <c r="C82" s="2318"/>
      <c r="D82" s="2318"/>
      <c r="E82" s="2318"/>
      <c r="F82" s="2318"/>
    </row>
    <row r="83" spans="1:92">
      <c r="A83" s="1906"/>
      <c r="B83" s="1907"/>
      <c r="C83" s="1909"/>
      <c r="D83" s="1870"/>
      <c r="E83" s="1910"/>
      <c r="F83" s="1891"/>
      <c r="G83" s="512"/>
    </row>
    <row r="84" spans="1:92">
      <c r="A84" s="1911"/>
      <c r="B84" s="1855" t="s">
        <v>312</v>
      </c>
      <c r="C84" s="1877">
        <v>2019</v>
      </c>
      <c r="D84" s="1912">
        <v>2020</v>
      </c>
      <c r="E84" s="1912">
        <v>2021</v>
      </c>
      <c r="F84" s="1913">
        <v>2022</v>
      </c>
      <c r="G84" s="1912">
        <v>2023</v>
      </c>
    </row>
    <row r="85" spans="1:92">
      <c r="A85" s="122" t="s">
        <v>772</v>
      </c>
      <c r="B85" s="168" t="s">
        <v>771</v>
      </c>
      <c r="C85" s="130">
        <v>31874.6</v>
      </c>
      <c r="D85" s="130">
        <v>18337.599999999999</v>
      </c>
      <c r="E85" s="130">
        <v>29091.5</v>
      </c>
      <c r="F85" s="621">
        <v>85578.6</v>
      </c>
      <c r="G85" s="109">
        <v>89849.7</v>
      </c>
    </row>
    <row r="86" spans="1:92">
      <c r="A86" s="120" t="s">
        <v>780</v>
      </c>
      <c r="B86" s="121" t="s">
        <v>771</v>
      </c>
      <c r="C86" s="130">
        <v>7133.5</v>
      </c>
      <c r="D86" s="130">
        <v>8658.7000000000007</v>
      </c>
      <c r="E86" s="130">
        <v>3624</v>
      </c>
      <c r="F86" s="621">
        <v>5564.6</v>
      </c>
      <c r="G86" s="109">
        <v>4813.1000000000004</v>
      </c>
    </row>
    <row r="87" spans="1:92">
      <c r="A87" s="120" t="s">
        <v>773</v>
      </c>
      <c r="B87" s="123" t="s">
        <v>771</v>
      </c>
      <c r="C87" s="130">
        <v>2</v>
      </c>
      <c r="D87" s="130">
        <v>2.5</v>
      </c>
      <c r="E87" s="130">
        <v>11.4</v>
      </c>
      <c r="F87" s="622">
        <v>0</v>
      </c>
      <c r="G87" s="109">
        <v>67.3</v>
      </c>
    </row>
    <row r="88" spans="1:92">
      <c r="A88" s="120" t="s">
        <v>781</v>
      </c>
      <c r="B88" s="121" t="s">
        <v>771</v>
      </c>
      <c r="C88" s="649" t="s">
        <v>60</v>
      </c>
      <c r="D88" s="649">
        <v>679</v>
      </c>
      <c r="E88" s="649">
        <v>350.1</v>
      </c>
      <c r="F88" s="622">
        <v>135</v>
      </c>
      <c r="G88" s="109">
        <v>1073.0999999999999</v>
      </c>
    </row>
    <row r="89" spans="1:92">
      <c r="A89" s="120" t="s">
        <v>29</v>
      </c>
      <c r="B89" s="121" t="s">
        <v>771</v>
      </c>
      <c r="C89" s="130">
        <v>6430.5</v>
      </c>
      <c r="D89" s="130">
        <v>5747.8</v>
      </c>
      <c r="E89" s="130">
        <v>3615.6</v>
      </c>
      <c r="F89" s="622">
        <v>4409.6000000000004</v>
      </c>
      <c r="G89" s="109">
        <v>4079.7</v>
      </c>
    </row>
    <row r="90" spans="1:92">
      <c r="A90" s="230" t="s">
        <v>851</v>
      </c>
      <c r="B90" s="168" t="s">
        <v>771</v>
      </c>
      <c r="C90" s="130">
        <v>54</v>
      </c>
      <c r="D90" s="130">
        <v>439.7</v>
      </c>
      <c r="E90" s="130">
        <v>40.200000000000003</v>
      </c>
      <c r="F90" s="622">
        <v>409.1</v>
      </c>
      <c r="G90" s="109">
        <v>623.79999999999995</v>
      </c>
    </row>
    <row r="91" spans="1:92">
      <c r="A91" s="132" t="s">
        <v>783</v>
      </c>
      <c r="B91" s="134" t="s">
        <v>771</v>
      </c>
      <c r="C91" s="130">
        <v>982.6</v>
      </c>
      <c r="D91" s="130">
        <v>999.5</v>
      </c>
      <c r="E91" s="130">
        <v>1020.1</v>
      </c>
      <c r="F91" s="622">
        <v>3117.6</v>
      </c>
      <c r="G91" s="112">
        <v>2886</v>
      </c>
    </row>
    <row r="92" spans="1:92">
      <c r="A92" s="115" t="s">
        <v>850</v>
      </c>
      <c r="B92" s="121" t="s">
        <v>771</v>
      </c>
      <c r="C92" s="654">
        <v>72947.100000000006</v>
      </c>
      <c r="D92" s="654">
        <v>32821</v>
      </c>
      <c r="E92" s="654">
        <v>2278.6</v>
      </c>
      <c r="F92" s="622">
        <v>500</v>
      </c>
      <c r="G92" s="109">
        <v>90.8</v>
      </c>
    </row>
    <row r="93" spans="1:92">
      <c r="A93" s="115" t="s">
        <v>1538</v>
      </c>
      <c r="B93" s="121" t="s">
        <v>1539</v>
      </c>
      <c r="C93" s="647" t="s">
        <v>60</v>
      </c>
      <c r="D93" s="654">
        <v>2042.1</v>
      </c>
      <c r="E93" s="654">
        <v>3986.3</v>
      </c>
      <c r="F93" s="112">
        <v>3064.7</v>
      </c>
      <c r="G93" s="109">
        <v>3401.5</v>
      </c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12">
        <v>3064.7</v>
      </c>
      <c r="CN93" s="109">
        <v>3401.5</v>
      </c>
    </row>
    <row r="94" spans="1:92">
      <c r="A94" s="132" t="s">
        <v>782</v>
      </c>
      <c r="B94" s="133" t="s">
        <v>771</v>
      </c>
      <c r="C94" s="130">
        <v>8581.1</v>
      </c>
      <c r="D94" s="130">
        <v>19998.599999999999</v>
      </c>
      <c r="E94" s="130">
        <v>13998.2</v>
      </c>
      <c r="F94" s="621">
        <v>174.5</v>
      </c>
      <c r="G94" s="109">
        <v>37.6</v>
      </c>
    </row>
    <row r="95" spans="1:92" ht="24">
      <c r="A95" s="170" t="s">
        <v>852</v>
      </c>
      <c r="B95" s="171" t="s">
        <v>771</v>
      </c>
      <c r="C95" s="655">
        <v>315.89999999999998</v>
      </c>
      <c r="D95" s="655">
        <v>279.5</v>
      </c>
      <c r="E95" s="655">
        <v>343.4</v>
      </c>
      <c r="F95" s="621">
        <v>239.3</v>
      </c>
      <c r="G95" s="109">
        <v>456.2</v>
      </c>
    </row>
    <row r="96" spans="1:92" ht="24">
      <c r="A96" s="172" t="s">
        <v>853</v>
      </c>
      <c r="B96" s="168" t="s">
        <v>776</v>
      </c>
      <c r="C96" s="130">
        <v>15695</v>
      </c>
      <c r="D96" s="130">
        <v>6834</v>
      </c>
      <c r="E96" s="130">
        <v>18837</v>
      </c>
      <c r="F96" s="621">
        <v>41628</v>
      </c>
      <c r="G96" s="109">
        <v>70636</v>
      </c>
    </row>
    <row r="97" spans="1:7">
      <c r="A97" s="122" t="s">
        <v>854</v>
      </c>
      <c r="B97" s="168" t="s">
        <v>787</v>
      </c>
      <c r="C97" s="130">
        <v>2678.7</v>
      </c>
      <c r="D97" s="130">
        <v>6950.1</v>
      </c>
      <c r="E97" s="130">
        <v>13982.7</v>
      </c>
      <c r="F97" s="621">
        <v>1623.8</v>
      </c>
      <c r="G97" s="109">
        <v>4865.1000000000004</v>
      </c>
    </row>
    <row r="98" spans="1:7">
      <c r="A98" s="122" t="s">
        <v>784</v>
      </c>
      <c r="B98" s="168"/>
      <c r="C98" s="130"/>
      <c r="D98" s="130"/>
      <c r="E98" s="130"/>
      <c r="F98" s="130"/>
      <c r="G98" s="129"/>
    </row>
    <row r="99" spans="1:7">
      <c r="A99" s="122" t="s">
        <v>855</v>
      </c>
      <c r="B99" s="168" t="s">
        <v>770</v>
      </c>
      <c r="C99" s="654">
        <v>1381337.1</v>
      </c>
      <c r="D99" s="654">
        <v>1024988.9</v>
      </c>
      <c r="E99" s="654">
        <v>2036589.6</v>
      </c>
      <c r="F99" s="130">
        <v>2759179.4</v>
      </c>
      <c r="G99" s="129">
        <v>2754252.5</v>
      </c>
    </row>
    <row r="100" spans="1:7">
      <c r="A100" s="173" t="s">
        <v>785</v>
      </c>
      <c r="B100" s="174" t="s">
        <v>786</v>
      </c>
      <c r="C100" s="655">
        <v>10821.1</v>
      </c>
      <c r="D100" s="655">
        <v>3227.6</v>
      </c>
      <c r="E100" s="655">
        <v>9707124</v>
      </c>
      <c r="F100" s="130">
        <v>6869495</v>
      </c>
      <c r="G100" s="129">
        <v>3036266</v>
      </c>
    </row>
    <row r="101" spans="1:7">
      <c r="A101" s="1891"/>
      <c r="B101" s="1914"/>
      <c r="C101" s="1871"/>
      <c r="D101" s="1908"/>
      <c r="E101" s="1908"/>
      <c r="F101" s="1908"/>
      <c r="G101" s="512"/>
    </row>
    <row r="103" spans="1:7" ht="25.5" customHeight="1"/>
  </sheetData>
  <mergeCells count="5">
    <mergeCell ref="A82:F82"/>
    <mergeCell ref="A21:B21"/>
    <mergeCell ref="A2:F2"/>
    <mergeCell ref="A1:G1"/>
    <mergeCell ref="A67:G67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colBreaks count="1" manualBreakCount="1">
    <brk id="7" max="100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56"/>
  <sheetViews>
    <sheetView workbookViewId="0">
      <selection activeCell="K12" sqref="K12"/>
    </sheetView>
  </sheetViews>
  <sheetFormatPr defaultRowHeight="12.75"/>
  <cols>
    <col min="1" max="1" width="42.5" customWidth="1"/>
    <col min="2" max="2" width="13" customWidth="1"/>
    <col min="3" max="3" width="12.6640625" customWidth="1"/>
    <col min="4" max="4" width="12.83203125" customWidth="1"/>
    <col min="5" max="5" width="12.6640625" style="432" customWidth="1"/>
    <col min="6" max="6" width="12.83203125" customWidth="1"/>
  </cols>
  <sheetData>
    <row r="1" spans="1:6">
      <c r="A1" s="2321" t="s">
        <v>503</v>
      </c>
      <c r="B1" s="2321"/>
      <c r="C1" s="2321"/>
      <c r="D1" s="2321"/>
      <c r="E1" s="75"/>
      <c r="F1" s="139"/>
    </row>
    <row r="2" spans="1:6" ht="15.75">
      <c r="A2" s="2323" t="s">
        <v>504</v>
      </c>
      <c r="B2" s="2323"/>
      <c r="C2" s="2323"/>
      <c r="D2" s="2323"/>
      <c r="E2" s="2323"/>
      <c r="F2" s="2323"/>
    </row>
    <row r="3" spans="1:6" ht="15.75">
      <c r="A3" s="2323" t="s">
        <v>1135</v>
      </c>
      <c r="B3" s="2323"/>
      <c r="C3" s="2323"/>
      <c r="D3" s="2323"/>
      <c r="E3" s="2323"/>
      <c r="F3" s="139"/>
    </row>
    <row r="4" spans="1:6">
      <c r="A4" s="2320" t="s">
        <v>505</v>
      </c>
      <c r="B4" s="2320"/>
      <c r="C4" s="2320"/>
      <c r="D4" s="2320"/>
      <c r="E4" s="473"/>
      <c r="F4" s="1852"/>
    </row>
    <row r="5" spans="1:6" ht="15.75">
      <c r="A5" s="1915"/>
      <c r="B5" s="1916">
        <v>2019</v>
      </c>
      <c r="C5" s="1916">
        <v>2020</v>
      </c>
      <c r="D5" s="1916">
        <v>2021</v>
      </c>
      <c r="E5" s="1917" t="s">
        <v>1136</v>
      </c>
      <c r="F5" s="1853">
        <v>2023</v>
      </c>
    </row>
    <row r="6" spans="1:6">
      <c r="A6" s="80" t="s">
        <v>506</v>
      </c>
      <c r="B6" s="657">
        <v>1368054</v>
      </c>
      <c r="C6" s="656">
        <v>1391649</v>
      </c>
      <c r="D6" s="657">
        <v>1435476</v>
      </c>
      <c r="E6" s="434">
        <v>1460425</v>
      </c>
      <c r="F6" s="1378">
        <v>1490054</v>
      </c>
    </row>
    <row r="7" spans="1:6">
      <c r="A7" s="82" t="s">
        <v>507</v>
      </c>
      <c r="B7" s="433"/>
      <c r="C7" s="397"/>
      <c r="D7" s="433"/>
      <c r="E7" s="434"/>
      <c r="F7" s="1379"/>
    </row>
    <row r="8" spans="1:6">
      <c r="A8" s="82" t="s">
        <v>508</v>
      </c>
      <c r="B8" s="439">
        <v>35137</v>
      </c>
      <c r="C8" s="439">
        <v>32527</v>
      </c>
      <c r="D8" s="439">
        <v>37632</v>
      </c>
      <c r="E8" s="659">
        <v>29679</v>
      </c>
      <c r="F8" s="1380">
        <v>35072</v>
      </c>
    </row>
    <row r="9" spans="1:6">
      <c r="A9" s="82" t="s">
        <v>509</v>
      </c>
      <c r="B9" s="439">
        <v>215577</v>
      </c>
      <c r="C9" s="439">
        <v>215971</v>
      </c>
      <c r="D9" s="439">
        <v>239217</v>
      </c>
      <c r="E9" s="660">
        <v>237519</v>
      </c>
      <c r="F9" s="1379">
        <v>228973</v>
      </c>
    </row>
    <row r="10" spans="1:6">
      <c r="A10" s="82" t="s">
        <v>510</v>
      </c>
      <c r="B10" s="439">
        <v>301351</v>
      </c>
      <c r="C10" s="439">
        <v>312857</v>
      </c>
      <c r="D10" s="439">
        <v>338196</v>
      </c>
      <c r="E10" s="660">
        <v>354225</v>
      </c>
      <c r="F10" s="1379">
        <v>368047</v>
      </c>
    </row>
    <row r="11" spans="1:6">
      <c r="A11" s="83" t="s">
        <v>511</v>
      </c>
      <c r="B11" s="439">
        <v>505990</v>
      </c>
      <c r="C11" s="439">
        <v>513296</v>
      </c>
      <c r="D11" s="439">
        <v>567946</v>
      </c>
      <c r="E11" s="659">
        <v>572128</v>
      </c>
      <c r="F11" s="1368">
        <v>579137</v>
      </c>
    </row>
    <row r="12" spans="1:6">
      <c r="A12" s="83" t="s">
        <v>512</v>
      </c>
      <c r="B12" s="439">
        <v>404451</v>
      </c>
      <c r="C12" s="439">
        <v>411198</v>
      </c>
      <c r="D12" s="439">
        <v>397575</v>
      </c>
      <c r="E12" s="659">
        <v>405560</v>
      </c>
      <c r="F12" s="1368">
        <v>414244</v>
      </c>
    </row>
    <row r="13" spans="1:6">
      <c r="A13" s="84" t="s">
        <v>513</v>
      </c>
      <c r="B13" s="439">
        <v>367609</v>
      </c>
      <c r="C13" s="439">
        <v>372591</v>
      </c>
      <c r="D13" s="439">
        <v>365920</v>
      </c>
      <c r="E13" s="659">
        <v>371665</v>
      </c>
      <c r="F13" s="1368">
        <v>378355</v>
      </c>
    </row>
    <row r="14" spans="1:6">
      <c r="A14" s="83" t="s">
        <v>514</v>
      </c>
      <c r="B14" s="439">
        <v>28504</v>
      </c>
      <c r="C14" s="439">
        <v>29750</v>
      </c>
      <c r="D14" s="439">
        <v>33879</v>
      </c>
      <c r="E14" s="659">
        <v>36647</v>
      </c>
      <c r="F14" s="1368">
        <v>40051</v>
      </c>
    </row>
    <row r="15" spans="1:6">
      <c r="A15" s="84" t="s">
        <v>515</v>
      </c>
      <c r="B15" s="439">
        <v>61500</v>
      </c>
      <c r="C15" s="439">
        <v>64814</v>
      </c>
      <c r="D15" s="439">
        <v>70156</v>
      </c>
      <c r="E15" s="659">
        <v>74425</v>
      </c>
      <c r="F15" s="1368">
        <v>78267</v>
      </c>
    </row>
    <row r="16" spans="1:6">
      <c r="A16" s="85"/>
      <c r="B16" s="146"/>
      <c r="C16" s="429"/>
      <c r="D16" s="429"/>
      <c r="E16" s="431"/>
      <c r="F16" s="139"/>
    </row>
    <row r="17" spans="1:6">
      <c r="A17" s="80" t="s">
        <v>516</v>
      </c>
      <c r="B17" s="657">
        <v>105178</v>
      </c>
      <c r="C17" s="657">
        <v>107639</v>
      </c>
      <c r="D17" s="657">
        <v>104338</v>
      </c>
      <c r="E17" s="657">
        <v>105917</v>
      </c>
      <c r="F17" s="1381">
        <v>108982</v>
      </c>
    </row>
    <row r="18" spans="1:6">
      <c r="A18" s="82" t="s">
        <v>507</v>
      </c>
      <c r="B18" s="433"/>
      <c r="C18" s="439"/>
      <c r="D18" s="439"/>
      <c r="E18" s="439"/>
      <c r="F18" s="139"/>
    </row>
    <row r="19" spans="1:6">
      <c r="A19" s="82" t="s">
        <v>508</v>
      </c>
      <c r="B19" s="439">
        <v>2767</v>
      </c>
      <c r="C19" s="439">
        <v>3141</v>
      </c>
      <c r="D19" s="439">
        <v>2611</v>
      </c>
      <c r="E19" s="439">
        <v>1899</v>
      </c>
      <c r="F19" s="1368">
        <v>2597</v>
      </c>
    </row>
    <row r="20" spans="1:6">
      <c r="A20" s="82" t="s">
        <v>509</v>
      </c>
      <c r="B20" s="439">
        <v>16210</v>
      </c>
      <c r="C20" s="439">
        <v>16444</v>
      </c>
      <c r="D20" s="439">
        <v>17687</v>
      </c>
      <c r="E20" s="439">
        <v>17342</v>
      </c>
      <c r="F20" s="1368">
        <v>16426</v>
      </c>
    </row>
    <row r="21" spans="1:6">
      <c r="A21" s="82" t="s">
        <v>510</v>
      </c>
      <c r="B21" s="439">
        <v>22891</v>
      </c>
      <c r="C21" s="439">
        <v>23655</v>
      </c>
      <c r="D21" s="439">
        <v>25476</v>
      </c>
      <c r="E21" s="439">
        <v>26648</v>
      </c>
      <c r="F21" s="1368">
        <v>27783</v>
      </c>
    </row>
    <row r="22" spans="1:6">
      <c r="A22" s="83" t="s">
        <v>511</v>
      </c>
      <c r="B22" s="439">
        <v>38420</v>
      </c>
      <c r="C22" s="439">
        <v>39603</v>
      </c>
      <c r="D22" s="439">
        <v>42168</v>
      </c>
      <c r="E22" s="439">
        <v>42069</v>
      </c>
      <c r="F22" s="1368">
        <v>42713</v>
      </c>
    </row>
    <row r="23" spans="1:6">
      <c r="A23" s="83" t="s">
        <v>512</v>
      </c>
      <c r="B23" s="439">
        <v>30691</v>
      </c>
      <c r="C23" s="439">
        <v>31283</v>
      </c>
      <c r="D23" s="439">
        <v>27651</v>
      </c>
      <c r="E23" s="439">
        <v>28216</v>
      </c>
      <c r="F23" s="1368">
        <v>29071</v>
      </c>
    </row>
    <row r="24" spans="1:6" ht="12.75" customHeight="1">
      <c r="A24" s="84" t="s">
        <v>513</v>
      </c>
      <c r="B24" s="439">
        <v>29041</v>
      </c>
      <c r="C24" s="439">
        <v>29441</v>
      </c>
      <c r="D24" s="439">
        <v>26867</v>
      </c>
      <c r="E24" s="439">
        <v>27480</v>
      </c>
      <c r="F24" s="1368">
        <v>28463</v>
      </c>
    </row>
    <row r="25" spans="1:6">
      <c r="A25" s="83" t="s">
        <v>514</v>
      </c>
      <c r="B25" s="439">
        <v>2167</v>
      </c>
      <c r="C25" s="439">
        <v>2225</v>
      </c>
      <c r="D25" s="439">
        <v>2488</v>
      </c>
      <c r="E25" s="439">
        <v>2713</v>
      </c>
      <c r="F25" s="1382">
        <v>2998</v>
      </c>
    </row>
    <row r="26" spans="1:6">
      <c r="A26" s="84" t="s">
        <v>515</v>
      </c>
      <c r="B26" s="439">
        <v>4859</v>
      </c>
      <c r="C26" s="439">
        <v>5087</v>
      </c>
      <c r="D26" s="439">
        <v>5164</v>
      </c>
      <c r="E26" s="439">
        <v>5439</v>
      </c>
      <c r="F26" s="1368">
        <v>5737</v>
      </c>
    </row>
    <row r="27" spans="1:6">
      <c r="A27" s="85"/>
      <c r="B27" s="146"/>
      <c r="C27" s="429"/>
      <c r="D27" s="429"/>
      <c r="E27" s="165"/>
      <c r="F27" s="138"/>
    </row>
    <row r="28" spans="1:6">
      <c r="A28" s="80" t="s">
        <v>517</v>
      </c>
      <c r="B28" s="657">
        <v>1262876</v>
      </c>
      <c r="C28" s="657">
        <v>1284010</v>
      </c>
      <c r="D28" s="657">
        <v>1331138</v>
      </c>
      <c r="E28" s="657">
        <v>1354508</v>
      </c>
      <c r="F28" s="1381">
        <v>1381072</v>
      </c>
    </row>
    <row r="29" spans="1:6">
      <c r="A29" s="82" t="s">
        <v>507</v>
      </c>
      <c r="B29" s="439"/>
      <c r="C29" s="439"/>
      <c r="D29" s="439"/>
      <c r="E29" s="439"/>
      <c r="F29" s="139"/>
    </row>
    <row r="30" spans="1:6">
      <c r="A30" s="82" t="s">
        <v>508</v>
      </c>
      <c r="B30" s="439">
        <v>32370</v>
      </c>
      <c r="C30" s="439">
        <v>29386</v>
      </c>
      <c r="D30" s="439">
        <v>35021</v>
      </c>
      <c r="E30" s="439">
        <v>27780</v>
      </c>
      <c r="F30" s="1379">
        <v>32475</v>
      </c>
    </row>
    <row r="31" spans="1:6">
      <c r="A31" s="82" t="s">
        <v>509</v>
      </c>
      <c r="B31" s="439">
        <v>199367</v>
      </c>
      <c r="C31" s="439">
        <v>199527</v>
      </c>
      <c r="D31" s="439">
        <v>221530</v>
      </c>
      <c r="E31" s="439">
        <v>220177</v>
      </c>
      <c r="F31" s="1379">
        <v>212547</v>
      </c>
    </row>
    <row r="32" spans="1:6">
      <c r="A32" s="82" t="s">
        <v>510</v>
      </c>
      <c r="B32" s="439">
        <v>278460</v>
      </c>
      <c r="C32" s="439">
        <v>289202</v>
      </c>
      <c r="D32" s="439">
        <v>312720</v>
      </c>
      <c r="E32" s="439">
        <v>327577</v>
      </c>
      <c r="F32" s="1379">
        <v>340264</v>
      </c>
    </row>
    <row r="33" spans="1:6">
      <c r="A33" s="83" t="s">
        <v>511</v>
      </c>
      <c r="B33" s="439">
        <v>467570</v>
      </c>
      <c r="C33" s="439">
        <v>473693</v>
      </c>
      <c r="D33" s="439">
        <v>525778</v>
      </c>
      <c r="E33" s="439">
        <v>530059</v>
      </c>
      <c r="F33" s="1368">
        <v>536424</v>
      </c>
    </row>
    <row r="34" spans="1:6">
      <c r="A34" s="83" t="s">
        <v>512</v>
      </c>
      <c r="B34" s="439">
        <v>373760</v>
      </c>
      <c r="C34" s="439">
        <v>379915</v>
      </c>
      <c r="D34" s="439">
        <v>369924</v>
      </c>
      <c r="E34" s="439">
        <v>377344</v>
      </c>
      <c r="F34" s="1379">
        <v>385173</v>
      </c>
    </row>
    <row r="35" spans="1:6">
      <c r="A35" s="84" t="s">
        <v>513</v>
      </c>
      <c r="B35" s="439">
        <v>338568</v>
      </c>
      <c r="C35" s="439">
        <v>343150</v>
      </c>
      <c r="D35" s="439">
        <v>339053</v>
      </c>
      <c r="E35" s="439">
        <v>344185</v>
      </c>
      <c r="F35" s="1379">
        <v>349892</v>
      </c>
    </row>
    <row r="36" spans="1:6">
      <c r="A36" s="83" t="s">
        <v>514</v>
      </c>
      <c r="B36" s="439">
        <v>26337</v>
      </c>
      <c r="C36" s="439">
        <v>27525</v>
      </c>
      <c r="D36" s="439">
        <v>31391</v>
      </c>
      <c r="E36" s="439">
        <v>33934</v>
      </c>
      <c r="F36" s="1379">
        <v>37053</v>
      </c>
    </row>
    <row r="37" spans="1:6">
      <c r="A37" s="84" t="s">
        <v>515</v>
      </c>
      <c r="B37" s="439">
        <v>56641</v>
      </c>
      <c r="C37" s="439">
        <v>59727</v>
      </c>
      <c r="D37" s="439">
        <v>64992</v>
      </c>
      <c r="E37" s="439">
        <v>68986</v>
      </c>
      <c r="F37" s="1379">
        <v>72530</v>
      </c>
    </row>
    <row r="38" spans="1:6">
      <c r="A38" s="1918"/>
      <c r="B38" s="1919"/>
      <c r="C38" s="1919"/>
      <c r="D38" s="1920"/>
      <c r="E38" s="474"/>
      <c r="F38" s="1852"/>
    </row>
    <row r="39" spans="1:6" ht="27" customHeight="1">
      <c r="A39" s="2322" t="s">
        <v>1147</v>
      </c>
      <c r="B39" s="2322"/>
      <c r="C39" s="2322"/>
      <c r="D39" s="2322"/>
      <c r="E39" s="2322"/>
      <c r="F39" s="2322"/>
    </row>
    <row r="40" spans="1:6" ht="23.25" customHeight="1">
      <c r="A40" s="2324" t="s">
        <v>1583</v>
      </c>
      <c r="B40" s="2324"/>
      <c r="C40" s="2324"/>
      <c r="D40" s="2324"/>
      <c r="E40" s="2324"/>
      <c r="F40" s="2324"/>
    </row>
    <row r="41" spans="1:6">
      <c r="A41" s="2320" t="s">
        <v>518</v>
      </c>
      <c r="B41" s="2320"/>
      <c r="C41" s="2320"/>
      <c r="D41" s="2320"/>
      <c r="E41" s="473"/>
      <c r="F41" s="1852"/>
    </row>
    <row r="42" spans="1:6" ht="15.75">
      <c r="A42" s="1915"/>
      <c r="B42" s="1921">
        <v>2019</v>
      </c>
      <c r="C42" s="1921">
        <v>2020</v>
      </c>
      <c r="D42" s="1922">
        <v>2021</v>
      </c>
      <c r="E42" s="1923" t="s">
        <v>1137</v>
      </c>
      <c r="F42" s="1924">
        <v>2023</v>
      </c>
    </row>
    <row r="43" spans="1:6">
      <c r="A43" s="86"/>
      <c r="B43" s="56"/>
      <c r="C43" s="56"/>
      <c r="D43" s="146"/>
      <c r="E43" s="75"/>
      <c r="F43" s="139"/>
    </row>
    <row r="44" spans="1:6">
      <c r="A44" s="88" t="s">
        <v>1426</v>
      </c>
      <c r="B44" s="661">
        <v>1250.3</v>
      </c>
      <c r="C44" s="661">
        <v>1275.0999999999999</v>
      </c>
      <c r="D44" s="662">
        <v>1403.2</v>
      </c>
      <c r="E44" s="663">
        <v>1241.7</v>
      </c>
      <c r="F44" s="1383">
        <v>1268.9000000000001</v>
      </c>
    </row>
    <row r="45" spans="1:6">
      <c r="A45" s="430" t="s">
        <v>519</v>
      </c>
      <c r="B45" s="664"/>
      <c r="C45" s="664"/>
      <c r="D45" s="665"/>
      <c r="E45" s="433"/>
      <c r="F45" s="1384"/>
    </row>
    <row r="46" spans="1:6">
      <c r="A46" s="82" t="s">
        <v>520</v>
      </c>
      <c r="B46" s="664">
        <v>99.4</v>
      </c>
      <c r="C46" s="664">
        <v>101.7</v>
      </c>
      <c r="D46" s="665">
        <v>108.8</v>
      </c>
      <c r="E46" s="433">
        <v>88.4</v>
      </c>
      <c r="F46" s="1385">
        <v>90.7</v>
      </c>
    </row>
    <row r="47" spans="1:6" ht="13.5" customHeight="1">
      <c r="A47" s="82" t="s">
        <v>521</v>
      </c>
      <c r="B47" s="590">
        <v>1150.9000000000001</v>
      </c>
      <c r="C47" s="590">
        <v>1173.4000000000001</v>
      </c>
      <c r="D47" s="594">
        <v>1294.4000000000001</v>
      </c>
      <c r="E47" s="666">
        <v>1153.3</v>
      </c>
      <c r="F47" s="1385">
        <v>1178.2</v>
      </c>
    </row>
    <row r="48" spans="1:6">
      <c r="A48" s="88" t="s">
        <v>1427</v>
      </c>
      <c r="B48" s="661">
        <v>78.8</v>
      </c>
      <c r="C48" s="661">
        <v>79.5</v>
      </c>
      <c r="D48" s="662">
        <v>87.7</v>
      </c>
      <c r="E48" s="663">
        <v>69.599999999999994</v>
      </c>
      <c r="F48" s="1385">
        <v>70.400000000000006</v>
      </c>
    </row>
    <row r="49" spans="1:6">
      <c r="A49" s="82" t="s">
        <v>521</v>
      </c>
      <c r="B49" s="664">
        <v>78.8</v>
      </c>
      <c r="C49" s="664">
        <v>79.5</v>
      </c>
      <c r="D49" s="665">
        <v>87.7</v>
      </c>
      <c r="E49" s="433">
        <v>69.599999999999994</v>
      </c>
      <c r="F49" s="1385">
        <v>70.400000000000006</v>
      </c>
    </row>
    <row r="50" spans="1:6">
      <c r="A50" s="88" t="s">
        <v>1428</v>
      </c>
      <c r="B50" s="661">
        <v>125.5</v>
      </c>
      <c r="C50" s="661">
        <v>128.4</v>
      </c>
      <c r="D50" s="662">
        <v>139.1</v>
      </c>
      <c r="E50" s="663">
        <v>110.2</v>
      </c>
      <c r="F50" s="1385">
        <v>113.3</v>
      </c>
    </row>
    <row r="51" spans="1:6">
      <c r="A51" s="1925" t="s">
        <v>521</v>
      </c>
      <c r="B51" s="1792">
        <v>125.5</v>
      </c>
      <c r="C51" s="1792">
        <v>128.4</v>
      </c>
      <c r="D51" s="1926">
        <v>139.1</v>
      </c>
      <c r="E51" s="705">
        <v>110.2</v>
      </c>
      <c r="F51" s="1927">
        <v>113.3</v>
      </c>
    </row>
    <row r="52" spans="1:6">
      <c r="A52" s="138"/>
      <c r="B52" s="57"/>
      <c r="C52" s="57"/>
      <c r="D52" s="284"/>
      <c r="E52" s="239"/>
      <c r="F52" s="139"/>
    </row>
    <row r="53" spans="1:6">
      <c r="A53" s="138"/>
      <c r="B53" s="56"/>
      <c r="C53" s="56"/>
      <c r="D53" s="146"/>
      <c r="E53" s="75"/>
      <c r="F53" s="139"/>
    </row>
    <row r="54" spans="1:6">
      <c r="A54" s="138"/>
      <c r="B54" s="56"/>
      <c r="C54" s="56"/>
      <c r="D54" s="146"/>
      <c r="E54" s="75"/>
      <c r="F54" s="139"/>
    </row>
    <row r="55" spans="1:6">
      <c r="A55" s="138"/>
      <c r="B55" s="56"/>
      <c r="C55" s="56"/>
      <c r="D55" s="146"/>
      <c r="E55" s="75"/>
      <c r="F55" s="139"/>
    </row>
    <row r="56" spans="1:6">
      <c r="A56" s="138"/>
      <c r="B56" s="56"/>
      <c r="C56" s="56"/>
      <c r="D56" s="146"/>
      <c r="E56" s="75"/>
      <c r="F56" s="139"/>
    </row>
  </sheetData>
  <mergeCells count="7">
    <mergeCell ref="A41:D41"/>
    <mergeCell ref="A1:D1"/>
    <mergeCell ref="A4:D4"/>
    <mergeCell ref="A39:F39"/>
    <mergeCell ref="A3:E3"/>
    <mergeCell ref="A40:F40"/>
    <mergeCell ref="A2:F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G55"/>
  <sheetViews>
    <sheetView workbookViewId="0">
      <selection activeCell="K49" sqref="K49"/>
    </sheetView>
  </sheetViews>
  <sheetFormatPr defaultRowHeight="12.75"/>
  <cols>
    <col min="1" max="1" width="48" customWidth="1"/>
    <col min="2" max="2" width="10.6640625" customWidth="1"/>
    <col min="3" max="7" width="11.83203125" customWidth="1"/>
  </cols>
  <sheetData>
    <row r="1" spans="1:7">
      <c r="A1" s="2306" t="s">
        <v>85</v>
      </c>
      <c r="B1" s="2306"/>
      <c r="C1" s="2306"/>
      <c r="D1" s="2306"/>
      <c r="E1" s="2306"/>
      <c r="F1" s="454"/>
      <c r="G1" s="454"/>
    </row>
    <row r="2" spans="1:7" ht="15.75">
      <c r="A2" s="1928"/>
      <c r="B2" s="1929">
        <v>2018</v>
      </c>
      <c r="C2" s="1929">
        <v>2019</v>
      </c>
      <c r="D2" s="1929">
        <v>2020</v>
      </c>
      <c r="E2" s="1930">
        <v>2021</v>
      </c>
      <c r="F2" s="1931" t="s">
        <v>1141</v>
      </c>
      <c r="G2" s="1932">
        <v>2023</v>
      </c>
    </row>
    <row r="3" spans="1:7">
      <c r="A3" s="88" t="s">
        <v>315</v>
      </c>
      <c r="B3" s="667">
        <v>85</v>
      </c>
      <c r="C3" s="668">
        <v>85.7</v>
      </c>
      <c r="D3" s="667">
        <v>86.4</v>
      </c>
      <c r="E3" s="668">
        <v>100.7</v>
      </c>
      <c r="F3" s="669">
        <v>81.900000000000006</v>
      </c>
      <c r="G3" s="1383">
        <v>82.9</v>
      </c>
    </row>
    <row r="4" spans="1:7">
      <c r="A4" s="82" t="s">
        <v>517</v>
      </c>
      <c r="B4" s="670">
        <v>85</v>
      </c>
      <c r="C4" s="671">
        <v>85.7</v>
      </c>
      <c r="D4" s="670">
        <v>86.4</v>
      </c>
      <c r="E4" s="671">
        <v>100.7</v>
      </c>
      <c r="F4" s="672">
        <v>81.900000000000006</v>
      </c>
      <c r="G4" s="1385">
        <v>82.9</v>
      </c>
    </row>
    <row r="5" spans="1:7">
      <c r="A5" s="88" t="s">
        <v>316</v>
      </c>
      <c r="B5" s="667">
        <v>399.4</v>
      </c>
      <c r="C5" s="668">
        <v>408.9</v>
      </c>
      <c r="D5" s="667">
        <v>417.8</v>
      </c>
      <c r="E5" s="668">
        <v>452.8</v>
      </c>
      <c r="F5" s="669">
        <v>417.6</v>
      </c>
      <c r="G5" s="1385">
        <v>428.5</v>
      </c>
    </row>
    <row r="6" spans="1:7">
      <c r="A6" s="82" t="s">
        <v>516</v>
      </c>
      <c r="B6" s="670">
        <v>26.3</v>
      </c>
      <c r="C6" s="671">
        <v>26.8</v>
      </c>
      <c r="D6" s="670">
        <v>27.4</v>
      </c>
      <c r="E6" s="671">
        <v>26.9</v>
      </c>
      <c r="F6" s="672">
        <v>24.4</v>
      </c>
      <c r="G6" s="1385">
        <v>25.1</v>
      </c>
    </row>
    <row r="7" spans="1:7">
      <c r="A7" s="82" t="s">
        <v>517</v>
      </c>
      <c r="B7" s="670">
        <v>373.1</v>
      </c>
      <c r="C7" s="671">
        <v>382.1</v>
      </c>
      <c r="D7" s="670">
        <v>390.4</v>
      </c>
      <c r="E7" s="671">
        <v>425.9</v>
      </c>
      <c r="F7" s="672">
        <v>393.2</v>
      </c>
      <c r="G7" s="1385">
        <v>403.4</v>
      </c>
    </row>
    <row r="8" spans="1:7">
      <c r="A8" s="88" t="s">
        <v>317</v>
      </c>
      <c r="B8" s="667">
        <v>265.2</v>
      </c>
      <c r="C8" s="668">
        <v>271.89999999999998</v>
      </c>
      <c r="D8" s="667">
        <v>278</v>
      </c>
      <c r="E8" s="668">
        <v>305.3</v>
      </c>
      <c r="F8" s="669">
        <v>280.8</v>
      </c>
      <c r="G8" s="1385">
        <v>286.8</v>
      </c>
    </row>
    <row r="9" spans="1:7">
      <c r="A9" s="82" t="s">
        <v>516</v>
      </c>
      <c r="B9" s="670">
        <v>16.399999999999999</v>
      </c>
      <c r="C9" s="671">
        <v>16.8</v>
      </c>
      <c r="D9" s="670">
        <v>17.2</v>
      </c>
      <c r="E9" s="671">
        <v>18.5</v>
      </c>
      <c r="F9" s="672">
        <v>13</v>
      </c>
      <c r="G9" s="1385">
        <v>13.4</v>
      </c>
    </row>
    <row r="10" spans="1:7">
      <c r="A10" s="82" t="s">
        <v>517</v>
      </c>
      <c r="B10" s="670">
        <v>248.8</v>
      </c>
      <c r="C10" s="671">
        <v>255</v>
      </c>
      <c r="D10" s="670">
        <v>260.8</v>
      </c>
      <c r="E10" s="671">
        <v>286.8</v>
      </c>
      <c r="F10" s="672">
        <v>267.8</v>
      </c>
      <c r="G10" s="1385">
        <v>273.39999999999998</v>
      </c>
    </row>
    <row r="11" spans="1:7">
      <c r="A11" s="88" t="s">
        <v>318</v>
      </c>
      <c r="B11" s="667">
        <v>244</v>
      </c>
      <c r="C11" s="668">
        <v>249.6</v>
      </c>
      <c r="D11" s="667">
        <v>254.6</v>
      </c>
      <c r="E11" s="668">
        <v>285.2</v>
      </c>
      <c r="F11" s="669">
        <v>250.7</v>
      </c>
      <c r="G11" s="1385">
        <v>255.5</v>
      </c>
    </row>
    <row r="12" spans="1:7">
      <c r="A12" s="82" t="s">
        <v>516</v>
      </c>
      <c r="B12" s="670">
        <v>54.5</v>
      </c>
      <c r="C12" s="671">
        <v>55.8</v>
      </c>
      <c r="D12" s="670">
        <v>57.1</v>
      </c>
      <c r="E12" s="671">
        <v>63.4</v>
      </c>
      <c r="F12" s="672">
        <v>51</v>
      </c>
      <c r="G12" s="1385">
        <v>52.2</v>
      </c>
    </row>
    <row r="13" spans="1:7">
      <c r="A13" s="82" t="s">
        <v>517</v>
      </c>
      <c r="B13" s="670">
        <v>189.5</v>
      </c>
      <c r="C13" s="671">
        <v>193.8</v>
      </c>
      <c r="D13" s="670">
        <v>197.5</v>
      </c>
      <c r="E13" s="671">
        <v>221.8</v>
      </c>
      <c r="F13" s="672">
        <v>199.7</v>
      </c>
      <c r="G13" s="1385">
        <v>203.3</v>
      </c>
    </row>
    <row r="14" spans="1:7">
      <c r="A14" s="89" t="s">
        <v>319</v>
      </c>
      <c r="B14" s="667">
        <v>29.3</v>
      </c>
      <c r="C14" s="668">
        <v>30</v>
      </c>
      <c r="D14" s="667">
        <v>30.4</v>
      </c>
      <c r="E14" s="668">
        <v>32.4</v>
      </c>
      <c r="F14" s="669">
        <v>30.9</v>
      </c>
      <c r="G14" s="1385">
        <v>31.5</v>
      </c>
    </row>
    <row r="15" spans="1:7">
      <c r="A15" s="82" t="s">
        <v>517</v>
      </c>
      <c r="B15" s="673">
        <v>29.3</v>
      </c>
      <c r="C15" s="674">
        <v>30</v>
      </c>
      <c r="D15" s="673">
        <v>30.4</v>
      </c>
      <c r="E15" s="674">
        <v>32.4</v>
      </c>
      <c r="F15" s="675">
        <v>30.9</v>
      </c>
      <c r="G15" s="1385">
        <v>31.5</v>
      </c>
    </row>
    <row r="16" spans="1:7">
      <c r="A16" s="454"/>
      <c r="B16" s="455"/>
      <c r="C16" s="455"/>
      <c r="D16" s="455"/>
      <c r="E16" s="456"/>
      <c r="F16" s="454"/>
      <c r="G16" s="454"/>
    </row>
    <row r="17" spans="1:7" ht="21.75" customHeight="1">
      <c r="A17" s="2322" t="s">
        <v>1140</v>
      </c>
      <c r="B17" s="2322"/>
      <c r="C17" s="2322"/>
      <c r="D17" s="2322"/>
      <c r="E17" s="2322"/>
      <c r="F17" s="2322"/>
      <c r="G17" s="2322"/>
    </row>
    <row r="18" spans="1:7" ht="29.25" customHeight="1">
      <c r="A18" s="2325" t="s">
        <v>1138</v>
      </c>
      <c r="B18" s="2325"/>
      <c r="C18" s="2325"/>
      <c r="D18" s="2325"/>
      <c r="E18" s="2325"/>
      <c r="F18" s="2325"/>
      <c r="G18" s="453"/>
    </row>
    <row r="19" spans="1:7">
      <c r="A19" s="2320" t="s">
        <v>686</v>
      </c>
      <c r="B19" s="2320"/>
      <c r="C19" s="2320"/>
      <c r="D19" s="2320"/>
      <c r="E19" s="2320"/>
      <c r="F19" s="454"/>
      <c r="G19" s="454"/>
    </row>
    <row r="20" spans="1:7">
      <c r="A20" s="1915"/>
      <c r="B20" s="1933">
        <v>2018</v>
      </c>
      <c r="C20" s="1933">
        <v>2019</v>
      </c>
      <c r="D20" s="1933">
        <v>2020</v>
      </c>
      <c r="E20" s="1916">
        <v>2021</v>
      </c>
      <c r="F20" s="1934">
        <v>2022</v>
      </c>
      <c r="G20" s="1935">
        <v>2023</v>
      </c>
    </row>
    <row r="21" spans="1:7">
      <c r="A21" s="443"/>
      <c r="B21" s="87"/>
      <c r="C21" s="87"/>
      <c r="D21" s="87"/>
      <c r="E21" s="442"/>
      <c r="F21" s="86"/>
      <c r="G21" s="86"/>
    </row>
    <row r="22" spans="1:7">
      <c r="A22" s="80" t="s">
        <v>1388</v>
      </c>
      <c r="B22" s="162">
        <v>1341863</v>
      </c>
      <c r="C22" s="162">
        <v>1368054</v>
      </c>
      <c r="D22" s="162">
        <v>1391649</v>
      </c>
      <c r="E22" s="165">
        <v>1435476</v>
      </c>
      <c r="F22" s="165">
        <v>1460425</v>
      </c>
      <c r="G22" s="1386">
        <v>1490054</v>
      </c>
    </row>
    <row r="23" spans="1:7">
      <c r="A23" s="91" t="s">
        <v>1148</v>
      </c>
      <c r="B23" s="90"/>
      <c r="C23" s="90"/>
      <c r="D23" s="90"/>
      <c r="E23" s="444"/>
      <c r="F23" s="165"/>
      <c r="G23" s="1386"/>
    </row>
    <row r="24" spans="1:7">
      <c r="A24" s="445" t="s">
        <v>523</v>
      </c>
      <c r="B24" s="162">
        <v>907548</v>
      </c>
      <c r="C24" s="162">
        <v>923310</v>
      </c>
      <c r="D24" s="162">
        <v>937116</v>
      </c>
      <c r="E24" s="165">
        <v>985677</v>
      </c>
      <c r="F24" s="165">
        <v>1003764</v>
      </c>
      <c r="G24" s="1386">
        <v>1021720</v>
      </c>
    </row>
    <row r="25" spans="1:7">
      <c r="A25" s="91" t="s">
        <v>524</v>
      </c>
      <c r="B25" s="162">
        <v>4019</v>
      </c>
      <c r="C25" s="162">
        <v>4112</v>
      </c>
      <c r="D25" s="162">
        <v>4227</v>
      </c>
      <c r="E25" s="165">
        <v>5001</v>
      </c>
      <c r="F25" s="165">
        <v>5085</v>
      </c>
      <c r="G25" s="1386">
        <v>5189</v>
      </c>
    </row>
    <row r="26" spans="1:7">
      <c r="A26" s="91" t="s">
        <v>525</v>
      </c>
      <c r="B26" s="90">
        <v>9</v>
      </c>
      <c r="C26" s="90">
        <v>10</v>
      </c>
      <c r="D26" s="90">
        <v>9</v>
      </c>
      <c r="E26" s="444">
        <v>51</v>
      </c>
      <c r="F26" s="165">
        <v>51</v>
      </c>
      <c r="G26" s="1386">
        <v>51</v>
      </c>
    </row>
    <row r="27" spans="1:7">
      <c r="A27" s="91" t="s">
        <v>526</v>
      </c>
      <c r="B27" s="90">
        <v>5</v>
      </c>
      <c r="C27" s="90">
        <v>4</v>
      </c>
      <c r="D27" s="90">
        <v>4</v>
      </c>
      <c r="E27" s="444">
        <v>2</v>
      </c>
      <c r="F27" s="165">
        <v>2</v>
      </c>
      <c r="G27" s="1386">
        <v>2</v>
      </c>
    </row>
    <row r="28" spans="1:7">
      <c r="A28" s="91" t="s">
        <v>527</v>
      </c>
      <c r="B28" s="90">
        <v>1</v>
      </c>
      <c r="C28" s="90">
        <v>1</v>
      </c>
      <c r="D28" s="90">
        <v>1</v>
      </c>
      <c r="E28" s="241" t="s">
        <v>60</v>
      </c>
      <c r="F28" s="165">
        <v>1</v>
      </c>
      <c r="G28" s="1386">
        <v>1</v>
      </c>
    </row>
    <row r="29" spans="1:7">
      <c r="A29" s="91" t="s">
        <v>528</v>
      </c>
      <c r="B29" s="90">
        <v>933</v>
      </c>
      <c r="C29" s="90">
        <v>966</v>
      </c>
      <c r="D29" s="90">
        <v>981</v>
      </c>
      <c r="E29" s="444">
        <v>562</v>
      </c>
      <c r="F29" s="165">
        <v>580</v>
      </c>
      <c r="G29" s="1386">
        <v>597</v>
      </c>
    </row>
    <row r="30" spans="1:7">
      <c r="A30" s="91" t="s">
        <v>529</v>
      </c>
      <c r="B30" s="446"/>
      <c r="C30" s="446"/>
      <c r="D30" s="446">
        <v>1</v>
      </c>
      <c r="E30" s="447">
        <v>1</v>
      </c>
      <c r="F30" s="165">
        <v>2</v>
      </c>
      <c r="G30" s="1386">
        <v>2</v>
      </c>
    </row>
    <row r="31" spans="1:7">
      <c r="A31" s="91" t="s">
        <v>530</v>
      </c>
      <c r="B31" s="90">
        <v>530</v>
      </c>
      <c r="C31" s="90">
        <v>535</v>
      </c>
      <c r="D31" s="90">
        <v>542</v>
      </c>
      <c r="E31" s="444">
        <v>805</v>
      </c>
      <c r="F31" s="165">
        <v>823</v>
      </c>
      <c r="G31" s="1386">
        <v>838</v>
      </c>
    </row>
    <row r="32" spans="1:7">
      <c r="A32" s="91" t="s">
        <v>531</v>
      </c>
      <c r="B32" s="90">
        <v>42</v>
      </c>
      <c r="C32" s="90">
        <v>40</v>
      </c>
      <c r="D32" s="90">
        <v>42</v>
      </c>
      <c r="E32" s="444">
        <v>16</v>
      </c>
      <c r="F32" s="165">
        <v>21</v>
      </c>
      <c r="G32" s="1386">
        <v>20</v>
      </c>
    </row>
    <row r="33" spans="1:7">
      <c r="A33" s="91" t="s">
        <v>532</v>
      </c>
      <c r="B33" s="446">
        <v>1</v>
      </c>
      <c r="C33" s="446">
        <v>1</v>
      </c>
      <c r="D33" s="446">
        <v>1</v>
      </c>
      <c r="E33" s="241" t="s">
        <v>60</v>
      </c>
      <c r="F33" s="241" t="s">
        <v>60</v>
      </c>
      <c r="G33" s="1386"/>
    </row>
    <row r="34" spans="1:7">
      <c r="A34" s="91" t="s">
        <v>533</v>
      </c>
      <c r="B34" s="90">
        <v>5</v>
      </c>
      <c r="C34" s="90">
        <v>5</v>
      </c>
      <c r="D34" s="90">
        <v>5</v>
      </c>
      <c r="E34" s="241" t="s">
        <v>60</v>
      </c>
      <c r="F34" s="241" t="s">
        <v>60</v>
      </c>
      <c r="G34" s="1386"/>
    </row>
    <row r="35" spans="1:7">
      <c r="A35" s="91" t="s">
        <v>534</v>
      </c>
      <c r="B35" s="90">
        <v>3</v>
      </c>
      <c r="C35" s="90">
        <v>3</v>
      </c>
      <c r="D35" s="90">
        <v>3</v>
      </c>
      <c r="E35" s="241" t="s">
        <v>60</v>
      </c>
      <c r="F35" s="241" t="s">
        <v>60</v>
      </c>
      <c r="G35" s="1386"/>
    </row>
    <row r="36" spans="1:7">
      <c r="A36" s="91" t="s">
        <v>535</v>
      </c>
      <c r="B36" s="90">
        <v>13</v>
      </c>
      <c r="C36" s="90">
        <v>13</v>
      </c>
      <c r="D36" s="90">
        <v>13</v>
      </c>
      <c r="E36" s="444">
        <v>1</v>
      </c>
      <c r="F36" s="165">
        <v>1</v>
      </c>
      <c r="G36" s="1386">
        <v>1</v>
      </c>
    </row>
    <row r="37" spans="1:7">
      <c r="A37" s="91" t="s">
        <v>536</v>
      </c>
      <c r="B37" s="162">
        <v>1128</v>
      </c>
      <c r="C37" s="162">
        <v>1100</v>
      </c>
      <c r="D37" s="162">
        <v>1074</v>
      </c>
      <c r="E37" s="165">
        <v>1272</v>
      </c>
      <c r="F37" s="165">
        <v>1254</v>
      </c>
      <c r="G37" s="1386">
        <v>1233</v>
      </c>
    </row>
    <row r="38" spans="1:7">
      <c r="A38" s="91" t="s">
        <v>537</v>
      </c>
      <c r="B38" s="162">
        <v>8126</v>
      </c>
      <c r="C38" s="162">
        <v>8301</v>
      </c>
      <c r="D38" s="162">
        <v>8532</v>
      </c>
      <c r="E38" s="165">
        <v>8482</v>
      </c>
      <c r="F38" s="165">
        <v>8626</v>
      </c>
      <c r="G38" s="1386">
        <v>8834</v>
      </c>
    </row>
    <row r="39" spans="1:7">
      <c r="A39" s="91" t="s">
        <v>538</v>
      </c>
      <c r="B39" s="162">
        <v>1123</v>
      </c>
      <c r="C39" s="162">
        <v>1104</v>
      </c>
      <c r="D39" s="162">
        <v>1089</v>
      </c>
      <c r="E39" s="165">
        <v>489</v>
      </c>
      <c r="F39" s="165">
        <v>479</v>
      </c>
      <c r="G39" s="1386">
        <v>491</v>
      </c>
    </row>
    <row r="40" spans="1:7">
      <c r="A40" s="91" t="s">
        <v>539</v>
      </c>
      <c r="B40" s="162">
        <v>13262</v>
      </c>
      <c r="C40" s="162">
        <v>13531</v>
      </c>
      <c r="D40" s="162">
        <v>13796</v>
      </c>
      <c r="E40" s="165">
        <v>8404</v>
      </c>
      <c r="F40" s="165">
        <v>8549</v>
      </c>
      <c r="G40" s="1386">
        <v>8871</v>
      </c>
    </row>
    <row r="41" spans="1:7">
      <c r="A41" s="91" t="s">
        <v>540</v>
      </c>
      <c r="B41" s="162">
        <v>137</v>
      </c>
      <c r="C41" s="162">
        <v>137</v>
      </c>
      <c r="D41" s="162">
        <v>138</v>
      </c>
      <c r="E41" s="165">
        <v>935</v>
      </c>
      <c r="F41" s="165">
        <v>940</v>
      </c>
      <c r="G41" s="1386">
        <v>940</v>
      </c>
    </row>
    <row r="42" spans="1:7">
      <c r="A42" s="91" t="s">
        <v>541</v>
      </c>
      <c r="B42" s="162">
        <v>389107</v>
      </c>
      <c r="C42" s="162">
        <v>398525</v>
      </c>
      <c r="D42" s="162">
        <v>407270</v>
      </c>
      <c r="E42" s="165">
        <v>415633</v>
      </c>
      <c r="F42" s="165">
        <v>421519</v>
      </c>
      <c r="G42" s="1386">
        <v>431934</v>
      </c>
    </row>
    <row r="43" spans="1:7">
      <c r="A43" s="91" t="s">
        <v>542</v>
      </c>
      <c r="B43" s="162">
        <v>14555</v>
      </c>
      <c r="C43" s="162">
        <v>14989</v>
      </c>
      <c r="D43" s="162">
        <v>15354</v>
      </c>
      <c r="E43" s="165">
        <v>7821</v>
      </c>
      <c r="F43" s="165">
        <v>8073</v>
      </c>
      <c r="G43" s="1386">
        <v>8483</v>
      </c>
    </row>
    <row r="44" spans="1:7">
      <c r="A44" s="91" t="s">
        <v>543</v>
      </c>
      <c r="B44" s="162">
        <v>38</v>
      </c>
      <c r="C44" s="162">
        <v>34</v>
      </c>
      <c r="D44" s="162">
        <v>27</v>
      </c>
      <c r="E44" s="165">
        <v>17</v>
      </c>
      <c r="F44" s="165">
        <v>14</v>
      </c>
      <c r="G44" s="1386">
        <v>15</v>
      </c>
    </row>
    <row r="45" spans="1:7">
      <c r="A45" s="448" t="s">
        <v>1149</v>
      </c>
      <c r="B45" s="240" t="s">
        <v>60</v>
      </c>
      <c r="C45" s="240" t="s">
        <v>60</v>
      </c>
      <c r="D45" s="240" t="s">
        <v>60</v>
      </c>
      <c r="E45" s="240" t="s">
        <v>60</v>
      </c>
      <c r="F45" s="283">
        <v>2</v>
      </c>
      <c r="G45" s="1386">
        <v>2</v>
      </c>
    </row>
    <row r="46" spans="1:7">
      <c r="A46" s="449" t="s">
        <v>544</v>
      </c>
      <c r="B46" s="1936">
        <v>16</v>
      </c>
      <c r="C46" s="1936">
        <v>16</v>
      </c>
      <c r="D46" s="1936">
        <v>16</v>
      </c>
      <c r="E46" s="488">
        <v>64</v>
      </c>
      <c r="F46" s="1937">
        <v>64</v>
      </c>
      <c r="G46" s="1938">
        <v>65</v>
      </c>
    </row>
    <row r="47" spans="1:7">
      <c r="A47" s="1939" t="s">
        <v>1139</v>
      </c>
      <c r="B47" s="1940">
        <v>1262</v>
      </c>
      <c r="C47" s="1940">
        <v>1317</v>
      </c>
      <c r="D47" s="1940">
        <v>1409</v>
      </c>
      <c r="E47" s="1920">
        <v>243</v>
      </c>
      <c r="F47" s="1941">
        <v>575</v>
      </c>
      <c r="G47" s="1942">
        <v>765</v>
      </c>
    </row>
    <row r="48" spans="1:7" ht="13.5" customHeight="1">
      <c r="A48" s="88"/>
      <c r="B48" s="449"/>
      <c r="C48" s="449"/>
      <c r="D48" s="449"/>
      <c r="E48" s="450"/>
      <c r="F48" s="963"/>
      <c r="G48" s="963"/>
    </row>
    <row r="49" spans="1:7" ht="15.75">
      <c r="A49" s="2326" t="s">
        <v>545</v>
      </c>
      <c r="B49" s="2326"/>
      <c r="C49" s="2326"/>
      <c r="D49" s="2326"/>
      <c r="E49" s="2326"/>
      <c r="F49" s="2326"/>
      <c r="G49" s="2326"/>
    </row>
    <row r="50" spans="1:7">
      <c r="A50" s="2305" t="s">
        <v>546</v>
      </c>
      <c r="B50" s="2305"/>
      <c r="C50" s="2305"/>
      <c r="D50" s="2305"/>
      <c r="E50" s="2305"/>
      <c r="F50" s="454"/>
      <c r="G50" s="454"/>
    </row>
    <row r="51" spans="1:7">
      <c r="A51" s="1943"/>
      <c r="B51" s="1944">
        <v>2018</v>
      </c>
      <c r="C51" s="1944">
        <v>2019</v>
      </c>
      <c r="D51" s="1944">
        <v>2020</v>
      </c>
      <c r="E51" s="1945">
        <v>2021</v>
      </c>
      <c r="F51" s="1946">
        <v>2022</v>
      </c>
      <c r="G51" s="1935">
        <v>2023</v>
      </c>
    </row>
    <row r="52" spans="1:7">
      <c r="A52" s="451" t="s">
        <v>547</v>
      </c>
      <c r="B52" s="440">
        <v>71.599999999999994</v>
      </c>
      <c r="C52" s="441">
        <v>71.8</v>
      </c>
      <c r="D52" s="441">
        <v>71.7</v>
      </c>
      <c r="E52" s="441">
        <v>72</v>
      </c>
      <c r="F52" s="676">
        <v>72.099999999999994</v>
      </c>
      <c r="G52" s="1361">
        <v>72.2</v>
      </c>
    </row>
    <row r="53" spans="1:7">
      <c r="A53" s="452" t="s">
        <v>548</v>
      </c>
      <c r="B53" s="677">
        <v>68.599999999999994</v>
      </c>
      <c r="C53" s="678">
        <v>68.7</v>
      </c>
      <c r="D53" s="678">
        <v>67.8</v>
      </c>
      <c r="E53" s="678">
        <v>69.099999999999994</v>
      </c>
      <c r="F53" s="679">
        <v>69.2</v>
      </c>
      <c r="G53" s="963">
        <v>69.400000000000006</v>
      </c>
    </row>
    <row r="54" spans="1:7">
      <c r="A54" s="1947" t="s">
        <v>549</v>
      </c>
      <c r="B54" s="1948">
        <v>75.099999999999994</v>
      </c>
      <c r="C54" s="1949">
        <v>75.3</v>
      </c>
      <c r="D54" s="1949">
        <v>76</v>
      </c>
      <c r="E54" s="1949">
        <v>75.5</v>
      </c>
      <c r="F54" s="1950">
        <v>75.599999999999994</v>
      </c>
      <c r="G54" s="454">
        <v>75.7</v>
      </c>
    </row>
    <row r="55" spans="1:7">
      <c r="A55" s="86"/>
      <c r="B55" s="87"/>
      <c r="C55" s="87"/>
      <c r="D55" s="87"/>
      <c r="E55" s="442"/>
      <c r="F55" s="86"/>
      <c r="G55" s="86"/>
    </row>
  </sheetData>
  <mergeCells count="6">
    <mergeCell ref="A50:E50"/>
    <mergeCell ref="A1:E1"/>
    <mergeCell ref="A17:G17"/>
    <mergeCell ref="A19:E19"/>
    <mergeCell ref="A18:F18"/>
    <mergeCell ref="A49:G4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G244"/>
  <sheetViews>
    <sheetView topLeftCell="A232" workbookViewId="0">
      <selection activeCell="A253" sqref="A253"/>
    </sheetView>
  </sheetViews>
  <sheetFormatPr defaultRowHeight="12.75"/>
  <cols>
    <col min="1" max="1" width="44.6640625" customWidth="1"/>
    <col min="2" max="6" width="12.83203125" customWidth="1"/>
  </cols>
  <sheetData>
    <row r="1" spans="1:6" ht="15.75">
      <c r="A1" s="2318" t="s">
        <v>550</v>
      </c>
      <c r="B1" s="2318"/>
      <c r="C1" s="2318"/>
      <c r="D1" s="2318"/>
      <c r="E1" s="2318"/>
      <c r="F1" s="139"/>
    </row>
    <row r="2" spans="1:6" ht="15.75">
      <c r="A2" s="2327" t="s">
        <v>551</v>
      </c>
      <c r="B2" s="2327"/>
      <c r="C2" s="2327"/>
      <c r="D2" s="2327"/>
      <c r="E2" s="2327"/>
      <c r="F2" s="1852"/>
    </row>
    <row r="3" spans="1:6">
      <c r="A3" s="1951"/>
      <c r="B3" s="1952">
        <v>2019</v>
      </c>
      <c r="C3" s="1952">
        <v>2020</v>
      </c>
      <c r="D3" s="1953">
        <v>2021</v>
      </c>
      <c r="E3" s="1954">
        <v>2022</v>
      </c>
      <c r="F3" s="1955">
        <v>2023</v>
      </c>
    </row>
    <row r="4" spans="1:6">
      <c r="A4" s="92" t="s">
        <v>552</v>
      </c>
      <c r="B4" s="56"/>
      <c r="C4" s="56"/>
      <c r="D4" s="146"/>
      <c r="E4" s="56"/>
      <c r="F4" s="139"/>
    </row>
    <row r="5" spans="1:6">
      <c r="A5" s="88" t="s">
        <v>42</v>
      </c>
      <c r="B5" s="657">
        <v>35305</v>
      </c>
      <c r="C5" s="657">
        <v>32716</v>
      </c>
      <c r="D5" s="657">
        <v>28148</v>
      </c>
      <c r="E5" s="663">
        <v>29813</v>
      </c>
      <c r="F5" s="166">
        <v>35125</v>
      </c>
    </row>
    <row r="6" spans="1:6">
      <c r="A6" s="88" t="s">
        <v>313</v>
      </c>
      <c r="B6" s="439">
        <v>1794</v>
      </c>
      <c r="C6" s="439">
        <v>1657</v>
      </c>
      <c r="D6" s="439">
        <v>1281</v>
      </c>
      <c r="E6" s="433">
        <v>1263</v>
      </c>
      <c r="F6" s="165">
        <v>1913</v>
      </c>
    </row>
    <row r="7" spans="1:6">
      <c r="A7" s="926" t="s">
        <v>517</v>
      </c>
      <c r="B7" s="439">
        <v>1794</v>
      </c>
      <c r="C7" s="439">
        <v>1657</v>
      </c>
      <c r="D7" s="439">
        <v>1281</v>
      </c>
      <c r="E7" s="433">
        <v>1263</v>
      </c>
      <c r="F7" s="165">
        <v>1913</v>
      </c>
    </row>
    <row r="8" spans="1:6">
      <c r="A8" s="88" t="s">
        <v>314</v>
      </c>
      <c r="B8" s="439">
        <v>3768</v>
      </c>
      <c r="C8" s="439">
        <v>3790</v>
      </c>
      <c r="D8" s="439">
        <v>3236</v>
      </c>
      <c r="E8" s="433">
        <v>3498</v>
      </c>
      <c r="F8" s="165">
        <v>3717</v>
      </c>
    </row>
    <row r="9" spans="1:6">
      <c r="A9" s="926" t="s">
        <v>517</v>
      </c>
      <c r="B9" s="439">
        <v>3768</v>
      </c>
      <c r="C9" s="439">
        <v>3790</v>
      </c>
      <c r="D9" s="439">
        <v>3236</v>
      </c>
      <c r="E9" s="433">
        <v>3498</v>
      </c>
      <c r="F9" s="165">
        <v>3717</v>
      </c>
    </row>
    <row r="10" spans="1:6">
      <c r="A10" s="88" t="s">
        <v>315</v>
      </c>
      <c r="B10" s="439">
        <v>1846</v>
      </c>
      <c r="C10" s="439">
        <v>1866</v>
      </c>
      <c r="D10" s="439">
        <v>1454</v>
      </c>
      <c r="E10" s="433">
        <v>1421</v>
      </c>
      <c r="F10" s="165">
        <v>1886</v>
      </c>
    </row>
    <row r="11" spans="1:6">
      <c r="A11" s="926" t="s">
        <v>517</v>
      </c>
      <c r="B11" s="439">
        <v>1846</v>
      </c>
      <c r="C11" s="439">
        <v>1866</v>
      </c>
      <c r="D11" s="439">
        <v>1454</v>
      </c>
      <c r="E11" s="433">
        <v>1421</v>
      </c>
      <c r="F11" s="165">
        <v>1886</v>
      </c>
    </row>
    <row r="12" spans="1:6">
      <c r="A12" s="88" t="s">
        <v>316</v>
      </c>
      <c r="B12" s="439">
        <v>12107</v>
      </c>
      <c r="C12" s="439">
        <v>10749</v>
      </c>
      <c r="D12" s="439">
        <v>8918</v>
      </c>
      <c r="E12" s="433">
        <v>10078</v>
      </c>
      <c r="F12" s="165">
        <v>12388</v>
      </c>
    </row>
    <row r="13" spans="1:6">
      <c r="A13" s="82" t="s">
        <v>516</v>
      </c>
      <c r="B13" s="439">
        <v>772</v>
      </c>
      <c r="C13" s="439">
        <v>694</v>
      </c>
      <c r="D13" s="439">
        <v>727</v>
      </c>
      <c r="E13" s="433">
        <v>442</v>
      </c>
      <c r="F13" s="165">
        <v>640</v>
      </c>
    </row>
    <row r="14" spans="1:6">
      <c r="A14" s="926" t="s">
        <v>517</v>
      </c>
      <c r="B14" s="439">
        <v>11335</v>
      </c>
      <c r="C14" s="439">
        <v>10055</v>
      </c>
      <c r="D14" s="439">
        <v>8191</v>
      </c>
      <c r="E14" s="433">
        <v>9636</v>
      </c>
      <c r="F14" s="165">
        <v>11748</v>
      </c>
    </row>
    <row r="15" spans="1:6">
      <c r="A15" s="88" t="s">
        <v>317</v>
      </c>
      <c r="B15" s="439">
        <v>8094</v>
      </c>
      <c r="C15" s="439">
        <v>7526</v>
      </c>
      <c r="D15" s="439">
        <v>6810</v>
      </c>
      <c r="E15" s="433">
        <v>7029</v>
      </c>
      <c r="F15" s="165">
        <v>7531</v>
      </c>
    </row>
    <row r="16" spans="1:6">
      <c r="A16" s="82" t="s">
        <v>516</v>
      </c>
      <c r="B16" s="439">
        <v>410</v>
      </c>
      <c r="C16" s="439">
        <v>825</v>
      </c>
      <c r="D16" s="439">
        <v>676</v>
      </c>
      <c r="E16" s="433">
        <v>400</v>
      </c>
      <c r="F16" s="165">
        <v>402</v>
      </c>
    </row>
    <row r="17" spans="1:6">
      <c r="A17" s="926" t="s">
        <v>517</v>
      </c>
      <c r="B17" s="439">
        <v>7684</v>
      </c>
      <c r="C17" s="439">
        <v>6701</v>
      </c>
      <c r="D17" s="439">
        <v>6134</v>
      </c>
      <c r="E17" s="433">
        <v>6629</v>
      </c>
      <c r="F17" s="165">
        <v>7129</v>
      </c>
    </row>
    <row r="18" spans="1:6">
      <c r="A18" s="88" t="s">
        <v>318</v>
      </c>
      <c r="B18" s="439">
        <v>6858</v>
      </c>
      <c r="C18" s="439">
        <v>6366</v>
      </c>
      <c r="D18" s="439">
        <v>5659</v>
      </c>
      <c r="E18" s="433">
        <v>5803</v>
      </c>
      <c r="F18" s="165">
        <v>6752</v>
      </c>
    </row>
    <row r="19" spans="1:6">
      <c r="A19" s="82" t="s">
        <v>516</v>
      </c>
      <c r="B19" s="439">
        <v>1643</v>
      </c>
      <c r="C19" s="439">
        <v>1693</v>
      </c>
      <c r="D19" s="439">
        <v>1553</v>
      </c>
      <c r="E19" s="433">
        <v>1122</v>
      </c>
      <c r="F19" s="165">
        <v>1608</v>
      </c>
    </row>
    <row r="20" spans="1:6">
      <c r="A20" s="926" t="s">
        <v>517</v>
      </c>
      <c r="B20" s="439">
        <v>5215</v>
      </c>
      <c r="C20" s="439">
        <v>4673</v>
      </c>
      <c r="D20" s="439">
        <v>4106</v>
      </c>
      <c r="E20" s="433">
        <v>4681</v>
      </c>
      <c r="F20" s="165">
        <v>5144</v>
      </c>
    </row>
    <row r="21" spans="1:6">
      <c r="A21" s="89" t="s">
        <v>319</v>
      </c>
      <c r="B21" s="439">
        <v>838</v>
      </c>
      <c r="C21" s="439">
        <v>762</v>
      </c>
      <c r="D21" s="439">
        <v>790</v>
      </c>
      <c r="E21" s="433">
        <v>721</v>
      </c>
      <c r="F21" s="165">
        <v>938</v>
      </c>
    </row>
    <row r="22" spans="1:6">
      <c r="A22" s="926" t="s">
        <v>517</v>
      </c>
      <c r="B22" s="165">
        <v>838</v>
      </c>
      <c r="C22" s="165">
        <v>762</v>
      </c>
      <c r="D22" s="165">
        <v>790</v>
      </c>
      <c r="E22" s="146">
        <v>721</v>
      </c>
      <c r="F22" s="165">
        <v>938</v>
      </c>
    </row>
    <row r="23" spans="1:6">
      <c r="A23" s="82"/>
      <c r="B23" s="165"/>
      <c r="C23" s="165"/>
      <c r="D23" s="165"/>
      <c r="E23" s="146"/>
      <c r="F23" s="139"/>
    </row>
    <row r="24" spans="1:6">
      <c r="A24" s="92" t="s">
        <v>553</v>
      </c>
      <c r="B24" s="146"/>
      <c r="C24" s="146"/>
      <c r="D24" s="146"/>
      <c r="E24" s="146"/>
      <c r="F24" s="139"/>
    </row>
    <row r="25" spans="1:6">
      <c r="A25" s="88" t="s">
        <v>42</v>
      </c>
      <c r="B25" s="663">
        <v>26.1</v>
      </c>
      <c r="C25" s="663">
        <v>23.7</v>
      </c>
      <c r="D25" s="663">
        <v>20.100000000000001</v>
      </c>
      <c r="E25" s="663">
        <v>20.6</v>
      </c>
      <c r="F25" s="139">
        <v>23.8</v>
      </c>
    </row>
    <row r="26" spans="1:6">
      <c r="A26" s="88" t="s">
        <v>313</v>
      </c>
      <c r="B26" s="663">
        <v>20.8</v>
      </c>
      <c r="C26" s="663">
        <v>19</v>
      </c>
      <c r="D26" s="663">
        <v>14.6</v>
      </c>
      <c r="E26" s="663">
        <v>13.7</v>
      </c>
      <c r="F26" s="139">
        <v>20.6</v>
      </c>
    </row>
    <row r="27" spans="1:6">
      <c r="A27" s="926" t="s">
        <v>517</v>
      </c>
      <c r="B27" s="433">
        <v>20.8</v>
      </c>
      <c r="C27" s="433">
        <v>19</v>
      </c>
      <c r="D27" s="433">
        <v>14.6</v>
      </c>
      <c r="E27" s="433">
        <v>13.7</v>
      </c>
      <c r="F27" s="139">
        <v>20.6</v>
      </c>
    </row>
    <row r="28" spans="1:6">
      <c r="A28" s="88" t="s">
        <v>314</v>
      </c>
      <c r="B28" s="663">
        <v>28.3</v>
      </c>
      <c r="C28" s="663">
        <v>27.8</v>
      </c>
      <c r="D28" s="663">
        <v>23.3</v>
      </c>
      <c r="E28" s="663">
        <v>24.5</v>
      </c>
      <c r="F28" s="139">
        <v>25.5</v>
      </c>
    </row>
    <row r="29" spans="1:6">
      <c r="A29" s="926" t="s">
        <v>517</v>
      </c>
      <c r="B29" s="433">
        <v>28.3</v>
      </c>
      <c r="C29" s="433">
        <v>27.8</v>
      </c>
      <c r="D29" s="433">
        <v>23.3</v>
      </c>
      <c r="E29" s="433">
        <v>24.5</v>
      </c>
      <c r="F29" s="139">
        <v>25.5</v>
      </c>
    </row>
    <row r="30" spans="1:6">
      <c r="A30" s="88" t="s">
        <v>315</v>
      </c>
      <c r="B30" s="663">
        <v>18.600000000000001</v>
      </c>
      <c r="C30" s="663">
        <v>18.7</v>
      </c>
      <c r="D30" s="663">
        <v>14.4</v>
      </c>
      <c r="E30" s="663">
        <v>14.2</v>
      </c>
      <c r="F30" s="139">
        <v>18.7</v>
      </c>
    </row>
    <row r="31" spans="1:6">
      <c r="A31" s="926" t="s">
        <v>517</v>
      </c>
      <c r="B31" s="433">
        <v>18.600000000000001</v>
      </c>
      <c r="C31" s="433">
        <v>18.7</v>
      </c>
      <c r="D31" s="433">
        <v>14.4</v>
      </c>
      <c r="E31" s="433">
        <v>14.2</v>
      </c>
      <c r="F31" s="139">
        <v>18.7</v>
      </c>
    </row>
    <row r="32" spans="1:6">
      <c r="A32" s="88" t="s">
        <v>316</v>
      </c>
      <c r="B32" s="663">
        <v>27.8</v>
      </c>
      <c r="C32" s="663">
        <v>24.2</v>
      </c>
      <c r="D32" s="663">
        <v>19.7</v>
      </c>
      <c r="E32" s="663">
        <v>21.4</v>
      </c>
      <c r="F32" s="139">
        <v>25.7</v>
      </c>
    </row>
    <row r="33" spans="1:6">
      <c r="A33" s="82" t="s">
        <v>516</v>
      </c>
      <c r="B33" s="433">
        <v>29.9</v>
      </c>
      <c r="C33" s="433">
        <v>26.4</v>
      </c>
      <c r="D33" s="433">
        <v>27</v>
      </c>
      <c r="E33" s="433">
        <v>16.3</v>
      </c>
      <c r="F33" s="139">
        <v>23</v>
      </c>
    </row>
    <row r="34" spans="1:6">
      <c r="A34" s="926" t="s">
        <v>517</v>
      </c>
      <c r="B34" s="433">
        <v>27.7</v>
      </c>
      <c r="C34" s="433">
        <v>24</v>
      </c>
      <c r="D34" s="433">
        <v>19.2</v>
      </c>
      <c r="E34" s="433">
        <v>21.7</v>
      </c>
      <c r="F34" s="139">
        <v>25.9</v>
      </c>
    </row>
    <row r="35" spans="1:6">
      <c r="A35" s="88" t="s">
        <v>317</v>
      </c>
      <c r="B35" s="663">
        <v>27.6</v>
      </c>
      <c r="C35" s="663">
        <v>25.1</v>
      </c>
      <c r="D35" s="663">
        <v>22.3</v>
      </c>
      <c r="E35" s="663">
        <v>22.2</v>
      </c>
      <c r="F35" s="139">
        <v>23.3</v>
      </c>
    </row>
    <row r="36" spans="1:6">
      <c r="A36" s="82" t="s">
        <v>516</v>
      </c>
      <c r="B36" s="433">
        <v>23.6</v>
      </c>
      <c r="C36" s="433">
        <v>46.1</v>
      </c>
      <c r="D36" s="433">
        <v>36.5</v>
      </c>
      <c r="E36" s="433">
        <v>25.2</v>
      </c>
      <c r="F36" s="139">
        <v>24.7</v>
      </c>
    </row>
    <row r="37" spans="1:6">
      <c r="A37" s="926" t="s">
        <v>517</v>
      </c>
      <c r="B37" s="433">
        <v>27.9</v>
      </c>
      <c r="C37" s="433">
        <v>23.8</v>
      </c>
      <c r="D37" s="433">
        <v>21.4</v>
      </c>
      <c r="E37" s="433">
        <v>22</v>
      </c>
      <c r="F37" s="139">
        <v>23.3</v>
      </c>
    </row>
    <row r="38" spans="1:6">
      <c r="A38" s="88" t="s">
        <v>318</v>
      </c>
      <c r="B38" s="663">
        <v>24.9</v>
      </c>
      <c r="C38" s="663">
        <v>22.7</v>
      </c>
      <c r="D38" s="663">
        <v>19.8</v>
      </c>
      <c r="E38" s="663">
        <v>20.100000000000001</v>
      </c>
      <c r="F38" s="139">
        <v>23</v>
      </c>
    </row>
    <row r="39" spans="1:6">
      <c r="A39" s="82" t="s">
        <v>516</v>
      </c>
      <c r="B39" s="433">
        <v>27</v>
      </c>
      <c r="C39" s="433">
        <v>27.2</v>
      </c>
      <c r="D39" s="433">
        <v>24.5</v>
      </c>
      <c r="E39" s="433">
        <v>18.100000000000001</v>
      </c>
      <c r="F39" s="139">
        <v>25.4</v>
      </c>
    </row>
    <row r="40" spans="1:6">
      <c r="A40" s="926" t="s">
        <v>517</v>
      </c>
      <c r="B40" s="433">
        <v>24.3</v>
      </c>
      <c r="C40" s="433">
        <v>21.4</v>
      </c>
      <c r="D40" s="433">
        <v>18.5</v>
      </c>
      <c r="E40" s="433">
        <v>20.7</v>
      </c>
      <c r="F40" s="139">
        <v>22.4</v>
      </c>
    </row>
    <row r="41" spans="1:6">
      <c r="A41" s="89" t="s">
        <v>319</v>
      </c>
      <c r="B41" s="663">
        <v>26.7</v>
      </c>
      <c r="C41" s="663">
        <v>23.9</v>
      </c>
      <c r="D41" s="663">
        <v>24.4</v>
      </c>
      <c r="E41" s="663">
        <v>19.8</v>
      </c>
      <c r="F41" s="139">
        <v>25.4</v>
      </c>
    </row>
    <row r="42" spans="1:6">
      <c r="A42" s="1956" t="s">
        <v>517</v>
      </c>
      <c r="B42" s="705">
        <v>26.7</v>
      </c>
      <c r="C42" s="705">
        <v>23.9</v>
      </c>
      <c r="D42" s="705">
        <v>24.4</v>
      </c>
      <c r="E42" s="705">
        <v>19.8</v>
      </c>
      <c r="F42" s="1852">
        <v>25.4</v>
      </c>
    </row>
    <row r="43" spans="1:6" ht="23.25" customHeight="1">
      <c r="A43" s="2322" t="s">
        <v>1444</v>
      </c>
      <c r="B43" s="2322"/>
      <c r="C43" s="2322"/>
      <c r="D43" s="2322"/>
      <c r="E43" s="2322"/>
      <c r="F43" s="2322"/>
    </row>
    <row r="44" spans="1:6">
      <c r="A44" s="457"/>
      <c r="B44" s="458"/>
      <c r="C44" s="458"/>
      <c r="D44" s="458"/>
      <c r="E44" s="459"/>
      <c r="F44" s="459"/>
    </row>
    <row r="45" spans="1:6" ht="15.75">
      <c r="A45" s="2331" t="s">
        <v>554</v>
      </c>
      <c r="B45" s="2331"/>
      <c r="C45" s="2331"/>
      <c r="D45" s="2331"/>
      <c r="E45" s="139"/>
      <c r="F45" s="139"/>
    </row>
    <row r="46" spans="1:6" ht="18.75" customHeight="1">
      <c r="A46" s="2332" t="s">
        <v>189</v>
      </c>
      <c r="B46" s="2332"/>
      <c r="C46" s="2332"/>
      <c r="D46" s="2332"/>
      <c r="E46" s="1852"/>
      <c r="F46" s="1852"/>
    </row>
    <row r="47" spans="1:6">
      <c r="A47" s="1957"/>
      <c r="B47" s="1958">
        <v>2019</v>
      </c>
      <c r="C47" s="1958">
        <v>2020</v>
      </c>
      <c r="D47" s="1959">
        <v>2021</v>
      </c>
      <c r="E47" s="1960">
        <v>2022</v>
      </c>
      <c r="F47" s="1853">
        <v>2023</v>
      </c>
    </row>
    <row r="48" spans="1:6" ht="13.5" customHeight="1">
      <c r="A48" s="138"/>
      <c r="B48" s="401"/>
      <c r="C48" s="401"/>
      <c r="D48" s="461"/>
      <c r="E48" s="401"/>
      <c r="F48" s="138"/>
    </row>
    <row r="49" spans="1:6">
      <c r="A49" s="92" t="s">
        <v>555</v>
      </c>
      <c r="B49" s="437"/>
      <c r="C49" s="437"/>
      <c r="D49" s="438"/>
      <c r="E49" s="437"/>
      <c r="F49" s="139"/>
    </row>
    <row r="50" spans="1:6">
      <c r="A50" s="88" t="s">
        <v>42</v>
      </c>
      <c r="B50" s="657">
        <v>5841</v>
      </c>
      <c r="C50" s="657">
        <v>7273</v>
      </c>
      <c r="D50" s="657">
        <v>6179</v>
      </c>
      <c r="E50" s="663">
        <v>5508</v>
      </c>
      <c r="F50" s="1362">
        <v>5595</v>
      </c>
    </row>
    <row r="51" spans="1:6">
      <c r="A51" s="88" t="s">
        <v>313</v>
      </c>
      <c r="B51" s="657">
        <v>450</v>
      </c>
      <c r="C51" s="657">
        <v>544</v>
      </c>
      <c r="D51" s="657">
        <v>472</v>
      </c>
      <c r="E51" s="663">
        <v>395</v>
      </c>
      <c r="F51" s="139">
        <v>402</v>
      </c>
    </row>
    <row r="52" spans="1:6">
      <c r="A52" s="926" t="s">
        <v>517</v>
      </c>
      <c r="B52" s="439">
        <v>450</v>
      </c>
      <c r="C52" s="397">
        <v>544</v>
      </c>
      <c r="D52" s="433">
        <v>472</v>
      </c>
      <c r="E52" s="433">
        <v>395</v>
      </c>
      <c r="F52" s="139">
        <v>402</v>
      </c>
    </row>
    <row r="53" spans="1:6">
      <c r="A53" s="88" t="s">
        <v>314</v>
      </c>
      <c r="B53" s="657">
        <v>554</v>
      </c>
      <c r="C53" s="657">
        <v>741</v>
      </c>
      <c r="D53" s="657">
        <v>657</v>
      </c>
      <c r="E53" s="663">
        <v>545</v>
      </c>
      <c r="F53" s="139">
        <v>534</v>
      </c>
    </row>
    <row r="54" spans="1:6">
      <c r="A54" s="926" t="s">
        <v>517</v>
      </c>
      <c r="B54" s="439">
        <v>554</v>
      </c>
      <c r="C54" s="439">
        <v>741</v>
      </c>
      <c r="D54" s="439">
        <v>657</v>
      </c>
      <c r="E54" s="433">
        <v>545</v>
      </c>
      <c r="F54" s="139">
        <v>534</v>
      </c>
    </row>
    <row r="55" spans="1:6">
      <c r="A55" s="88" t="s">
        <v>315</v>
      </c>
      <c r="B55" s="657">
        <v>467</v>
      </c>
      <c r="C55" s="657">
        <v>552</v>
      </c>
      <c r="D55" s="657">
        <v>480</v>
      </c>
      <c r="E55" s="663">
        <v>438</v>
      </c>
      <c r="F55" s="139">
        <v>387</v>
      </c>
    </row>
    <row r="56" spans="1:6">
      <c r="A56" s="926" t="s">
        <v>517</v>
      </c>
      <c r="B56" s="439">
        <v>467</v>
      </c>
      <c r="C56" s="439">
        <v>552</v>
      </c>
      <c r="D56" s="439">
        <v>480</v>
      </c>
      <c r="E56" s="433">
        <v>438</v>
      </c>
      <c r="F56" s="139">
        <v>387</v>
      </c>
    </row>
    <row r="57" spans="1:6">
      <c r="A57" s="88" t="s">
        <v>316</v>
      </c>
      <c r="B57" s="657">
        <v>1999</v>
      </c>
      <c r="C57" s="657">
        <v>2346</v>
      </c>
      <c r="D57" s="657">
        <v>1949</v>
      </c>
      <c r="E57" s="663">
        <v>1859</v>
      </c>
      <c r="F57" s="139">
        <v>1864</v>
      </c>
    </row>
    <row r="58" spans="1:6">
      <c r="A58" s="82" t="s">
        <v>516</v>
      </c>
      <c r="B58" s="439">
        <v>143</v>
      </c>
      <c r="C58" s="439">
        <v>151</v>
      </c>
      <c r="D58" s="439">
        <v>184</v>
      </c>
      <c r="E58" s="433">
        <v>164</v>
      </c>
      <c r="F58" s="139">
        <v>127</v>
      </c>
    </row>
    <row r="59" spans="1:6">
      <c r="A59" s="926" t="s">
        <v>517</v>
      </c>
      <c r="B59" s="439">
        <v>1856</v>
      </c>
      <c r="C59" s="439">
        <v>2195</v>
      </c>
      <c r="D59" s="439">
        <v>1765</v>
      </c>
      <c r="E59" s="433">
        <v>1695</v>
      </c>
      <c r="F59" s="139">
        <v>1737</v>
      </c>
    </row>
    <row r="60" spans="1:6">
      <c r="A60" s="88" t="s">
        <v>317</v>
      </c>
      <c r="B60" s="657">
        <v>1072</v>
      </c>
      <c r="C60" s="657">
        <v>1501</v>
      </c>
      <c r="D60" s="657">
        <v>1265</v>
      </c>
      <c r="E60" s="663">
        <v>1126</v>
      </c>
      <c r="F60" s="139">
        <v>1139</v>
      </c>
    </row>
    <row r="61" spans="1:6">
      <c r="A61" s="82" t="s">
        <v>516</v>
      </c>
      <c r="B61" s="439">
        <v>112</v>
      </c>
      <c r="C61" s="439">
        <v>130</v>
      </c>
      <c r="D61" s="439">
        <v>108</v>
      </c>
      <c r="E61" s="433">
        <v>99</v>
      </c>
      <c r="F61" s="139">
        <v>100</v>
      </c>
    </row>
    <row r="62" spans="1:6">
      <c r="A62" s="926" t="s">
        <v>517</v>
      </c>
      <c r="B62" s="439">
        <v>960</v>
      </c>
      <c r="C62" s="439">
        <v>1371</v>
      </c>
      <c r="D62" s="439">
        <v>1157</v>
      </c>
      <c r="E62" s="433">
        <v>1027</v>
      </c>
      <c r="F62" s="139">
        <v>1039</v>
      </c>
    </row>
    <row r="63" spans="1:6">
      <c r="A63" s="88" t="s">
        <v>318</v>
      </c>
      <c r="B63" s="657">
        <v>1176</v>
      </c>
      <c r="C63" s="657">
        <v>1441</v>
      </c>
      <c r="D63" s="657">
        <v>1232</v>
      </c>
      <c r="E63" s="663">
        <v>1028</v>
      </c>
      <c r="F63" s="139">
        <v>1152</v>
      </c>
    </row>
    <row r="64" spans="1:6">
      <c r="A64" s="82" t="s">
        <v>516</v>
      </c>
      <c r="B64" s="433">
        <v>285</v>
      </c>
      <c r="C64" s="433">
        <v>364</v>
      </c>
      <c r="D64" s="433">
        <v>342</v>
      </c>
      <c r="E64" s="433">
        <v>211</v>
      </c>
      <c r="F64" s="139">
        <v>282</v>
      </c>
    </row>
    <row r="65" spans="1:6">
      <c r="A65" s="926" t="s">
        <v>517</v>
      </c>
      <c r="B65" s="433">
        <v>891</v>
      </c>
      <c r="C65" s="433">
        <v>1077</v>
      </c>
      <c r="D65" s="433">
        <v>690</v>
      </c>
      <c r="E65" s="433">
        <v>817</v>
      </c>
      <c r="F65" s="139">
        <v>870</v>
      </c>
    </row>
    <row r="66" spans="1:6">
      <c r="A66" s="89" t="s">
        <v>319</v>
      </c>
      <c r="B66" s="663">
        <v>123</v>
      </c>
      <c r="C66" s="663">
        <v>148</v>
      </c>
      <c r="D66" s="663">
        <v>124</v>
      </c>
      <c r="E66" s="663">
        <v>117</v>
      </c>
      <c r="F66" s="139">
        <v>117</v>
      </c>
    </row>
    <row r="67" spans="1:6">
      <c r="A67" s="926" t="s">
        <v>517</v>
      </c>
      <c r="B67" s="433">
        <v>123</v>
      </c>
      <c r="C67" s="433">
        <v>148</v>
      </c>
      <c r="D67" s="433">
        <v>124</v>
      </c>
      <c r="E67" s="433">
        <v>117</v>
      </c>
      <c r="F67" s="139">
        <v>117</v>
      </c>
    </row>
    <row r="68" spans="1:6" ht="14.25">
      <c r="A68" s="92" t="s">
        <v>1142</v>
      </c>
      <c r="B68" s="433"/>
      <c r="C68" s="433"/>
      <c r="D68" s="433"/>
      <c r="E68" s="433"/>
      <c r="F68" s="139"/>
    </row>
    <row r="69" spans="1:6">
      <c r="A69" s="88" t="s">
        <v>42</v>
      </c>
      <c r="B69" s="663">
        <v>4.3</v>
      </c>
      <c r="C69" s="663">
        <v>5.3</v>
      </c>
      <c r="D69" s="663">
        <v>4.4000000000000004</v>
      </c>
      <c r="E69" s="663">
        <v>3.8</v>
      </c>
      <c r="F69" s="139">
        <v>3.8</v>
      </c>
    </row>
    <row r="70" spans="1:6">
      <c r="A70" s="88" t="s">
        <v>313</v>
      </c>
      <c r="B70" s="663">
        <v>5.2</v>
      </c>
      <c r="C70" s="663">
        <v>6.3</v>
      </c>
      <c r="D70" s="663">
        <v>5.4</v>
      </c>
      <c r="E70" s="663">
        <v>4.3</v>
      </c>
      <c r="F70" s="139">
        <v>4.3</v>
      </c>
    </row>
    <row r="71" spans="1:6">
      <c r="A71" s="926" t="s">
        <v>517</v>
      </c>
      <c r="B71" s="433">
        <v>5.2</v>
      </c>
      <c r="C71" s="433">
        <v>6.3</v>
      </c>
      <c r="D71" s="433">
        <v>5.4</v>
      </c>
      <c r="E71" s="433">
        <v>4.3</v>
      </c>
      <c r="F71" s="139">
        <v>4.3</v>
      </c>
    </row>
    <row r="72" spans="1:6">
      <c r="A72" s="88" t="s">
        <v>314</v>
      </c>
      <c r="B72" s="663">
        <v>4.2</v>
      </c>
      <c r="C72" s="663">
        <v>5.4</v>
      </c>
      <c r="D72" s="663">
        <v>4.7</v>
      </c>
      <c r="E72" s="663">
        <v>3.8</v>
      </c>
      <c r="F72" s="139">
        <v>3.7</v>
      </c>
    </row>
    <row r="73" spans="1:6">
      <c r="A73" s="926" t="s">
        <v>517</v>
      </c>
      <c r="B73" s="433">
        <v>4.2</v>
      </c>
      <c r="C73" s="433">
        <v>5.4</v>
      </c>
      <c r="D73" s="433">
        <v>4.7</v>
      </c>
      <c r="E73" s="433">
        <v>3.8</v>
      </c>
      <c r="F73" s="139">
        <v>3.7</v>
      </c>
    </row>
    <row r="74" spans="1:6">
      <c r="A74" s="88" t="s">
        <v>315</v>
      </c>
      <c r="B74" s="663">
        <v>4.7</v>
      </c>
      <c r="C74" s="663">
        <v>5.5</v>
      </c>
      <c r="D74" s="663">
        <v>4.8</v>
      </c>
      <c r="E74" s="663">
        <v>4.4000000000000004</v>
      </c>
      <c r="F74" s="139">
        <v>3.8</v>
      </c>
    </row>
    <row r="75" spans="1:6">
      <c r="A75" s="926" t="s">
        <v>517</v>
      </c>
      <c r="B75" s="433">
        <v>4.7</v>
      </c>
      <c r="C75" s="433">
        <v>5.5</v>
      </c>
      <c r="D75" s="433">
        <v>4.8</v>
      </c>
      <c r="E75" s="433">
        <v>4.4000000000000004</v>
      </c>
      <c r="F75" s="139">
        <v>3.8</v>
      </c>
    </row>
    <row r="76" spans="1:6">
      <c r="A76" s="88" t="s">
        <v>316</v>
      </c>
      <c r="B76" s="663">
        <v>4.5999999999999996</v>
      </c>
      <c r="C76" s="663">
        <v>5.3</v>
      </c>
      <c r="D76" s="663">
        <v>4.3</v>
      </c>
      <c r="E76" s="663">
        <v>3.9</v>
      </c>
      <c r="F76" s="139">
        <v>3.9</v>
      </c>
    </row>
    <row r="77" spans="1:6">
      <c r="A77" s="82" t="s">
        <v>516</v>
      </c>
      <c r="B77" s="433">
        <v>5.5</v>
      </c>
      <c r="C77" s="433">
        <v>5.7</v>
      </c>
      <c r="D77" s="433">
        <v>6.8</v>
      </c>
      <c r="E77" s="433">
        <v>6.1</v>
      </c>
      <c r="F77" s="139">
        <v>4.5999999999999996</v>
      </c>
    </row>
    <row r="78" spans="1:6">
      <c r="A78" s="926" t="s">
        <v>517</v>
      </c>
      <c r="B78" s="433">
        <v>4.5</v>
      </c>
      <c r="C78" s="433">
        <v>5.2</v>
      </c>
      <c r="D78" s="433">
        <v>4.0999999999999996</v>
      </c>
      <c r="E78" s="433">
        <v>3.8</v>
      </c>
      <c r="F78" s="139">
        <v>3.8</v>
      </c>
    </row>
    <row r="79" spans="1:6">
      <c r="A79" s="88" t="s">
        <v>317</v>
      </c>
      <c r="B79" s="663">
        <v>3.7</v>
      </c>
      <c r="C79" s="663">
        <v>5</v>
      </c>
      <c r="D79" s="663">
        <v>4.0999999999999996</v>
      </c>
      <c r="E79" s="663">
        <v>3.6</v>
      </c>
      <c r="F79" s="139">
        <v>3.5</v>
      </c>
    </row>
    <row r="80" spans="1:6">
      <c r="A80" s="82" t="s">
        <v>516</v>
      </c>
      <c r="B80" s="433">
        <v>6.4</v>
      </c>
      <c r="C80" s="433">
        <v>7.3</v>
      </c>
      <c r="D80" s="433">
        <v>5.8</v>
      </c>
      <c r="E80" s="433">
        <v>6.2</v>
      </c>
      <c r="F80" s="139">
        <v>6.1</v>
      </c>
    </row>
    <row r="81" spans="1:7">
      <c r="A81" s="926" t="s">
        <v>517</v>
      </c>
      <c r="B81" s="433">
        <v>3.5</v>
      </c>
      <c r="C81" s="433">
        <v>4.9000000000000004</v>
      </c>
      <c r="D81" s="433">
        <v>4</v>
      </c>
      <c r="E81" s="433">
        <v>3.4</v>
      </c>
      <c r="F81" s="139">
        <v>3.4</v>
      </c>
    </row>
    <row r="82" spans="1:7">
      <c r="A82" s="88" t="s">
        <v>318</v>
      </c>
      <c r="B82" s="663">
        <v>4.3</v>
      </c>
      <c r="C82" s="663">
        <v>5.0999999999999996</v>
      </c>
      <c r="D82" s="663">
        <v>4.3</v>
      </c>
      <c r="E82" s="663">
        <v>3.6</v>
      </c>
      <c r="F82" s="139">
        <v>3.9</v>
      </c>
    </row>
    <row r="83" spans="1:7">
      <c r="A83" s="82" t="s">
        <v>516</v>
      </c>
      <c r="B83" s="433">
        <v>4.7</v>
      </c>
      <c r="C83" s="433">
        <v>5.9</v>
      </c>
      <c r="D83" s="433">
        <v>5.4</v>
      </c>
      <c r="E83" s="433">
        <v>3.4</v>
      </c>
      <c r="F83" s="139">
        <v>4.5</v>
      </c>
    </row>
    <row r="84" spans="1:7">
      <c r="A84" s="926" t="s">
        <v>517</v>
      </c>
      <c r="B84" s="433">
        <v>4.0999999999999996</v>
      </c>
      <c r="C84" s="433">
        <v>4.9000000000000004</v>
      </c>
      <c r="D84" s="433">
        <v>4</v>
      </c>
      <c r="E84" s="433">
        <v>3.6</v>
      </c>
      <c r="F84" s="139">
        <v>3.8</v>
      </c>
    </row>
    <row r="85" spans="1:7">
      <c r="A85" s="89" t="s">
        <v>319</v>
      </c>
      <c r="B85" s="663">
        <v>3.9</v>
      </c>
      <c r="C85" s="663">
        <v>4.5999999999999996</v>
      </c>
      <c r="D85" s="663">
        <v>3.8</v>
      </c>
      <c r="E85" s="663">
        <v>3.2</v>
      </c>
      <c r="F85" s="139">
        <v>3.2</v>
      </c>
    </row>
    <row r="86" spans="1:7">
      <c r="A86" s="926" t="s">
        <v>517</v>
      </c>
      <c r="B86" s="433">
        <v>3.9</v>
      </c>
      <c r="C86" s="433">
        <v>4.5999999999999996</v>
      </c>
      <c r="D86" s="433">
        <v>3.8</v>
      </c>
      <c r="E86" s="433">
        <v>3.2</v>
      </c>
      <c r="F86" s="139">
        <v>3.2</v>
      </c>
    </row>
    <row r="87" spans="1:7">
      <c r="A87" s="1925"/>
      <c r="B87" s="1814"/>
      <c r="C87" s="1814"/>
      <c r="D87" s="1964"/>
      <c r="E87" s="1814"/>
      <c r="F87" s="1852"/>
    </row>
    <row r="88" spans="1:7" ht="24" customHeight="1">
      <c r="A88" s="2328" t="s">
        <v>1151</v>
      </c>
      <c r="B88" s="2328"/>
      <c r="C88" s="2328"/>
      <c r="D88" s="2328"/>
      <c r="E88" s="2328"/>
      <c r="F88" s="2328"/>
    </row>
    <row r="89" spans="1:7" ht="33" customHeight="1">
      <c r="A89" s="2307" t="s">
        <v>556</v>
      </c>
      <c r="B89" s="2307"/>
      <c r="C89" s="2307"/>
      <c r="D89" s="2307"/>
      <c r="E89" s="139"/>
      <c r="F89" s="139"/>
    </row>
    <row r="90" spans="1:7" ht="18" customHeight="1">
      <c r="A90" s="2327" t="s">
        <v>557</v>
      </c>
      <c r="B90" s="2327"/>
      <c r="C90" s="2327"/>
      <c r="D90" s="2327"/>
      <c r="E90" s="1852"/>
      <c r="F90" s="1852"/>
    </row>
    <row r="91" spans="1:7">
      <c r="A91" s="1965"/>
      <c r="B91" s="1966">
        <v>2019</v>
      </c>
      <c r="C91" s="1966">
        <v>2020</v>
      </c>
      <c r="D91" s="1967">
        <v>2021</v>
      </c>
      <c r="E91" s="1968">
        <v>2022</v>
      </c>
      <c r="F91" s="1969">
        <v>2023</v>
      </c>
      <c r="G91" s="512"/>
    </row>
    <row r="92" spans="1:7" ht="24">
      <c r="A92" s="192" t="s">
        <v>788</v>
      </c>
      <c r="B92" s="56"/>
      <c r="C92" s="56"/>
      <c r="D92" s="146"/>
      <c r="E92" s="75"/>
      <c r="F92" s="139"/>
    </row>
    <row r="93" spans="1:7">
      <c r="A93" s="88" t="s">
        <v>42</v>
      </c>
      <c r="B93" s="663">
        <v>234</v>
      </c>
      <c r="C93" s="680">
        <v>219</v>
      </c>
      <c r="D93" s="663">
        <v>218</v>
      </c>
      <c r="E93" s="663">
        <v>242</v>
      </c>
      <c r="F93" s="1362">
        <v>166</v>
      </c>
    </row>
    <row r="94" spans="1:7">
      <c r="A94" s="88" t="s">
        <v>313</v>
      </c>
      <c r="B94" s="663">
        <v>15</v>
      </c>
      <c r="C94" s="680">
        <v>14</v>
      </c>
      <c r="D94" s="663">
        <v>5</v>
      </c>
      <c r="E94" s="663">
        <v>15</v>
      </c>
      <c r="F94" s="139">
        <v>12</v>
      </c>
    </row>
    <row r="95" spans="1:7">
      <c r="A95" s="926" t="s">
        <v>517</v>
      </c>
      <c r="B95" s="433">
        <v>15</v>
      </c>
      <c r="C95" s="397">
        <v>14</v>
      </c>
      <c r="D95" s="433">
        <v>5</v>
      </c>
      <c r="E95" s="433">
        <v>15</v>
      </c>
      <c r="F95" s="139">
        <v>12</v>
      </c>
    </row>
    <row r="96" spans="1:7">
      <c r="A96" s="88" t="s">
        <v>314</v>
      </c>
      <c r="B96" s="663">
        <v>19</v>
      </c>
      <c r="C96" s="680">
        <v>33</v>
      </c>
      <c r="D96" s="663">
        <v>26</v>
      </c>
      <c r="E96" s="663">
        <v>26</v>
      </c>
      <c r="F96" s="139">
        <v>20</v>
      </c>
    </row>
    <row r="97" spans="1:6">
      <c r="A97" s="926" t="s">
        <v>517</v>
      </c>
      <c r="B97" s="433">
        <v>19</v>
      </c>
      <c r="C97" s="397">
        <v>33</v>
      </c>
      <c r="D97" s="433">
        <v>26</v>
      </c>
      <c r="E97" s="433">
        <v>26</v>
      </c>
      <c r="F97" s="139">
        <v>20</v>
      </c>
    </row>
    <row r="98" spans="1:6">
      <c r="A98" s="88" t="s">
        <v>315</v>
      </c>
      <c r="B98" s="663">
        <v>20</v>
      </c>
      <c r="C98" s="680">
        <v>17</v>
      </c>
      <c r="D98" s="663">
        <v>16</v>
      </c>
      <c r="E98" s="663">
        <v>21</v>
      </c>
      <c r="F98" s="139">
        <v>16</v>
      </c>
    </row>
    <row r="99" spans="1:6">
      <c r="A99" s="926" t="s">
        <v>517</v>
      </c>
      <c r="B99" s="433">
        <v>20</v>
      </c>
      <c r="C99" s="397">
        <v>17</v>
      </c>
      <c r="D99" s="433">
        <v>16</v>
      </c>
      <c r="E99" s="433">
        <v>21</v>
      </c>
      <c r="F99" s="139">
        <v>16</v>
      </c>
    </row>
    <row r="100" spans="1:6">
      <c r="A100" s="88" t="s">
        <v>316</v>
      </c>
      <c r="B100" s="663">
        <v>63</v>
      </c>
      <c r="C100" s="680">
        <v>59</v>
      </c>
      <c r="D100" s="663">
        <v>59</v>
      </c>
      <c r="E100" s="663">
        <v>71</v>
      </c>
      <c r="F100" s="139">
        <v>46</v>
      </c>
    </row>
    <row r="101" spans="1:6">
      <c r="A101" s="82" t="s">
        <v>516</v>
      </c>
      <c r="B101" s="433">
        <v>15</v>
      </c>
      <c r="C101" s="397">
        <v>31</v>
      </c>
      <c r="D101" s="433">
        <v>19</v>
      </c>
      <c r="E101" s="433">
        <v>27</v>
      </c>
      <c r="F101" s="139">
        <v>24</v>
      </c>
    </row>
    <row r="102" spans="1:6">
      <c r="A102" s="926" t="s">
        <v>517</v>
      </c>
      <c r="B102" s="433">
        <v>48</v>
      </c>
      <c r="C102" s="397">
        <v>28</v>
      </c>
      <c r="D102" s="433">
        <v>40</v>
      </c>
      <c r="E102" s="433">
        <v>44</v>
      </c>
      <c r="F102" s="139">
        <v>22</v>
      </c>
    </row>
    <row r="103" spans="1:6">
      <c r="A103" s="88" t="s">
        <v>317</v>
      </c>
      <c r="B103" s="663">
        <v>61</v>
      </c>
      <c r="C103" s="663">
        <v>37</v>
      </c>
      <c r="D103" s="663">
        <v>56</v>
      </c>
      <c r="E103" s="663">
        <v>50</v>
      </c>
      <c r="F103" s="1362">
        <v>34</v>
      </c>
    </row>
    <row r="104" spans="1:6">
      <c r="A104" s="82" t="s">
        <v>516</v>
      </c>
      <c r="B104" s="433">
        <v>28</v>
      </c>
      <c r="C104" s="433">
        <v>14</v>
      </c>
      <c r="D104" s="433">
        <v>18</v>
      </c>
      <c r="E104" s="433">
        <v>28</v>
      </c>
      <c r="F104" s="139">
        <v>16</v>
      </c>
    </row>
    <row r="105" spans="1:6">
      <c r="A105" s="926" t="s">
        <v>517</v>
      </c>
      <c r="B105" s="433">
        <v>33</v>
      </c>
      <c r="C105" s="433">
        <v>23</v>
      </c>
      <c r="D105" s="433">
        <v>38</v>
      </c>
      <c r="E105" s="433">
        <v>22</v>
      </c>
      <c r="F105" s="139">
        <v>18</v>
      </c>
    </row>
    <row r="106" spans="1:6">
      <c r="A106" s="88" t="s">
        <v>318</v>
      </c>
      <c r="B106" s="663">
        <v>44</v>
      </c>
      <c r="C106" s="663">
        <v>52</v>
      </c>
      <c r="D106" s="663">
        <v>51</v>
      </c>
      <c r="E106" s="663">
        <v>49</v>
      </c>
      <c r="F106" s="139">
        <v>33</v>
      </c>
    </row>
    <row r="107" spans="1:6">
      <c r="A107" s="82" t="s">
        <v>516</v>
      </c>
      <c r="B107" s="433">
        <v>26</v>
      </c>
      <c r="C107" s="433">
        <v>31</v>
      </c>
      <c r="D107" s="433">
        <v>23</v>
      </c>
      <c r="E107" s="433">
        <v>28</v>
      </c>
      <c r="F107" s="139">
        <v>25</v>
      </c>
    </row>
    <row r="108" spans="1:6">
      <c r="A108" s="926" t="s">
        <v>517</v>
      </c>
      <c r="B108" s="433">
        <v>18</v>
      </c>
      <c r="C108" s="433">
        <v>21</v>
      </c>
      <c r="D108" s="433">
        <v>28</v>
      </c>
      <c r="E108" s="433">
        <v>21</v>
      </c>
      <c r="F108" s="139">
        <v>8</v>
      </c>
    </row>
    <row r="109" spans="1:6">
      <c r="A109" s="89" t="s">
        <v>319</v>
      </c>
      <c r="B109" s="663">
        <v>12</v>
      </c>
      <c r="C109" s="663">
        <v>7</v>
      </c>
      <c r="D109" s="663">
        <v>5</v>
      </c>
      <c r="E109" s="663">
        <v>10</v>
      </c>
      <c r="F109" s="139">
        <v>5</v>
      </c>
    </row>
    <row r="110" spans="1:6">
      <c r="A110" s="926" t="s">
        <v>517</v>
      </c>
      <c r="B110" s="433">
        <v>12</v>
      </c>
      <c r="C110" s="433">
        <v>7</v>
      </c>
      <c r="D110" s="433">
        <v>5</v>
      </c>
      <c r="E110" s="433">
        <v>10</v>
      </c>
      <c r="F110" s="139">
        <v>5</v>
      </c>
    </row>
    <row r="111" spans="1:6" ht="12.75" customHeight="1">
      <c r="A111" s="975" t="s">
        <v>558</v>
      </c>
      <c r="B111" s="139"/>
      <c r="C111" s="146"/>
      <c r="D111" s="146"/>
      <c r="E111" s="75"/>
      <c r="F111" s="139"/>
    </row>
    <row r="112" spans="1:6">
      <c r="A112" s="88" t="s">
        <v>42</v>
      </c>
      <c r="B112" s="680">
        <v>7.3</v>
      </c>
      <c r="C112" s="663">
        <v>6.7</v>
      </c>
      <c r="D112" s="663">
        <v>7.7</v>
      </c>
      <c r="E112" s="663">
        <v>8.1</v>
      </c>
      <c r="F112" s="139">
        <v>4.7</v>
      </c>
    </row>
    <row r="113" spans="1:6">
      <c r="A113" s="88" t="s">
        <v>313</v>
      </c>
      <c r="B113" s="680">
        <v>7.4</v>
      </c>
      <c r="C113" s="663">
        <v>8.4</v>
      </c>
      <c r="D113" s="663">
        <v>3.9</v>
      </c>
      <c r="E113" s="663">
        <v>11.9</v>
      </c>
      <c r="F113" s="139">
        <v>6.3</v>
      </c>
    </row>
    <row r="114" spans="1:6">
      <c r="A114" s="926" t="s">
        <v>517</v>
      </c>
      <c r="B114" s="397">
        <v>7.4</v>
      </c>
      <c r="C114" s="433">
        <v>8.4</v>
      </c>
      <c r="D114" s="433">
        <v>3.9</v>
      </c>
      <c r="E114" s="433">
        <v>11.9</v>
      </c>
      <c r="F114" s="139">
        <v>6.3</v>
      </c>
    </row>
    <row r="115" spans="1:6">
      <c r="A115" s="88" t="s">
        <v>314</v>
      </c>
      <c r="B115" s="680">
        <v>7.6</v>
      </c>
      <c r="C115" s="663">
        <v>8.6999999999999993</v>
      </c>
      <c r="D115" s="663">
        <v>8</v>
      </c>
      <c r="E115" s="663">
        <v>7.4</v>
      </c>
      <c r="F115" s="139">
        <v>5.4</v>
      </c>
    </row>
    <row r="116" spans="1:6">
      <c r="A116" s="926" t="s">
        <v>517</v>
      </c>
      <c r="B116" s="397">
        <v>7.6</v>
      </c>
      <c r="C116" s="433">
        <v>8.6999999999999993</v>
      </c>
      <c r="D116" s="433">
        <v>8</v>
      </c>
      <c r="E116" s="433">
        <v>7.4</v>
      </c>
      <c r="F116" s="139">
        <v>5.4</v>
      </c>
    </row>
    <row r="117" spans="1:6">
      <c r="A117" s="88" t="s">
        <v>315</v>
      </c>
      <c r="B117" s="680">
        <v>8.1999999999999993</v>
      </c>
      <c r="C117" s="663">
        <v>9.1</v>
      </c>
      <c r="D117" s="663">
        <v>11</v>
      </c>
      <c r="E117" s="663">
        <v>14.8</v>
      </c>
      <c r="F117" s="139">
        <v>8.5</v>
      </c>
    </row>
    <row r="118" spans="1:6">
      <c r="A118" s="926" t="s">
        <v>517</v>
      </c>
      <c r="B118" s="397">
        <v>8.1999999999999993</v>
      </c>
      <c r="C118" s="433">
        <v>9.1</v>
      </c>
      <c r="D118" s="433">
        <v>11</v>
      </c>
      <c r="E118" s="433">
        <v>14.8</v>
      </c>
      <c r="F118" s="139">
        <v>8.5</v>
      </c>
    </row>
    <row r="119" spans="1:6">
      <c r="A119" s="88" t="s">
        <v>316</v>
      </c>
      <c r="B119" s="680">
        <v>6.6</v>
      </c>
      <c r="C119" s="663">
        <v>5.5</v>
      </c>
      <c r="D119" s="663">
        <v>6.6</v>
      </c>
      <c r="E119" s="663">
        <v>7.1</v>
      </c>
      <c r="F119" s="139">
        <v>3.7</v>
      </c>
    </row>
    <row r="120" spans="1:6">
      <c r="A120" s="82" t="s">
        <v>516</v>
      </c>
      <c r="B120" s="681">
        <v>31</v>
      </c>
      <c r="C120" s="682">
        <v>44.7</v>
      </c>
      <c r="D120" s="682">
        <v>26.1</v>
      </c>
      <c r="E120" s="433">
        <v>61.1</v>
      </c>
      <c r="F120" s="139">
        <v>37.5</v>
      </c>
    </row>
    <row r="121" spans="1:6">
      <c r="A121" s="926" t="s">
        <v>517</v>
      </c>
      <c r="B121" s="683">
        <v>5.3</v>
      </c>
      <c r="C121" s="433">
        <v>2.8</v>
      </c>
      <c r="D121" s="433">
        <v>4.9000000000000004</v>
      </c>
      <c r="E121" s="433">
        <v>4.5999999999999996</v>
      </c>
      <c r="F121" s="139">
        <v>1.9</v>
      </c>
    </row>
    <row r="122" spans="1:6">
      <c r="A122" s="88" t="s">
        <v>317</v>
      </c>
      <c r="B122" s="684">
        <v>7.1</v>
      </c>
      <c r="C122" s="663">
        <v>4.9000000000000004</v>
      </c>
      <c r="D122" s="663">
        <v>8.1999999999999993</v>
      </c>
      <c r="E122" s="663">
        <v>7.1</v>
      </c>
      <c r="F122" s="139">
        <v>4.5</v>
      </c>
    </row>
    <row r="123" spans="1:6">
      <c r="A123" s="82" t="s">
        <v>516</v>
      </c>
      <c r="B123" s="683">
        <v>49.4</v>
      </c>
      <c r="C123" s="433">
        <v>17</v>
      </c>
      <c r="D123" s="433">
        <v>26.6</v>
      </c>
      <c r="E123" s="433">
        <v>70</v>
      </c>
      <c r="F123" s="139">
        <v>39.799999999999997</v>
      </c>
    </row>
    <row r="124" spans="1:6">
      <c r="A124" s="926" t="s">
        <v>517</v>
      </c>
      <c r="B124" s="683">
        <v>4.8</v>
      </c>
      <c r="C124" s="433">
        <v>3.4</v>
      </c>
      <c r="D124" s="433">
        <v>6.2</v>
      </c>
      <c r="E124" s="433">
        <v>3.3</v>
      </c>
      <c r="F124" s="139">
        <v>2.5</v>
      </c>
    </row>
    <row r="125" spans="1:6">
      <c r="A125" s="88" t="s">
        <v>318</v>
      </c>
      <c r="B125" s="684">
        <v>7.3</v>
      </c>
      <c r="C125" s="663">
        <v>8.1999999999999993</v>
      </c>
      <c r="D125" s="663">
        <v>9</v>
      </c>
      <c r="E125" s="663">
        <v>8.4</v>
      </c>
      <c r="F125" s="139">
        <v>4.9000000000000004</v>
      </c>
    </row>
    <row r="126" spans="1:6">
      <c r="A126" s="82" t="s">
        <v>516</v>
      </c>
      <c r="B126" s="683">
        <v>14.6</v>
      </c>
      <c r="C126" s="433">
        <v>18.3</v>
      </c>
      <c r="D126" s="433">
        <v>14.8</v>
      </c>
      <c r="E126" s="433">
        <v>25</v>
      </c>
      <c r="F126" s="139">
        <v>15.6</v>
      </c>
    </row>
    <row r="127" spans="1:6">
      <c r="A127" s="926" t="s">
        <v>517</v>
      </c>
      <c r="B127" s="681">
        <v>5</v>
      </c>
      <c r="C127" s="682">
        <v>4.5</v>
      </c>
      <c r="D127" s="682">
        <v>6.8</v>
      </c>
      <c r="E127" s="433">
        <v>4.5</v>
      </c>
      <c r="F127" s="139">
        <v>1.6</v>
      </c>
    </row>
    <row r="128" spans="1:6">
      <c r="A128" s="89" t="s">
        <v>319</v>
      </c>
      <c r="B128" s="680">
        <v>13.4</v>
      </c>
      <c r="C128" s="663">
        <v>9.1999999999999993</v>
      </c>
      <c r="D128" s="663">
        <v>6.3</v>
      </c>
      <c r="E128" s="663">
        <v>13.9</v>
      </c>
      <c r="F128" s="139">
        <v>5.3</v>
      </c>
    </row>
    <row r="129" spans="1:6">
      <c r="A129" s="1956" t="s">
        <v>517</v>
      </c>
      <c r="B129" s="1802">
        <v>13.4</v>
      </c>
      <c r="C129" s="705">
        <v>9.1999999999999993</v>
      </c>
      <c r="D129" s="705">
        <v>6.3</v>
      </c>
      <c r="E129" s="705">
        <v>13.9</v>
      </c>
      <c r="F129" s="1852">
        <v>5.3</v>
      </c>
    </row>
    <row r="130" spans="1:6">
      <c r="A130" s="2330"/>
      <c r="B130" s="2330"/>
      <c r="C130" s="2330"/>
      <c r="D130" s="2330"/>
      <c r="E130" s="2330"/>
      <c r="F130" s="2330"/>
    </row>
    <row r="131" spans="1:6" ht="15.75">
      <c r="A131" s="2329" t="s">
        <v>559</v>
      </c>
      <c r="B131" s="2329"/>
      <c r="C131" s="2329"/>
      <c r="D131" s="2329"/>
      <c r="E131" s="2329"/>
      <c r="F131" s="139"/>
    </row>
    <row r="132" spans="1:6" ht="15.75">
      <c r="A132" s="2327" t="s">
        <v>189</v>
      </c>
      <c r="B132" s="2327"/>
      <c r="C132" s="2327"/>
      <c r="D132" s="2327"/>
      <c r="E132" s="2327"/>
      <c r="F132" s="1852"/>
    </row>
    <row r="133" spans="1:6">
      <c r="A133" s="1970"/>
      <c r="B133" s="1971">
        <v>2019</v>
      </c>
      <c r="C133" s="1971">
        <v>2020</v>
      </c>
      <c r="D133" s="1972">
        <v>2021</v>
      </c>
      <c r="E133" s="1963">
        <v>2022</v>
      </c>
      <c r="F133" s="1853">
        <v>2023</v>
      </c>
    </row>
    <row r="134" spans="1:6">
      <c r="A134" s="932" t="s">
        <v>560</v>
      </c>
      <c r="B134" s="437"/>
      <c r="C134" s="437"/>
      <c r="D134" s="438"/>
      <c r="E134" s="438"/>
      <c r="F134" s="139"/>
    </row>
    <row r="135" spans="1:6">
      <c r="A135" s="88" t="s">
        <v>42</v>
      </c>
      <c r="B135" s="657">
        <v>11563</v>
      </c>
      <c r="C135" s="657">
        <v>8515</v>
      </c>
      <c r="D135" s="657">
        <v>9980</v>
      </c>
      <c r="E135" s="663">
        <v>10924</v>
      </c>
      <c r="F135" s="139">
        <v>10097</v>
      </c>
    </row>
    <row r="136" spans="1:6">
      <c r="A136" s="88" t="s">
        <v>313</v>
      </c>
      <c r="B136" s="657">
        <v>644</v>
      </c>
      <c r="C136" s="657">
        <v>486</v>
      </c>
      <c r="D136" s="657">
        <v>540</v>
      </c>
      <c r="E136" s="663">
        <v>708</v>
      </c>
      <c r="F136" s="139">
        <v>583</v>
      </c>
    </row>
    <row r="137" spans="1:6">
      <c r="A137" s="926" t="s">
        <v>517</v>
      </c>
      <c r="B137" s="439">
        <v>644</v>
      </c>
      <c r="C137" s="439">
        <v>486</v>
      </c>
      <c r="D137" s="439">
        <v>540</v>
      </c>
      <c r="E137" s="433">
        <v>708</v>
      </c>
      <c r="F137" s="139">
        <v>583</v>
      </c>
    </row>
    <row r="138" spans="1:6">
      <c r="A138" s="88" t="s">
        <v>314</v>
      </c>
      <c r="B138" s="657">
        <v>1190</v>
      </c>
      <c r="C138" s="657">
        <v>1050</v>
      </c>
      <c r="D138" s="657">
        <v>1084</v>
      </c>
      <c r="E138" s="663">
        <v>1226</v>
      </c>
      <c r="F138" s="139">
        <v>1039</v>
      </c>
    </row>
    <row r="139" spans="1:6">
      <c r="A139" s="82" t="s">
        <v>517</v>
      </c>
      <c r="B139" s="439">
        <v>1190</v>
      </c>
      <c r="C139" s="439">
        <v>1050</v>
      </c>
      <c r="D139" s="439">
        <v>1084</v>
      </c>
      <c r="E139" s="433">
        <v>1226</v>
      </c>
      <c r="F139" s="139">
        <v>1039</v>
      </c>
    </row>
    <row r="140" spans="1:6">
      <c r="A140" s="88" t="s">
        <v>315</v>
      </c>
      <c r="B140" s="657">
        <v>700</v>
      </c>
      <c r="C140" s="657">
        <v>492</v>
      </c>
      <c r="D140" s="657">
        <v>544</v>
      </c>
      <c r="E140" s="663">
        <v>579</v>
      </c>
      <c r="F140" s="139">
        <v>644</v>
      </c>
    </row>
    <row r="141" spans="1:6">
      <c r="A141" s="82" t="s">
        <v>517</v>
      </c>
      <c r="B141" s="439">
        <v>700</v>
      </c>
      <c r="C141" s="439">
        <v>492</v>
      </c>
      <c r="D141" s="439">
        <v>544</v>
      </c>
      <c r="E141" s="433">
        <v>579</v>
      </c>
      <c r="F141" s="139">
        <v>644</v>
      </c>
    </row>
    <row r="142" spans="1:6">
      <c r="A142" s="88" t="s">
        <v>316</v>
      </c>
      <c r="B142" s="657">
        <v>3895</v>
      </c>
      <c r="C142" s="657">
        <v>2737</v>
      </c>
      <c r="D142" s="657">
        <v>3464</v>
      </c>
      <c r="E142" s="663">
        <v>3764</v>
      </c>
      <c r="F142" s="139">
        <v>3445</v>
      </c>
    </row>
    <row r="143" spans="1:6">
      <c r="A143" s="82" t="s">
        <v>516</v>
      </c>
      <c r="B143" s="439">
        <v>213</v>
      </c>
      <c r="C143" s="439">
        <v>102</v>
      </c>
      <c r="D143" s="439">
        <v>256</v>
      </c>
      <c r="E143" s="433">
        <v>172</v>
      </c>
      <c r="F143" s="139">
        <v>154</v>
      </c>
    </row>
    <row r="144" spans="1:6">
      <c r="A144" s="82" t="s">
        <v>517</v>
      </c>
      <c r="B144" s="439">
        <v>3682</v>
      </c>
      <c r="C144" s="439">
        <v>2635</v>
      </c>
      <c r="D144" s="439">
        <v>3208</v>
      </c>
      <c r="E144" s="433">
        <v>3592</v>
      </c>
      <c r="F144" s="139">
        <v>3291</v>
      </c>
    </row>
    <row r="145" spans="1:6">
      <c r="A145" s="88" t="s">
        <v>317</v>
      </c>
      <c r="B145" s="657">
        <v>2524</v>
      </c>
      <c r="C145" s="657">
        <v>1818</v>
      </c>
      <c r="D145" s="657">
        <v>2175</v>
      </c>
      <c r="E145" s="663">
        <v>2348</v>
      </c>
      <c r="F145" s="139">
        <v>2133</v>
      </c>
    </row>
    <row r="146" spans="1:6">
      <c r="A146" s="82" t="s">
        <v>516</v>
      </c>
      <c r="B146" s="439">
        <v>190</v>
      </c>
      <c r="C146" s="439">
        <v>267</v>
      </c>
      <c r="D146" s="439">
        <v>369</v>
      </c>
      <c r="E146" s="433">
        <v>126</v>
      </c>
      <c r="F146" s="139">
        <v>95</v>
      </c>
    </row>
    <row r="147" spans="1:6">
      <c r="A147" s="82" t="s">
        <v>517</v>
      </c>
      <c r="B147" s="439">
        <v>2334</v>
      </c>
      <c r="C147" s="439">
        <v>1551</v>
      </c>
      <c r="D147" s="439">
        <v>1806</v>
      </c>
      <c r="E147" s="433">
        <v>2222</v>
      </c>
      <c r="F147" s="139">
        <v>2038</v>
      </c>
    </row>
    <row r="148" spans="1:6">
      <c r="A148" s="88" t="s">
        <v>318</v>
      </c>
      <c r="B148" s="657">
        <v>2394</v>
      </c>
      <c r="C148" s="657">
        <v>1684</v>
      </c>
      <c r="D148" s="657">
        <v>1910</v>
      </c>
      <c r="E148" s="663">
        <v>2085</v>
      </c>
      <c r="F148" s="139">
        <v>2022</v>
      </c>
    </row>
    <row r="149" spans="1:6">
      <c r="A149" s="82" t="s">
        <v>516</v>
      </c>
      <c r="B149" s="439">
        <v>479</v>
      </c>
      <c r="C149" s="439">
        <v>463</v>
      </c>
      <c r="D149" s="439">
        <v>451</v>
      </c>
      <c r="E149" s="433">
        <v>468</v>
      </c>
      <c r="F149" s="139">
        <v>436</v>
      </c>
    </row>
    <row r="150" spans="1:6">
      <c r="A150" s="82" t="s">
        <v>517</v>
      </c>
      <c r="B150" s="439">
        <v>1915</v>
      </c>
      <c r="C150" s="439">
        <v>1221</v>
      </c>
      <c r="D150" s="439">
        <v>1459</v>
      </c>
      <c r="E150" s="433">
        <v>1617</v>
      </c>
      <c r="F150" s="139">
        <v>1586</v>
      </c>
    </row>
    <row r="151" spans="1:6">
      <c r="A151" s="89" t="s">
        <v>319</v>
      </c>
      <c r="B151" s="657">
        <v>216</v>
      </c>
      <c r="C151" s="657">
        <v>248</v>
      </c>
      <c r="D151" s="657">
        <v>263</v>
      </c>
      <c r="E151" s="663">
        <v>214</v>
      </c>
      <c r="F151" s="139">
        <v>231</v>
      </c>
    </row>
    <row r="152" spans="1:6">
      <c r="A152" s="1925" t="s">
        <v>517</v>
      </c>
      <c r="B152" s="1973">
        <v>216</v>
      </c>
      <c r="C152" s="1973">
        <v>248</v>
      </c>
      <c r="D152" s="1973">
        <v>263</v>
      </c>
      <c r="E152" s="705">
        <v>214</v>
      </c>
      <c r="F152" s="1852">
        <v>231</v>
      </c>
    </row>
    <row r="153" spans="1:6">
      <c r="A153" s="82"/>
      <c r="B153" s="460"/>
      <c r="C153" s="460"/>
      <c r="D153" s="460"/>
      <c r="E153" s="461"/>
      <c r="F153" s="139"/>
    </row>
    <row r="154" spans="1:6" ht="14.25">
      <c r="A154" s="466" t="s">
        <v>1144</v>
      </c>
      <c r="B154" s="463"/>
      <c r="C154" s="463"/>
      <c r="D154" s="464"/>
      <c r="E154" s="465"/>
      <c r="F154" s="139"/>
    </row>
    <row r="155" spans="1:6">
      <c r="A155" s="88" t="s">
        <v>42</v>
      </c>
      <c r="B155" s="663">
        <v>8.5</v>
      </c>
      <c r="C155" s="663">
        <v>6.2</v>
      </c>
      <c r="D155" s="663">
        <v>7.1</v>
      </c>
      <c r="E155" s="663">
        <v>7.5</v>
      </c>
      <c r="F155" s="139">
        <v>6.8</v>
      </c>
    </row>
    <row r="156" spans="1:6">
      <c r="A156" s="88" t="s">
        <v>313</v>
      </c>
      <c r="B156" s="663">
        <v>7.5</v>
      </c>
      <c r="C156" s="663">
        <v>5.6</v>
      </c>
      <c r="D156" s="663">
        <v>6.2</v>
      </c>
      <c r="E156" s="663">
        <v>7.7</v>
      </c>
      <c r="F156" s="139">
        <v>6.3</v>
      </c>
    </row>
    <row r="157" spans="1:6">
      <c r="A157" s="82" t="s">
        <v>517</v>
      </c>
      <c r="B157" s="433">
        <v>7.5</v>
      </c>
      <c r="C157" s="433">
        <v>5.6</v>
      </c>
      <c r="D157" s="433">
        <v>6.2</v>
      </c>
      <c r="E157" s="433">
        <v>7.7</v>
      </c>
      <c r="F157" s="139">
        <v>6.3</v>
      </c>
    </row>
    <row r="158" spans="1:6">
      <c r="A158" s="88" t="s">
        <v>314</v>
      </c>
      <c r="B158" s="663">
        <v>8.9</v>
      </c>
      <c r="C158" s="663">
        <v>7.7</v>
      </c>
      <c r="D158" s="663">
        <v>7.8</v>
      </c>
      <c r="E158" s="663">
        <v>8.6</v>
      </c>
      <c r="F158" s="139">
        <v>7.1</v>
      </c>
    </row>
    <row r="159" spans="1:6">
      <c r="A159" s="82" t="s">
        <v>517</v>
      </c>
      <c r="B159" s="433">
        <v>8.9</v>
      </c>
      <c r="C159" s="433">
        <v>7.7</v>
      </c>
      <c r="D159" s="433">
        <v>7.8</v>
      </c>
      <c r="E159" s="433">
        <v>8.6</v>
      </c>
      <c r="F159" s="139">
        <v>7.1</v>
      </c>
    </row>
    <row r="160" spans="1:6">
      <c r="A160" s="88" t="s">
        <v>315</v>
      </c>
      <c r="B160" s="663">
        <v>7</v>
      </c>
      <c r="C160" s="663">
        <v>4.9000000000000004</v>
      </c>
      <c r="D160" s="663">
        <v>5.4</v>
      </c>
      <c r="E160" s="663">
        <v>5.8</v>
      </c>
      <c r="F160" s="139">
        <v>6.4</v>
      </c>
    </row>
    <row r="161" spans="1:6">
      <c r="A161" s="82" t="s">
        <v>517</v>
      </c>
      <c r="B161" s="433">
        <v>7</v>
      </c>
      <c r="C161" s="433">
        <v>4.9000000000000004</v>
      </c>
      <c r="D161" s="433">
        <v>5.4</v>
      </c>
      <c r="E161" s="433">
        <v>5.8</v>
      </c>
      <c r="F161" s="139">
        <v>6.4</v>
      </c>
    </row>
    <row r="162" spans="1:6">
      <c r="A162" s="88" t="s">
        <v>316</v>
      </c>
      <c r="B162" s="663">
        <v>8.9</v>
      </c>
      <c r="C162" s="663">
        <v>6.2</v>
      </c>
      <c r="D162" s="663">
        <v>7.7</v>
      </c>
      <c r="E162" s="663">
        <v>8</v>
      </c>
      <c r="F162" s="139">
        <v>7.1</v>
      </c>
    </row>
    <row r="163" spans="1:6">
      <c r="A163" s="82" t="s">
        <v>516</v>
      </c>
      <c r="B163" s="433">
        <v>8.3000000000000007</v>
      </c>
      <c r="C163" s="433">
        <v>3.9</v>
      </c>
      <c r="D163" s="433">
        <v>9.5</v>
      </c>
      <c r="E163" s="433">
        <v>6.3</v>
      </c>
      <c r="F163" s="139">
        <v>5.5</v>
      </c>
    </row>
    <row r="164" spans="1:6">
      <c r="A164" s="82" t="s">
        <v>517</v>
      </c>
      <c r="B164" s="433">
        <v>9</v>
      </c>
      <c r="C164" s="433">
        <v>6.3</v>
      </c>
      <c r="D164" s="433">
        <v>7.5</v>
      </c>
      <c r="E164" s="433">
        <v>8.1</v>
      </c>
      <c r="F164" s="139">
        <v>7.2</v>
      </c>
    </row>
    <row r="165" spans="1:6">
      <c r="A165" s="88" t="s">
        <v>317</v>
      </c>
      <c r="B165" s="663">
        <v>8.6</v>
      </c>
      <c r="C165" s="663">
        <v>6.1</v>
      </c>
      <c r="D165" s="663">
        <v>7.1</v>
      </c>
      <c r="E165" s="663">
        <v>7.4</v>
      </c>
      <c r="F165" s="139">
        <v>6.6</v>
      </c>
    </row>
    <row r="166" spans="1:6">
      <c r="A166" s="82" t="s">
        <v>516</v>
      </c>
      <c r="B166" s="433">
        <v>10.9</v>
      </c>
      <c r="C166" s="433">
        <v>14.9</v>
      </c>
      <c r="D166" s="433">
        <v>19.899999999999999</v>
      </c>
      <c r="E166" s="433">
        <v>7.9</v>
      </c>
      <c r="F166" s="139">
        <v>5.8</v>
      </c>
    </row>
    <row r="167" spans="1:6">
      <c r="A167" s="82" t="s">
        <v>517</v>
      </c>
      <c r="B167" s="433">
        <v>8.5</v>
      </c>
      <c r="C167" s="433">
        <v>5.5</v>
      </c>
      <c r="D167" s="433">
        <v>6.3</v>
      </c>
      <c r="E167" s="433">
        <v>7.4</v>
      </c>
      <c r="F167" s="139">
        <v>6.6</v>
      </c>
    </row>
    <row r="168" spans="1:6">
      <c r="A168" s="88" t="s">
        <v>318</v>
      </c>
      <c r="B168" s="663">
        <v>8.6999999999999993</v>
      </c>
      <c r="C168" s="663">
        <v>6</v>
      </c>
      <c r="D168" s="663">
        <v>6.7</v>
      </c>
      <c r="E168" s="663">
        <v>7.2</v>
      </c>
      <c r="F168" s="139">
        <v>6.9</v>
      </c>
    </row>
    <row r="169" spans="1:6">
      <c r="A169" s="82" t="s">
        <v>516</v>
      </c>
      <c r="B169" s="433">
        <v>7.9</v>
      </c>
      <c r="C169" s="433">
        <v>7.4</v>
      </c>
      <c r="D169" s="433">
        <v>7.1</v>
      </c>
      <c r="E169" s="433">
        <v>7.5</v>
      </c>
      <c r="F169" s="139">
        <v>6.9</v>
      </c>
    </row>
    <row r="170" spans="1:6">
      <c r="A170" s="82" t="s">
        <v>517</v>
      </c>
      <c r="B170" s="682">
        <v>8.9</v>
      </c>
      <c r="C170" s="682">
        <v>5.6</v>
      </c>
      <c r="D170" s="682">
        <v>6.6</v>
      </c>
      <c r="E170" s="433">
        <v>7.1</v>
      </c>
      <c r="F170" s="139">
        <v>6.9</v>
      </c>
    </row>
    <row r="171" spans="1:6">
      <c r="A171" s="89" t="s">
        <v>319</v>
      </c>
      <c r="B171" s="663">
        <v>6.9</v>
      </c>
      <c r="C171" s="663">
        <v>7.8</v>
      </c>
      <c r="D171" s="663">
        <v>8.1</v>
      </c>
      <c r="E171" s="663">
        <v>5.9</v>
      </c>
      <c r="F171" s="139">
        <v>6.2</v>
      </c>
    </row>
    <row r="172" spans="1:6">
      <c r="A172" s="1925" t="s">
        <v>517</v>
      </c>
      <c r="B172" s="705">
        <v>6.9</v>
      </c>
      <c r="C172" s="705">
        <v>7.8</v>
      </c>
      <c r="D172" s="705">
        <v>8.1</v>
      </c>
      <c r="E172" s="705">
        <v>5.9</v>
      </c>
      <c r="F172" s="1852">
        <v>6.2</v>
      </c>
    </row>
    <row r="173" spans="1:6" ht="25.5" customHeight="1">
      <c r="A173" s="2328" t="s">
        <v>1150</v>
      </c>
      <c r="B173" s="2328"/>
      <c r="C173" s="2328"/>
      <c r="D173" s="2328"/>
      <c r="E173" s="2328"/>
      <c r="F173" s="2328"/>
    </row>
    <row r="174" spans="1:6" ht="30.75" customHeight="1">
      <c r="A174" s="2329" t="s">
        <v>561</v>
      </c>
      <c r="B174" s="2329"/>
      <c r="C174" s="2329"/>
      <c r="D174" s="2329"/>
      <c r="E174" s="2329"/>
      <c r="F174" s="139"/>
    </row>
    <row r="175" spans="1:6" ht="15.75">
      <c r="A175" s="2327" t="s">
        <v>189</v>
      </c>
      <c r="B175" s="2327"/>
      <c r="C175" s="2327"/>
      <c r="D175" s="2327"/>
      <c r="E175" s="2327"/>
      <c r="F175" s="1852"/>
    </row>
    <row r="176" spans="1:6">
      <c r="A176" s="1970"/>
      <c r="B176" s="1971">
        <v>2019</v>
      </c>
      <c r="C176" s="1971">
        <v>2020</v>
      </c>
      <c r="D176" s="1972">
        <v>2021</v>
      </c>
      <c r="E176" s="1963">
        <v>2022</v>
      </c>
      <c r="F176" s="1853">
        <v>2023</v>
      </c>
    </row>
    <row r="177" spans="1:6">
      <c r="A177" s="63" t="s">
        <v>562</v>
      </c>
      <c r="B177" s="437"/>
      <c r="C177" s="437"/>
      <c r="D177" s="438"/>
      <c r="E177" s="438"/>
      <c r="F177" s="139"/>
    </row>
    <row r="178" spans="1:6">
      <c r="A178" s="88" t="s">
        <v>42</v>
      </c>
      <c r="B178" s="657">
        <v>1762</v>
      </c>
      <c r="C178" s="657">
        <v>1521</v>
      </c>
      <c r="D178" s="657">
        <v>1922</v>
      </c>
      <c r="E178" s="663">
        <v>2064</v>
      </c>
      <c r="F178" s="139">
        <v>2162</v>
      </c>
    </row>
    <row r="179" spans="1:6">
      <c r="A179" s="88" t="s">
        <v>313</v>
      </c>
      <c r="B179" s="433">
        <v>128</v>
      </c>
      <c r="C179" s="433">
        <v>91</v>
      </c>
      <c r="D179" s="433">
        <v>116</v>
      </c>
      <c r="E179" s="433">
        <v>137</v>
      </c>
      <c r="F179" s="139">
        <v>149</v>
      </c>
    </row>
    <row r="180" spans="1:6">
      <c r="A180" s="82" t="s">
        <v>517</v>
      </c>
      <c r="B180" s="433">
        <v>128</v>
      </c>
      <c r="C180" s="433">
        <v>91</v>
      </c>
      <c r="D180" s="433">
        <v>116</v>
      </c>
      <c r="E180" s="433">
        <v>137</v>
      </c>
      <c r="F180" s="139">
        <v>149</v>
      </c>
    </row>
    <row r="181" spans="1:6">
      <c r="A181" s="88" t="s">
        <v>314</v>
      </c>
      <c r="B181" s="663">
        <v>216</v>
      </c>
      <c r="C181" s="663">
        <v>167</v>
      </c>
      <c r="D181" s="663">
        <v>162</v>
      </c>
      <c r="E181" s="663">
        <v>214</v>
      </c>
      <c r="F181" s="139">
        <v>215</v>
      </c>
    </row>
    <row r="182" spans="1:6">
      <c r="A182" s="82" t="s">
        <v>517</v>
      </c>
      <c r="B182" s="433">
        <v>216</v>
      </c>
      <c r="C182" s="433">
        <v>167</v>
      </c>
      <c r="D182" s="433">
        <v>162</v>
      </c>
      <c r="E182" s="433">
        <v>214</v>
      </c>
      <c r="F182" s="139">
        <v>215</v>
      </c>
    </row>
    <row r="183" spans="1:6">
      <c r="A183" s="88" t="s">
        <v>315</v>
      </c>
      <c r="B183" s="663">
        <v>162</v>
      </c>
      <c r="C183" s="663">
        <v>139</v>
      </c>
      <c r="D183" s="663">
        <v>142</v>
      </c>
      <c r="E183" s="663">
        <v>175</v>
      </c>
      <c r="F183" s="139">
        <v>152</v>
      </c>
    </row>
    <row r="184" spans="1:6">
      <c r="A184" s="82" t="s">
        <v>517</v>
      </c>
      <c r="B184" s="433">
        <v>162</v>
      </c>
      <c r="C184" s="433">
        <v>139</v>
      </c>
      <c r="D184" s="433">
        <v>142</v>
      </c>
      <c r="E184" s="433">
        <v>175</v>
      </c>
      <c r="F184" s="139">
        <v>152</v>
      </c>
    </row>
    <row r="185" spans="1:6">
      <c r="A185" s="88" t="s">
        <v>316</v>
      </c>
      <c r="B185" s="663">
        <v>525</v>
      </c>
      <c r="C185" s="663">
        <v>488</v>
      </c>
      <c r="D185" s="663">
        <v>692</v>
      </c>
      <c r="E185" s="663">
        <v>682</v>
      </c>
      <c r="F185" s="139">
        <v>727</v>
      </c>
    </row>
    <row r="186" spans="1:6">
      <c r="A186" s="82" t="s">
        <v>516</v>
      </c>
      <c r="B186" s="433">
        <v>525</v>
      </c>
      <c r="C186" s="433">
        <v>488</v>
      </c>
      <c r="D186" s="433">
        <v>692</v>
      </c>
      <c r="E186" s="433">
        <v>84</v>
      </c>
      <c r="F186" s="139">
        <v>121</v>
      </c>
    </row>
    <row r="187" spans="1:6">
      <c r="A187" s="82" t="s">
        <v>517</v>
      </c>
      <c r="B187" s="687"/>
      <c r="C187" s="687"/>
      <c r="D187" s="687"/>
      <c r="E187" s="433">
        <v>598</v>
      </c>
      <c r="F187" s="139">
        <v>606</v>
      </c>
    </row>
    <row r="188" spans="1:6">
      <c r="A188" s="88" t="s">
        <v>317</v>
      </c>
      <c r="B188" s="663">
        <v>401</v>
      </c>
      <c r="C188" s="663">
        <v>335</v>
      </c>
      <c r="D188" s="663">
        <v>393</v>
      </c>
      <c r="E188" s="663">
        <v>435</v>
      </c>
      <c r="F188" s="139">
        <v>416</v>
      </c>
    </row>
    <row r="189" spans="1:6">
      <c r="A189" s="82" t="s">
        <v>516</v>
      </c>
      <c r="B189" s="433">
        <v>401</v>
      </c>
      <c r="C189" s="433">
        <v>335</v>
      </c>
      <c r="D189" s="433">
        <v>393</v>
      </c>
      <c r="E189" s="433">
        <v>82</v>
      </c>
      <c r="F189" s="139">
        <v>83</v>
      </c>
    </row>
    <row r="190" spans="1:6">
      <c r="A190" s="82" t="s">
        <v>517</v>
      </c>
      <c r="B190" s="687"/>
      <c r="C190" s="687"/>
      <c r="D190" s="687"/>
      <c r="E190" s="433">
        <v>353</v>
      </c>
      <c r="F190" s="139">
        <v>333</v>
      </c>
    </row>
    <row r="191" spans="1:6">
      <c r="A191" s="88" t="s">
        <v>318</v>
      </c>
      <c r="B191" s="663">
        <v>297</v>
      </c>
      <c r="C191" s="663">
        <v>265</v>
      </c>
      <c r="D191" s="663">
        <v>378</v>
      </c>
      <c r="E191" s="663">
        <v>386</v>
      </c>
      <c r="F191" s="139">
        <v>472</v>
      </c>
    </row>
    <row r="192" spans="1:6">
      <c r="A192" s="82" t="s">
        <v>516</v>
      </c>
      <c r="B192" s="433">
        <v>297</v>
      </c>
      <c r="C192" s="433">
        <v>265</v>
      </c>
      <c r="D192" s="433">
        <v>378</v>
      </c>
      <c r="E192" s="433">
        <v>86</v>
      </c>
      <c r="F192" s="139">
        <v>109</v>
      </c>
    </row>
    <row r="193" spans="1:6">
      <c r="A193" s="82" t="s">
        <v>517</v>
      </c>
      <c r="B193" s="687"/>
      <c r="C193" s="687"/>
      <c r="D193" s="687"/>
      <c r="E193" s="433">
        <v>300</v>
      </c>
      <c r="F193" s="139">
        <v>363</v>
      </c>
    </row>
    <row r="194" spans="1:6">
      <c r="A194" s="2306" t="s">
        <v>85</v>
      </c>
      <c r="B194" s="2306"/>
      <c r="C194" s="2306"/>
      <c r="D194" s="2306"/>
      <c r="E194" s="2306"/>
      <c r="F194" s="2306"/>
    </row>
    <row r="195" spans="1:6">
      <c r="A195" s="1928"/>
      <c r="B195" s="1961">
        <v>2019</v>
      </c>
      <c r="C195" s="1961">
        <v>2020</v>
      </c>
      <c r="D195" s="1962">
        <v>2021</v>
      </c>
      <c r="E195" s="1963">
        <v>2022</v>
      </c>
      <c r="F195" s="1955">
        <v>2023</v>
      </c>
    </row>
    <row r="196" spans="1:6">
      <c r="A196" s="89" t="s">
        <v>319</v>
      </c>
      <c r="B196" s="663">
        <v>33</v>
      </c>
      <c r="C196" s="663">
        <v>36</v>
      </c>
      <c r="D196" s="663">
        <v>39</v>
      </c>
      <c r="E196" s="663">
        <v>35</v>
      </c>
      <c r="F196" s="139">
        <v>31</v>
      </c>
    </row>
    <row r="197" spans="1:6">
      <c r="A197" s="82" t="s">
        <v>517</v>
      </c>
      <c r="B197" s="433">
        <v>33</v>
      </c>
      <c r="C197" s="433">
        <v>36</v>
      </c>
      <c r="D197" s="433">
        <v>39</v>
      </c>
      <c r="E197" s="433">
        <v>35</v>
      </c>
      <c r="F197" s="139">
        <v>31</v>
      </c>
    </row>
    <row r="198" spans="1:6" ht="14.25">
      <c r="A198" s="462" t="s">
        <v>1143</v>
      </c>
      <c r="B198" s="433"/>
      <c r="C198" s="433"/>
      <c r="D198" s="433"/>
      <c r="E198" s="433"/>
      <c r="F198" s="139"/>
    </row>
    <row r="199" spans="1:6">
      <c r="A199" s="88" t="s">
        <v>42</v>
      </c>
      <c r="B199" s="663">
        <v>1.3</v>
      </c>
      <c r="C199" s="663">
        <v>1.1000000000000001</v>
      </c>
      <c r="D199" s="663">
        <v>1.4</v>
      </c>
      <c r="E199" s="663">
        <v>1.4</v>
      </c>
      <c r="F199" s="139">
        <v>1.5</v>
      </c>
    </row>
    <row r="200" spans="1:6">
      <c r="A200" s="88" t="s">
        <v>313</v>
      </c>
      <c r="B200" s="433">
        <v>1.5</v>
      </c>
      <c r="C200" s="433">
        <v>1</v>
      </c>
      <c r="D200" s="433">
        <v>1.3</v>
      </c>
      <c r="E200" s="433">
        <v>1.5</v>
      </c>
      <c r="F200" s="139">
        <v>1.6</v>
      </c>
    </row>
    <row r="201" spans="1:6">
      <c r="A201" s="82" t="s">
        <v>517</v>
      </c>
      <c r="B201" s="433">
        <v>1.5</v>
      </c>
      <c r="C201" s="433">
        <v>1</v>
      </c>
      <c r="D201" s="433">
        <v>1.3</v>
      </c>
      <c r="E201" s="433">
        <v>1.5</v>
      </c>
      <c r="F201" s="139">
        <v>1.6</v>
      </c>
    </row>
    <row r="202" spans="1:6">
      <c r="A202" s="88" t="s">
        <v>314</v>
      </c>
      <c r="B202" s="663">
        <v>1.6</v>
      </c>
      <c r="C202" s="663">
        <v>1.2</v>
      </c>
      <c r="D202" s="663">
        <v>1.2</v>
      </c>
      <c r="E202" s="663">
        <v>1.5</v>
      </c>
      <c r="F202" s="139">
        <v>1.5</v>
      </c>
    </row>
    <row r="203" spans="1:6">
      <c r="A203" s="82" t="s">
        <v>517</v>
      </c>
      <c r="B203" s="433">
        <v>1.6</v>
      </c>
      <c r="C203" s="433">
        <v>1.2</v>
      </c>
      <c r="D203" s="433">
        <v>1.2</v>
      </c>
      <c r="E203" s="433">
        <v>1.5</v>
      </c>
      <c r="F203" s="139">
        <v>1.5</v>
      </c>
    </row>
    <row r="204" spans="1:6">
      <c r="A204" s="88" t="s">
        <v>315</v>
      </c>
      <c r="B204" s="663">
        <v>1.6</v>
      </c>
      <c r="C204" s="663">
        <v>1.4</v>
      </c>
      <c r="D204" s="663">
        <v>1.4</v>
      </c>
      <c r="E204" s="663">
        <v>1.8</v>
      </c>
      <c r="F204" s="139">
        <v>1.5</v>
      </c>
    </row>
    <row r="205" spans="1:6">
      <c r="A205" s="82" t="s">
        <v>517</v>
      </c>
      <c r="B205" s="433">
        <v>1.6</v>
      </c>
      <c r="C205" s="433">
        <v>1.4</v>
      </c>
      <c r="D205" s="433">
        <v>1.4</v>
      </c>
      <c r="E205" s="433">
        <v>1.8</v>
      </c>
      <c r="F205" s="139">
        <v>1.5</v>
      </c>
    </row>
    <row r="206" spans="1:6">
      <c r="A206" s="88" t="s">
        <v>316</v>
      </c>
      <c r="B206" s="663">
        <v>1.2</v>
      </c>
      <c r="C206" s="663">
        <v>1.1000000000000001</v>
      </c>
      <c r="D206" s="663">
        <v>1.5</v>
      </c>
      <c r="E206" s="663">
        <v>1.4</v>
      </c>
      <c r="F206" s="139">
        <v>1.5</v>
      </c>
    </row>
    <row r="207" spans="1:6">
      <c r="A207" s="926" t="s">
        <v>1429</v>
      </c>
      <c r="B207" s="433">
        <v>20.3</v>
      </c>
      <c r="C207" s="433">
        <v>18.600000000000001</v>
      </c>
      <c r="D207" s="433">
        <v>25.7</v>
      </c>
      <c r="E207" s="433">
        <v>3.1</v>
      </c>
      <c r="F207" s="139">
        <v>4.4000000000000004</v>
      </c>
    </row>
    <row r="208" spans="1:6">
      <c r="A208" s="82" t="s">
        <v>517</v>
      </c>
      <c r="B208" s="688" t="s">
        <v>60</v>
      </c>
      <c r="C208" s="688" t="s">
        <v>60</v>
      </c>
      <c r="D208" s="688" t="s">
        <v>60</v>
      </c>
      <c r="E208" s="433">
        <v>1.3</v>
      </c>
      <c r="F208" s="139">
        <v>1.3</v>
      </c>
    </row>
    <row r="209" spans="1:6">
      <c r="A209" s="88" t="s">
        <v>317</v>
      </c>
      <c r="B209" s="663">
        <v>1.4</v>
      </c>
      <c r="C209" s="663">
        <v>1.1000000000000001</v>
      </c>
      <c r="D209" s="663">
        <v>1.3</v>
      </c>
      <c r="E209" s="663">
        <v>1.4</v>
      </c>
      <c r="F209" s="139">
        <v>1.3</v>
      </c>
    </row>
    <row r="210" spans="1:6">
      <c r="A210" s="82" t="s">
        <v>516</v>
      </c>
      <c r="B210" s="433">
        <v>23</v>
      </c>
      <c r="C210" s="433">
        <v>18.7</v>
      </c>
      <c r="D210" s="433">
        <v>21.2</v>
      </c>
      <c r="E210" s="433">
        <v>5.2</v>
      </c>
      <c r="F210" s="139">
        <v>5.0999999999999996</v>
      </c>
    </row>
    <row r="211" spans="1:6">
      <c r="A211" s="926" t="s">
        <v>517</v>
      </c>
      <c r="B211" s="688"/>
      <c r="C211" s="688"/>
      <c r="D211" s="688"/>
      <c r="E211" s="433">
        <v>1.2</v>
      </c>
      <c r="F211" s="139">
        <v>1.1000000000000001</v>
      </c>
    </row>
    <row r="212" spans="1:6">
      <c r="A212" s="88" t="s">
        <v>318</v>
      </c>
      <c r="B212" s="663">
        <v>1.1000000000000001</v>
      </c>
      <c r="C212" s="663">
        <v>0.9</v>
      </c>
      <c r="D212" s="663">
        <v>1.3</v>
      </c>
      <c r="E212" s="663">
        <v>1.3</v>
      </c>
      <c r="F212" s="139">
        <v>1.6</v>
      </c>
    </row>
    <row r="213" spans="1:6">
      <c r="A213" s="82" t="s">
        <v>516</v>
      </c>
      <c r="B213" s="433">
        <v>4.9000000000000004</v>
      </c>
      <c r="C213" s="433">
        <v>4.3</v>
      </c>
      <c r="D213" s="433">
        <v>6</v>
      </c>
      <c r="E213" s="433">
        <v>1.4</v>
      </c>
      <c r="F213" s="139">
        <v>1.7</v>
      </c>
    </row>
    <row r="214" spans="1:6">
      <c r="A214" s="82" t="s">
        <v>517</v>
      </c>
      <c r="B214" s="688"/>
      <c r="C214" s="688"/>
      <c r="D214" s="688"/>
      <c r="E214" s="433">
        <v>1.3</v>
      </c>
      <c r="F214" s="139">
        <v>1.6</v>
      </c>
    </row>
    <row r="215" spans="1:6">
      <c r="A215" s="89" t="s">
        <v>319</v>
      </c>
      <c r="B215" s="663">
        <v>1.1000000000000001</v>
      </c>
      <c r="C215" s="663">
        <v>1.1000000000000001</v>
      </c>
      <c r="D215" s="663">
        <v>1.2</v>
      </c>
      <c r="E215" s="663">
        <v>1</v>
      </c>
      <c r="F215" s="139">
        <v>0.8</v>
      </c>
    </row>
    <row r="216" spans="1:6">
      <c r="A216" s="1925" t="s">
        <v>517</v>
      </c>
      <c r="B216" s="705">
        <v>1.1000000000000001</v>
      </c>
      <c r="C216" s="705">
        <v>1.1000000000000001</v>
      </c>
      <c r="D216" s="705">
        <v>1.2</v>
      </c>
      <c r="E216" s="705">
        <v>1</v>
      </c>
      <c r="F216" s="1852">
        <v>0.8</v>
      </c>
    </row>
    <row r="217" spans="1:6" s="467" customFormat="1" ht="23.25" customHeight="1">
      <c r="A217" s="2328" t="s">
        <v>1445</v>
      </c>
      <c r="B217" s="2328"/>
      <c r="C217" s="2328"/>
      <c r="D217" s="2328"/>
      <c r="E217" s="2328"/>
      <c r="F217" s="2328"/>
    </row>
    <row r="218" spans="1:6" ht="30" customHeight="1">
      <c r="A218" s="2318" t="s">
        <v>563</v>
      </c>
      <c r="B218" s="2318"/>
      <c r="C218" s="2318"/>
      <c r="D218" s="2318"/>
      <c r="E218" s="2318"/>
      <c r="F218" s="139"/>
    </row>
    <row r="219" spans="1:6" ht="15.75">
      <c r="A219" s="2327" t="s">
        <v>564</v>
      </c>
      <c r="B219" s="2327"/>
      <c r="C219" s="2327"/>
      <c r="D219" s="2327"/>
      <c r="E219" s="2327"/>
      <c r="F219" s="1852"/>
    </row>
    <row r="220" spans="1:6">
      <c r="A220" s="1957"/>
      <c r="B220" s="1974">
        <v>2019</v>
      </c>
      <c r="C220" s="1974">
        <v>2020</v>
      </c>
      <c r="D220" s="1975">
        <v>2021</v>
      </c>
      <c r="E220" s="1924">
        <v>2022</v>
      </c>
      <c r="F220" s="1853">
        <v>2023</v>
      </c>
    </row>
    <row r="221" spans="1:6">
      <c r="A221" s="93"/>
      <c r="B221" s="56"/>
      <c r="C221" s="56"/>
      <c r="D221" s="146"/>
      <c r="E221" s="139"/>
      <c r="F221" s="139"/>
    </row>
    <row r="222" spans="1:6">
      <c r="A222" s="231" t="s">
        <v>565</v>
      </c>
      <c r="B222" s="166">
        <v>5841</v>
      </c>
      <c r="C222" s="166">
        <v>7273</v>
      </c>
      <c r="D222" s="166">
        <v>6179</v>
      </c>
      <c r="E222" s="164">
        <v>5508</v>
      </c>
      <c r="F222" s="139">
        <v>5595</v>
      </c>
    </row>
    <row r="223" spans="1:6">
      <c r="A223" s="933" t="s">
        <v>320</v>
      </c>
      <c r="B223" s="146"/>
      <c r="C223" s="146"/>
      <c r="D223" s="146"/>
      <c r="E223" s="146"/>
      <c r="F223" s="139"/>
    </row>
    <row r="224" spans="1:6" ht="24">
      <c r="A224" s="933" t="s">
        <v>1152</v>
      </c>
      <c r="B224" s="146">
        <v>150</v>
      </c>
      <c r="C224" s="146">
        <v>113</v>
      </c>
      <c r="D224" s="146">
        <v>103</v>
      </c>
      <c r="E224" s="146">
        <v>122</v>
      </c>
      <c r="F224" s="139">
        <v>157</v>
      </c>
    </row>
    <row r="225" spans="1:6">
      <c r="A225" s="933" t="s">
        <v>322</v>
      </c>
      <c r="B225" s="165">
        <v>715</v>
      </c>
      <c r="C225" s="165">
        <v>716</v>
      </c>
      <c r="D225" s="165">
        <v>644</v>
      </c>
      <c r="E225" s="146">
        <v>657</v>
      </c>
      <c r="F225" s="139">
        <v>668</v>
      </c>
    </row>
    <row r="226" spans="1:6">
      <c r="A226" s="933" t="s">
        <v>323</v>
      </c>
      <c r="B226" s="165">
        <v>3128</v>
      </c>
      <c r="C226" s="165">
        <v>4206</v>
      </c>
      <c r="D226" s="165">
        <v>3482</v>
      </c>
      <c r="E226" s="146">
        <v>3002</v>
      </c>
      <c r="F226" s="139">
        <v>3135</v>
      </c>
    </row>
    <row r="227" spans="1:6">
      <c r="A227" s="933" t="s">
        <v>324</v>
      </c>
      <c r="B227" s="146">
        <v>441</v>
      </c>
      <c r="C227" s="146">
        <v>517</v>
      </c>
      <c r="D227" s="146">
        <v>400</v>
      </c>
      <c r="E227" s="146">
        <v>383</v>
      </c>
      <c r="F227" s="139">
        <v>412</v>
      </c>
    </row>
    <row r="228" spans="1:6">
      <c r="A228" s="933" t="s">
        <v>325</v>
      </c>
      <c r="B228" s="146">
        <v>355</v>
      </c>
      <c r="C228" s="146">
        <v>315</v>
      </c>
      <c r="D228" s="146">
        <v>316</v>
      </c>
      <c r="E228" s="146">
        <v>292</v>
      </c>
      <c r="F228" s="139">
        <v>258</v>
      </c>
    </row>
    <row r="229" spans="1:6">
      <c r="A229" s="934" t="s">
        <v>566</v>
      </c>
      <c r="B229" s="146"/>
      <c r="C229" s="146"/>
      <c r="D229" s="146"/>
      <c r="E229" s="146"/>
      <c r="F229" s="139"/>
    </row>
    <row r="230" spans="1:6">
      <c r="A230" s="934" t="s">
        <v>1153</v>
      </c>
      <c r="B230" s="146">
        <v>443</v>
      </c>
      <c r="C230" s="146">
        <v>346</v>
      </c>
      <c r="D230" s="146">
        <v>436</v>
      </c>
      <c r="E230" s="146">
        <v>423</v>
      </c>
      <c r="F230" s="139">
        <v>369</v>
      </c>
    </row>
    <row r="231" spans="1:6">
      <c r="A231" s="138" t="s">
        <v>892</v>
      </c>
      <c r="B231" s="146"/>
      <c r="C231" s="146">
        <v>400</v>
      </c>
      <c r="D231" s="146">
        <v>181</v>
      </c>
      <c r="E231" s="146">
        <v>28</v>
      </c>
      <c r="F231" s="139">
        <v>1</v>
      </c>
    </row>
    <row r="232" spans="1:6">
      <c r="A232" s="232" t="s">
        <v>567</v>
      </c>
      <c r="B232" s="164">
        <v>431.07</v>
      </c>
      <c r="C232" s="164">
        <v>527.1</v>
      </c>
      <c r="D232" s="164">
        <v>440.4</v>
      </c>
      <c r="E232" s="164">
        <v>380.4</v>
      </c>
      <c r="F232" s="139">
        <v>371.3</v>
      </c>
    </row>
    <row r="233" spans="1:6">
      <c r="A233" s="933" t="s">
        <v>320</v>
      </c>
      <c r="B233" s="146"/>
      <c r="C233" s="146"/>
      <c r="D233" s="146"/>
      <c r="E233" s="146"/>
      <c r="F233" s="139"/>
    </row>
    <row r="234" spans="1:6" ht="24">
      <c r="A234" s="933" t="s">
        <v>1152</v>
      </c>
      <c r="B234" s="212">
        <v>11.07</v>
      </c>
      <c r="C234" s="212">
        <v>8.1999999999999993</v>
      </c>
      <c r="D234" s="212">
        <v>7.3</v>
      </c>
      <c r="E234" s="146">
        <v>8.4</v>
      </c>
      <c r="F234" s="139">
        <v>10.6</v>
      </c>
    </row>
    <row r="235" spans="1:6">
      <c r="A235" s="933" t="s">
        <v>322</v>
      </c>
      <c r="B235" s="212">
        <v>52.8</v>
      </c>
      <c r="C235" s="212">
        <v>51.9</v>
      </c>
      <c r="D235" s="212">
        <v>45.9</v>
      </c>
      <c r="E235" s="146">
        <v>45.4</v>
      </c>
      <c r="F235" s="139">
        <v>45.3</v>
      </c>
    </row>
    <row r="236" spans="1:6">
      <c r="A236" s="933" t="s">
        <v>323</v>
      </c>
      <c r="B236" s="212">
        <v>230.9</v>
      </c>
      <c r="C236" s="212">
        <v>304.8</v>
      </c>
      <c r="D236" s="212">
        <v>248.1</v>
      </c>
      <c r="E236" s="146">
        <v>207.3</v>
      </c>
      <c r="F236" s="139">
        <v>212.5</v>
      </c>
    </row>
    <row r="237" spans="1:6">
      <c r="A237" s="933" t="s">
        <v>324</v>
      </c>
      <c r="B237" s="146">
        <v>32.6</v>
      </c>
      <c r="C237" s="146">
        <v>37.5</v>
      </c>
      <c r="D237" s="146">
        <v>28.5</v>
      </c>
      <c r="E237" s="146">
        <v>26.5</v>
      </c>
      <c r="F237" s="139">
        <v>27.9</v>
      </c>
    </row>
    <row r="238" spans="1:6">
      <c r="A238" s="933" t="s">
        <v>325</v>
      </c>
      <c r="B238" s="146">
        <v>26.2</v>
      </c>
      <c r="C238" s="146">
        <v>22.8</v>
      </c>
      <c r="D238" s="146">
        <v>22.5</v>
      </c>
      <c r="E238" s="146">
        <v>20.2</v>
      </c>
      <c r="F238" s="139">
        <v>17.5</v>
      </c>
    </row>
    <row r="239" spans="1:6">
      <c r="A239" s="933" t="s">
        <v>568</v>
      </c>
      <c r="B239" s="146"/>
      <c r="C239" s="146"/>
      <c r="D239" s="146"/>
      <c r="E239" s="146"/>
      <c r="F239" s="139"/>
    </row>
    <row r="240" spans="1:6">
      <c r="A240" s="933" t="s">
        <v>1154</v>
      </c>
      <c r="B240" s="146"/>
      <c r="C240" s="146"/>
      <c r="D240" s="146"/>
      <c r="E240" s="146"/>
      <c r="F240" s="139"/>
    </row>
    <row r="241" spans="1:6">
      <c r="A241" s="933" t="s">
        <v>1155</v>
      </c>
      <c r="B241" s="146">
        <v>32.700000000000003</v>
      </c>
      <c r="C241" s="146">
        <v>25.1</v>
      </c>
      <c r="D241" s="146">
        <v>31.1</v>
      </c>
      <c r="E241" s="146">
        <v>29.2</v>
      </c>
      <c r="F241" s="139">
        <v>25</v>
      </c>
    </row>
    <row r="242" spans="1:6" ht="16.5" customHeight="1">
      <c r="A242" s="1852" t="s">
        <v>892</v>
      </c>
      <c r="B242" s="1976" t="s">
        <v>60</v>
      </c>
      <c r="C242" s="1977">
        <v>29</v>
      </c>
      <c r="D242" s="1977">
        <v>12.9</v>
      </c>
      <c r="E242" s="1977">
        <v>1.9</v>
      </c>
      <c r="F242" s="1852">
        <v>6.8000000000000005E-2</v>
      </c>
    </row>
    <row r="243" spans="1:6">
      <c r="A243" s="139"/>
      <c r="B243" s="56"/>
      <c r="C243" s="56"/>
      <c r="D243" s="146"/>
      <c r="E243" s="139"/>
      <c r="F243" s="139"/>
    </row>
    <row r="244" spans="1:6">
      <c r="A244" s="139"/>
      <c r="B244" s="56"/>
      <c r="C244" s="56"/>
      <c r="D244" s="146"/>
      <c r="E244" s="139"/>
      <c r="F244" s="139"/>
    </row>
  </sheetData>
  <mergeCells count="18">
    <mergeCell ref="A218:E218"/>
    <mergeCell ref="A219:E219"/>
    <mergeCell ref="A1:E1"/>
    <mergeCell ref="A2:E2"/>
    <mergeCell ref="A217:F217"/>
    <mergeCell ref="A173:F173"/>
    <mergeCell ref="A131:E131"/>
    <mergeCell ref="A132:E132"/>
    <mergeCell ref="A174:E174"/>
    <mergeCell ref="A175:E175"/>
    <mergeCell ref="A130:F130"/>
    <mergeCell ref="A43:F43"/>
    <mergeCell ref="A45:D45"/>
    <mergeCell ref="A46:D46"/>
    <mergeCell ref="A88:F88"/>
    <mergeCell ref="A89:D89"/>
    <mergeCell ref="A90:D90"/>
    <mergeCell ref="A194:F19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CM176"/>
  <sheetViews>
    <sheetView topLeftCell="A103" workbookViewId="0">
      <selection activeCell="J166" sqref="J166"/>
    </sheetView>
  </sheetViews>
  <sheetFormatPr defaultRowHeight="12.75"/>
  <cols>
    <col min="1" max="1" width="49.1640625" customWidth="1"/>
    <col min="2" max="6" width="11.83203125" customWidth="1"/>
  </cols>
  <sheetData>
    <row r="1" spans="1:6" ht="33" customHeight="1">
      <c r="A1" s="2333" t="s">
        <v>569</v>
      </c>
      <c r="B1" s="2333"/>
      <c r="C1" s="2333"/>
      <c r="D1" s="2333"/>
      <c r="E1" s="2333"/>
      <c r="F1" s="2333"/>
    </row>
    <row r="2" spans="1:6">
      <c r="A2" s="1978"/>
      <c r="B2" s="1958">
        <v>2019</v>
      </c>
      <c r="C2" s="1958">
        <v>2020</v>
      </c>
      <c r="D2" s="1959">
        <v>2021</v>
      </c>
      <c r="E2" s="1960">
        <v>2022</v>
      </c>
      <c r="F2" s="1959">
        <v>2023</v>
      </c>
    </row>
    <row r="3" spans="1:6">
      <c r="A3" s="232" t="s">
        <v>326</v>
      </c>
      <c r="B3" s="657">
        <v>3388</v>
      </c>
      <c r="C3" s="657">
        <v>4146</v>
      </c>
      <c r="D3" s="657">
        <v>3400</v>
      </c>
      <c r="E3" s="434">
        <v>3179</v>
      </c>
      <c r="F3" s="1366">
        <v>3042</v>
      </c>
    </row>
    <row r="4" spans="1:6">
      <c r="A4" s="477" t="s">
        <v>570</v>
      </c>
      <c r="B4" s="433"/>
      <c r="C4" s="433"/>
      <c r="D4" s="433"/>
      <c r="E4" s="433"/>
      <c r="F4" s="75"/>
    </row>
    <row r="5" spans="1:6">
      <c r="A5" s="477" t="s">
        <v>1156</v>
      </c>
      <c r="B5" s="433">
        <v>84</v>
      </c>
      <c r="C5" s="433">
        <v>65</v>
      </c>
      <c r="D5" s="433">
        <v>52</v>
      </c>
      <c r="E5" s="433">
        <v>68</v>
      </c>
      <c r="F5" s="75">
        <v>93</v>
      </c>
    </row>
    <row r="6" spans="1:6">
      <c r="A6" s="477" t="s">
        <v>322</v>
      </c>
      <c r="B6" s="433">
        <v>396</v>
      </c>
      <c r="C6" s="433">
        <v>394</v>
      </c>
      <c r="D6" s="433">
        <v>357</v>
      </c>
      <c r="E6" s="433">
        <v>372</v>
      </c>
      <c r="F6" s="75">
        <v>349</v>
      </c>
    </row>
    <row r="7" spans="1:6">
      <c r="A7" s="477" t="s">
        <v>323</v>
      </c>
      <c r="B7" s="439">
        <v>1703</v>
      </c>
      <c r="C7" s="439">
        <v>2308</v>
      </c>
      <c r="D7" s="439">
        <v>1839</v>
      </c>
      <c r="E7" s="433">
        <v>1676</v>
      </c>
      <c r="F7" s="75">
        <v>1634</v>
      </c>
    </row>
    <row r="8" spans="1:6">
      <c r="A8" s="477" t="s">
        <v>324</v>
      </c>
      <c r="B8" s="433">
        <v>240</v>
      </c>
      <c r="C8" s="433">
        <v>289</v>
      </c>
      <c r="D8" s="433">
        <v>215</v>
      </c>
      <c r="E8" s="433">
        <v>216</v>
      </c>
      <c r="F8" s="75">
        <v>227</v>
      </c>
    </row>
    <row r="9" spans="1:6">
      <c r="A9" s="477" t="s">
        <v>325</v>
      </c>
      <c r="B9" s="433">
        <v>217</v>
      </c>
      <c r="C9" s="433">
        <v>211</v>
      </c>
      <c r="D9" s="433">
        <v>198</v>
      </c>
      <c r="E9" s="433">
        <v>185</v>
      </c>
      <c r="F9" s="75">
        <v>151</v>
      </c>
    </row>
    <row r="10" spans="1:6">
      <c r="A10" s="931" t="s">
        <v>566</v>
      </c>
      <c r="B10" s="689"/>
      <c r="C10" s="689"/>
      <c r="D10" s="689"/>
      <c r="E10" s="690"/>
      <c r="F10" s="1363"/>
    </row>
    <row r="11" spans="1:6">
      <c r="A11" s="931" t="s">
        <v>1153</v>
      </c>
      <c r="B11" s="689">
        <v>366</v>
      </c>
      <c r="C11" s="689">
        <v>281</v>
      </c>
      <c r="D11" s="689">
        <v>333</v>
      </c>
      <c r="E11" s="672">
        <v>324</v>
      </c>
      <c r="F11" s="1363">
        <v>266</v>
      </c>
    </row>
    <row r="12" spans="1:6">
      <c r="A12" s="931" t="s">
        <v>892</v>
      </c>
      <c r="B12" s="689"/>
      <c r="C12" s="689">
        <v>242</v>
      </c>
      <c r="D12" s="689">
        <v>94</v>
      </c>
      <c r="E12" s="672">
        <v>21</v>
      </c>
      <c r="F12" s="1363"/>
    </row>
    <row r="13" spans="1:6">
      <c r="A13" s="470" t="s">
        <v>327</v>
      </c>
      <c r="B13" s="657">
        <v>2453</v>
      </c>
      <c r="C13" s="657">
        <v>3127</v>
      </c>
      <c r="D13" s="657">
        <v>2779</v>
      </c>
      <c r="E13" s="663">
        <v>2329</v>
      </c>
      <c r="F13" s="75">
        <v>2553</v>
      </c>
    </row>
    <row r="14" spans="1:6">
      <c r="A14" s="477" t="s">
        <v>570</v>
      </c>
      <c r="B14" s="433"/>
      <c r="C14" s="433"/>
      <c r="D14" s="433"/>
      <c r="E14" s="433"/>
      <c r="F14" s="75"/>
    </row>
    <row r="15" spans="1:6">
      <c r="A15" s="477" t="s">
        <v>1156</v>
      </c>
      <c r="B15" s="433">
        <v>66</v>
      </c>
      <c r="C15" s="433">
        <v>48</v>
      </c>
      <c r="D15" s="433">
        <v>51</v>
      </c>
      <c r="E15" s="433">
        <v>54</v>
      </c>
      <c r="F15" s="75">
        <v>63</v>
      </c>
    </row>
    <row r="16" spans="1:6">
      <c r="A16" s="477" t="s">
        <v>322</v>
      </c>
      <c r="B16" s="433">
        <v>319</v>
      </c>
      <c r="C16" s="433">
        <v>322</v>
      </c>
      <c r="D16" s="433">
        <v>287</v>
      </c>
      <c r="E16" s="433">
        <v>285</v>
      </c>
      <c r="F16" s="75">
        <v>319</v>
      </c>
    </row>
    <row r="17" spans="1:6">
      <c r="A17" s="477" t="s">
        <v>323</v>
      </c>
      <c r="B17" s="439">
        <v>1425</v>
      </c>
      <c r="C17" s="439">
        <v>1898</v>
      </c>
      <c r="D17" s="439">
        <v>1643</v>
      </c>
      <c r="E17" s="433">
        <v>1326</v>
      </c>
      <c r="F17" s="75">
        <v>1501</v>
      </c>
    </row>
    <row r="18" spans="1:6">
      <c r="A18" s="477" t="s">
        <v>324</v>
      </c>
      <c r="B18" s="433">
        <v>201</v>
      </c>
      <c r="C18" s="433">
        <v>228</v>
      </c>
      <c r="D18" s="433">
        <v>185</v>
      </c>
      <c r="E18" s="433">
        <v>167</v>
      </c>
      <c r="F18" s="75">
        <v>185</v>
      </c>
    </row>
    <row r="19" spans="1:6">
      <c r="A19" s="477" t="s">
        <v>325</v>
      </c>
      <c r="B19" s="433">
        <v>138</v>
      </c>
      <c r="C19" s="433">
        <v>104</v>
      </c>
      <c r="D19" s="433">
        <v>118</v>
      </c>
      <c r="E19" s="433">
        <v>107</v>
      </c>
      <c r="F19" s="75">
        <v>107</v>
      </c>
    </row>
    <row r="20" spans="1:6">
      <c r="A20" s="931" t="s">
        <v>566</v>
      </c>
      <c r="B20" s="433"/>
      <c r="C20" s="433"/>
      <c r="D20" s="433"/>
      <c r="E20" s="433"/>
      <c r="F20" s="75"/>
    </row>
    <row r="21" spans="1:6">
      <c r="A21" s="931" t="s">
        <v>1153</v>
      </c>
      <c r="B21" s="433">
        <v>77</v>
      </c>
      <c r="C21" s="433">
        <v>65</v>
      </c>
      <c r="D21" s="433">
        <v>103</v>
      </c>
      <c r="E21" s="433">
        <v>99</v>
      </c>
      <c r="F21" s="75">
        <v>103</v>
      </c>
    </row>
    <row r="22" spans="1:6">
      <c r="A22" s="1980" t="s">
        <v>892</v>
      </c>
      <c r="B22" s="1981" t="s">
        <v>60</v>
      </c>
      <c r="C22" s="1982">
        <v>158</v>
      </c>
      <c r="D22" s="704">
        <v>87</v>
      </c>
      <c r="E22" s="704">
        <v>7</v>
      </c>
      <c r="F22" s="473">
        <v>1</v>
      </c>
    </row>
    <row r="23" spans="1:6">
      <c r="A23" s="139"/>
      <c r="B23" s="57"/>
      <c r="C23" s="57"/>
      <c r="D23" s="284"/>
      <c r="E23" s="75"/>
    </row>
    <row r="24" spans="1:6" ht="15.75" customHeight="1">
      <c r="A24" s="2318" t="s">
        <v>571</v>
      </c>
      <c r="B24" s="2318"/>
      <c r="C24" s="2318"/>
      <c r="D24" s="2318"/>
      <c r="E24" s="2318"/>
      <c r="F24" s="2318"/>
    </row>
    <row r="25" spans="1:6" ht="15.75" customHeight="1">
      <c r="A25" s="2318" t="s">
        <v>572</v>
      </c>
      <c r="B25" s="2318"/>
      <c r="C25" s="2318"/>
      <c r="D25" s="2318"/>
      <c r="E25" s="2318"/>
    </row>
    <row r="26" spans="1:6">
      <c r="A26" s="1983"/>
      <c r="B26" s="1984"/>
      <c r="C26" s="1984"/>
      <c r="D26" s="1985"/>
      <c r="E26" s="473"/>
      <c r="F26" s="512"/>
    </row>
    <row r="27" spans="1:6">
      <c r="A27" s="1957"/>
      <c r="B27" s="1959">
        <v>2019</v>
      </c>
      <c r="C27" s="1959">
        <v>2020</v>
      </c>
      <c r="D27" s="1959">
        <v>2021</v>
      </c>
      <c r="E27" s="1963">
        <v>2022</v>
      </c>
      <c r="F27" s="1979">
        <v>2023</v>
      </c>
    </row>
    <row r="28" spans="1:6">
      <c r="A28" s="476" t="s">
        <v>565</v>
      </c>
      <c r="B28" s="657">
        <v>5841</v>
      </c>
      <c r="C28" s="657">
        <v>7273</v>
      </c>
      <c r="D28" s="657">
        <v>6179</v>
      </c>
      <c r="E28" s="663">
        <v>5508</v>
      </c>
      <c r="F28" s="75">
        <v>5595</v>
      </c>
    </row>
    <row r="29" spans="1:6">
      <c r="A29" s="477" t="s">
        <v>573</v>
      </c>
      <c r="B29" s="433"/>
      <c r="C29" s="433"/>
      <c r="D29" s="433"/>
      <c r="E29" s="433"/>
      <c r="F29" s="75"/>
    </row>
    <row r="30" spans="1:6" ht="22.5" customHeight="1">
      <c r="A30" s="478" t="s">
        <v>1156</v>
      </c>
      <c r="B30" s="439">
        <v>150</v>
      </c>
      <c r="C30" s="439">
        <v>113</v>
      </c>
      <c r="D30" s="439">
        <v>103</v>
      </c>
      <c r="E30" s="433">
        <v>122</v>
      </c>
      <c r="F30" s="1384">
        <v>156</v>
      </c>
    </row>
    <row r="31" spans="1:6">
      <c r="A31" s="477" t="s">
        <v>574</v>
      </c>
      <c r="B31" s="439">
        <v>32</v>
      </c>
      <c r="C31" s="439">
        <v>21</v>
      </c>
      <c r="D31" s="439">
        <v>32</v>
      </c>
      <c r="E31" s="433">
        <v>21</v>
      </c>
      <c r="F31" s="1384">
        <v>32</v>
      </c>
    </row>
    <row r="32" spans="1:6">
      <c r="A32" s="477" t="s">
        <v>575</v>
      </c>
      <c r="B32" s="439">
        <v>89</v>
      </c>
      <c r="C32" s="439">
        <v>65</v>
      </c>
      <c r="D32" s="439">
        <v>48</v>
      </c>
      <c r="E32" s="433">
        <v>62</v>
      </c>
      <c r="F32" s="1384">
        <v>67</v>
      </c>
    </row>
    <row r="33" spans="1:6">
      <c r="A33" s="477" t="s">
        <v>576</v>
      </c>
      <c r="B33" s="439">
        <v>29</v>
      </c>
      <c r="C33" s="439">
        <v>27</v>
      </c>
      <c r="D33" s="439">
        <v>23</v>
      </c>
      <c r="E33" s="433">
        <v>39</v>
      </c>
      <c r="F33" s="1384">
        <v>57</v>
      </c>
    </row>
    <row r="34" spans="1:6">
      <c r="A34" s="478" t="s">
        <v>577</v>
      </c>
      <c r="B34" s="439">
        <v>715</v>
      </c>
      <c r="C34" s="439">
        <v>716</v>
      </c>
      <c r="D34" s="439">
        <v>644</v>
      </c>
      <c r="E34" s="433">
        <v>657</v>
      </c>
      <c r="F34" s="1384">
        <v>668</v>
      </c>
    </row>
    <row r="35" spans="1:6">
      <c r="A35" s="477" t="s">
        <v>574</v>
      </c>
      <c r="B35" s="439">
        <v>33</v>
      </c>
      <c r="C35" s="439">
        <v>24</v>
      </c>
      <c r="D35" s="439">
        <v>14</v>
      </c>
      <c r="E35" s="433">
        <v>19</v>
      </c>
      <c r="F35" s="1384">
        <v>22</v>
      </c>
    </row>
    <row r="36" spans="1:6">
      <c r="A36" s="477" t="s">
        <v>575</v>
      </c>
      <c r="B36" s="439">
        <v>310</v>
      </c>
      <c r="C36" s="439">
        <v>337</v>
      </c>
      <c r="D36" s="439">
        <v>297</v>
      </c>
      <c r="E36" s="433">
        <v>288</v>
      </c>
      <c r="F36" s="1384">
        <v>277</v>
      </c>
    </row>
    <row r="37" spans="1:6">
      <c r="A37" s="477" t="s">
        <v>576</v>
      </c>
      <c r="B37" s="439">
        <v>372</v>
      </c>
      <c r="C37" s="439">
        <v>355</v>
      </c>
      <c r="D37" s="439">
        <v>333</v>
      </c>
      <c r="E37" s="433">
        <v>350</v>
      </c>
      <c r="F37" s="1384">
        <v>369</v>
      </c>
    </row>
    <row r="38" spans="1:6">
      <c r="A38" s="478" t="s">
        <v>578</v>
      </c>
      <c r="B38" s="439">
        <v>3128</v>
      </c>
      <c r="C38" s="439">
        <v>4206</v>
      </c>
      <c r="D38" s="439">
        <v>3482</v>
      </c>
      <c r="E38" s="433">
        <v>3002</v>
      </c>
      <c r="F38" s="1384">
        <v>3135</v>
      </c>
    </row>
    <row r="39" spans="1:6">
      <c r="A39" s="477" t="s">
        <v>574</v>
      </c>
      <c r="B39" s="439">
        <v>4</v>
      </c>
      <c r="C39" s="439">
        <f ca="1">-C39</f>
        <v>0</v>
      </c>
      <c r="D39" s="439">
        <v>2</v>
      </c>
      <c r="E39" s="433">
        <v>11</v>
      </c>
      <c r="F39" s="1384" t="s">
        <v>60</v>
      </c>
    </row>
    <row r="40" spans="1:6">
      <c r="A40" s="477" t="s">
        <v>575</v>
      </c>
      <c r="B40" s="439">
        <v>636</v>
      </c>
      <c r="C40" s="439">
        <v>816</v>
      </c>
      <c r="D40" s="439">
        <v>640</v>
      </c>
      <c r="E40" s="433">
        <v>680</v>
      </c>
      <c r="F40" s="1384">
        <v>635</v>
      </c>
    </row>
    <row r="41" spans="1:6">
      <c r="A41" s="477" t="s">
        <v>576</v>
      </c>
      <c r="B41" s="439">
        <v>2488</v>
      </c>
      <c r="C41" s="439">
        <v>3390</v>
      </c>
      <c r="D41" s="439">
        <v>2840</v>
      </c>
      <c r="E41" s="433">
        <v>2311</v>
      </c>
      <c r="F41" s="1384">
        <v>2500</v>
      </c>
    </row>
    <row r="42" spans="1:6">
      <c r="A42" s="478" t="s">
        <v>579</v>
      </c>
      <c r="B42" s="439">
        <v>441</v>
      </c>
      <c r="C42" s="439">
        <v>517</v>
      </c>
      <c r="D42" s="439">
        <v>400</v>
      </c>
      <c r="E42" s="433">
        <v>383</v>
      </c>
      <c r="F42" s="1384">
        <v>412</v>
      </c>
    </row>
    <row r="43" spans="1:6">
      <c r="A43" s="477" t="s">
        <v>574</v>
      </c>
      <c r="B43" s="439">
        <v>114</v>
      </c>
      <c r="C43" s="439">
        <v>89</v>
      </c>
      <c r="D43" s="439">
        <v>69</v>
      </c>
      <c r="E43" s="433">
        <v>95</v>
      </c>
      <c r="F43" s="1384">
        <v>92</v>
      </c>
    </row>
    <row r="44" spans="1:6">
      <c r="A44" s="477" t="s">
        <v>575</v>
      </c>
      <c r="B44" s="439">
        <v>68</v>
      </c>
      <c r="C44" s="439">
        <v>91</v>
      </c>
      <c r="D44" s="439">
        <v>73</v>
      </c>
      <c r="E44" s="433">
        <v>63</v>
      </c>
      <c r="F44" s="1384">
        <v>66</v>
      </c>
    </row>
    <row r="45" spans="1:6">
      <c r="A45" s="477" t="s">
        <v>576</v>
      </c>
      <c r="B45" s="439">
        <v>259</v>
      </c>
      <c r="C45" s="439">
        <v>337</v>
      </c>
      <c r="D45" s="439">
        <v>258</v>
      </c>
      <c r="E45" s="433">
        <v>225</v>
      </c>
      <c r="F45" s="1384">
        <v>254</v>
      </c>
    </row>
    <row r="46" spans="1:6">
      <c r="A46" s="478" t="s">
        <v>580</v>
      </c>
      <c r="B46" s="439">
        <v>355</v>
      </c>
      <c r="C46" s="439">
        <v>315</v>
      </c>
      <c r="D46" s="439">
        <v>316</v>
      </c>
      <c r="E46" s="433">
        <v>292</v>
      </c>
      <c r="F46" s="1384">
        <v>258</v>
      </c>
    </row>
    <row r="47" spans="1:6">
      <c r="A47" s="477" t="s">
        <v>574</v>
      </c>
      <c r="B47" s="439">
        <v>3</v>
      </c>
      <c r="C47" s="439">
        <v>4</v>
      </c>
      <c r="D47" s="439">
        <v>6</v>
      </c>
      <c r="E47" s="433">
        <v>2</v>
      </c>
      <c r="F47" s="1384">
        <v>3</v>
      </c>
    </row>
    <row r="48" spans="1:6" ht="13.5" customHeight="1">
      <c r="A48" s="477" t="s">
        <v>575</v>
      </c>
      <c r="B48" s="686">
        <v>227</v>
      </c>
      <c r="C48" s="686">
        <v>216</v>
      </c>
      <c r="D48" s="686">
        <v>217</v>
      </c>
      <c r="E48" s="666">
        <v>165</v>
      </c>
      <c r="F48" s="1384">
        <v>156</v>
      </c>
    </row>
    <row r="49" spans="1:6">
      <c r="A49" s="477" t="s">
        <v>576</v>
      </c>
      <c r="B49" s="439">
        <v>125</v>
      </c>
      <c r="C49" s="439">
        <v>95</v>
      </c>
      <c r="D49" s="439">
        <v>93</v>
      </c>
      <c r="E49" s="433">
        <v>125</v>
      </c>
      <c r="F49" s="1384">
        <v>99</v>
      </c>
    </row>
    <row r="50" spans="1:6">
      <c r="A50" s="479" t="s">
        <v>581</v>
      </c>
      <c r="B50" s="439"/>
      <c r="C50" s="439"/>
      <c r="D50" s="439"/>
      <c r="E50" s="433"/>
      <c r="F50" s="1384"/>
    </row>
    <row r="51" spans="1:6">
      <c r="A51" s="479" t="s">
        <v>1157</v>
      </c>
      <c r="B51" s="439">
        <v>443</v>
      </c>
      <c r="C51" s="439">
        <v>346</v>
      </c>
      <c r="D51" s="439">
        <v>436</v>
      </c>
      <c r="E51" s="433">
        <v>423</v>
      </c>
      <c r="F51" s="1384">
        <v>369</v>
      </c>
    </row>
    <row r="52" spans="1:6">
      <c r="A52" s="477" t="s">
        <v>574</v>
      </c>
      <c r="B52" s="439">
        <v>85</v>
      </c>
      <c r="C52" s="439">
        <v>73</v>
      </c>
      <c r="D52" s="439">
        <v>107</v>
      </c>
      <c r="E52" s="433">
        <v>97</v>
      </c>
      <c r="F52" s="1384">
        <v>109</v>
      </c>
    </row>
    <row r="53" spans="1:6">
      <c r="A53" s="477" t="s">
        <v>575</v>
      </c>
      <c r="B53" s="439">
        <v>321</v>
      </c>
      <c r="C53" s="439">
        <v>246</v>
      </c>
      <c r="D53" s="439">
        <v>292</v>
      </c>
      <c r="E53" s="433">
        <v>292</v>
      </c>
      <c r="F53" s="1384">
        <v>233</v>
      </c>
    </row>
    <row r="54" spans="1:6">
      <c r="A54" s="477" t="s">
        <v>576</v>
      </c>
      <c r="B54" s="439">
        <v>37</v>
      </c>
      <c r="C54" s="439">
        <v>27</v>
      </c>
      <c r="D54" s="439">
        <v>87</v>
      </c>
      <c r="E54" s="433">
        <v>34</v>
      </c>
      <c r="F54" s="1384">
        <v>27</v>
      </c>
    </row>
    <row r="55" spans="1:6">
      <c r="A55" s="480" t="s">
        <v>892</v>
      </c>
      <c r="B55" s="691" t="s">
        <v>60</v>
      </c>
      <c r="C55" s="396">
        <v>400</v>
      </c>
      <c r="D55" s="692">
        <v>181</v>
      </c>
      <c r="E55" s="433">
        <v>28</v>
      </c>
      <c r="F55" s="1384">
        <v>1</v>
      </c>
    </row>
    <row r="56" spans="1:6">
      <c r="A56" s="477" t="s">
        <v>574</v>
      </c>
      <c r="B56" s="691" t="s">
        <v>60</v>
      </c>
      <c r="C56" s="396">
        <v>3</v>
      </c>
      <c r="D56" s="692">
        <v>1</v>
      </c>
      <c r="E56" s="693">
        <v>2</v>
      </c>
      <c r="F56" s="75" t="s">
        <v>1542</v>
      </c>
    </row>
    <row r="57" spans="1:6">
      <c r="A57" s="477" t="s">
        <v>575</v>
      </c>
      <c r="B57" s="691" t="s">
        <v>60</v>
      </c>
      <c r="C57" s="396">
        <v>127</v>
      </c>
      <c r="D57" s="692">
        <v>39</v>
      </c>
      <c r="E57" s="693">
        <v>9</v>
      </c>
      <c r="F57" s="75" t="s">
        <v>1526</v>
      </c>
    </row>
    <row r="58" spans="1:6">
      <c r="A58" s="1986" t="s">
        <v>576</v>
      </c>
      <c r="B58" s="1981" t="s">
        <v>60</v>
      </c>
      <c r="C58" s="1982">
        <v>270</v>
      </c>
      <c r="D58" s="704">
        <v>141</v>
      </c>
      <c r="E58" s="704">
        <v>17</v>
      </c>
      <c r="F58" s="473">
        <v>1</v>
      </c>
    </row>
    <row r="59" spans="1:6">
      <c r="A59" s="477"/>
      <c r="B59" s="1996"/>
      <c r="C59" s="396"/>
      <c r="D59" s="692"/>
      <c r="E59" s="692"/>
      <c r="F59" s="239"/>
    </row>
    <row r="60" spans="1:6">
      <c r="A60" s="477"/>
      <c r="B60" s="1996"/>
      <c r="C60" s="396"/>
      <c r="D60" s="692"/>
      <c r="E60" s="692"/>
      <c r="F60" s="239"/>
    </row>
    <row r="61" spans="1:6">
      <c r="A61" s="477"/>
      <c r="B61" s="1996"/>
      <c r="C61" s="396"/>
      <c r="D61" s="692"/>
      <c r="E61" s="692"/>
      <c r="F61" s="239"/>
    </row>
    <row r="62" spans="1:6">
      <c r="A62" s="477"/>
      <c r="B62" s="1996"/>
      <c r="C62" s="396"/>
      <c r="D62" s="692"/>
      <c r="E62" s="692"/>
      <c r="F62" s="239"/>
    </row>
    <row r="63" spans="1:6">
      <c r="A63" s="477"/>
      <c r="B63" s="1996"/>
      <c r="C63" s="396"/>
      <c r="D63" s="692"/>
      <c r="E63" s="692"/>
      <c r="F63" s="239"/>
    </row>
    <row r="64" spans="1:6" ht="33.75" customHeight="1">
      <c r="A64" s="2307" t="s">
        <v>582</v>
      </c>
      <c r="B64" s="2307"/>
      <c r="C64" s="2307"/>
      <c r="D64" s="2307"/>
      <c r="E64" s="2307"/>
    </row>
    <row r="65" spans="1:7" ht="15.75" customHeight="1">
      <c r="A65" s="2318" t="s">
        <v>583</v>
      </c>
      <c r="B65" s="2318"/>
      <c r="C65" s="2318"/>
      <c r="D65" s="2318"/>
      <c r="E65" s="2318"/>
    </row>
    <row r="66" spans="1:7">
      <c r="A66" s="1983"/>
      <c r="B66" s="1984"/>
      <c r="C66" s="1984"/>
      <c r="D66" s="1985"/>
      <c r="E66" s="473"/>
      <c r="F66" s="512"/>
    </row>
    <row r="67" spans="1:7">
      <c r="A67" s="1951"/>
      <c r="B67" s="1958">
        <v>2019</v>
      </c>
      <c r="C67" s="1958">
        <v>2020</v>
      </c>
      <c r="D67" s="1959">
        <v>2021</v>
      </c>
      <c r="E67" s="1963">
        <v>2022</v>
      </c>
      <c r="F67" s="1979">
        <v>2023</v>
      </c>
    </row>
    <row r="68" spans="1:7">
      <c r="A68" s="139"/>
      <c r="B68" s="437"/>
      <c r="C68" s="437"/>
      <c r="D68" s="438"/>
      <c r="E68" s="438"/>
    </row>
    <row r="69" spans="1:7" ht="24">
      <c r="A69" s="481" t="s">
        <v>584</v>
      </c>
      <c r="B69" s="663">
        <v>234</v>
      </c>
      <c r="C69" s="663">
        <v>219</v>
      </c>
      <c r="D69" s="663">
        <v>218</v>
      </c>
      <c r="E69" s="663">
        <v>242</v>
      </c>
      <c r="F69" s="75">
        <v>166</v>
      </c>
      <c r="G69" s="139"/>
    </row>
    <row r="70" spans="1:7">
      <c r="A70" s="482" t="s">
        <v>324</v>
      </c>
      <c r="B70" s="433">
        <v>61</v>
      </c>
      <c r="C70" s="433">
        <v>49</v>
      </c>
      <c r="D70" s="433">
        <v>34</v>
      </c>
      <c r="E70" s="433">
        <v>65</v>
      </c>
      <c r="F70" s="75">
        <v>50</v>
      </c>
      <c r="G70" s="139"/>
    </row>
    <row r="71" spans="1:7">
      <c r="A71" s="482" t="s">
        <v>1158</v>
      </c>
      <c r="B71" s="433"/>
      <c r="C71" s="433"/>
      <c r="D71" s="433"/>
      <c r="E71" s="433"/>
      <c r="F71" s="75"/>
      <c r="G71" s="139"/>
    </row>
    <row r="72" spans="1:7">
      <c r="A72" s="482" t="s">
        <v>1159</v>
      </c>
      <c r="B72" s="433">
        <v>69</v>
      </c>
      <c r="C72" s="433">
        <v>101</v>
      </c>
      <c r="D72" s="433">
        <v>71</v>
      </c>
      <c r="E72" s="433">
        <v>57</v>
      </c>
      <c r="F72" s="75">
        <v>43</v>
      </c>
      <c r="G72" s="139"/>
    </row>
    <row r="73" spans="1:7" ht="24">
      <c r="A73" s="477" t="s">
        <v>1152</v>
      </c>
      <c r="B73" s="433">
        <v>17</v>
      </c>
      <c r="C73" s="433">
        <v>7</v>
      </c>
      <c r="D73" s="433">
        <v>15</v>
      </c>
      <c r="E73" s="433">
        <v>15</v>
      </c>
      <c r="F73" s="75">
        <v>9</v>
      </c>
      <c r="G73" s="139"/>
    </row>
    <row r="74" spans="1:7">
      <c r="A74" s="482" t="s">
        <v>1160</v>
      </c>
      <c r="B74" s="433"/>
      <c r="C74" s="433"/>
      <c r="D74" s="433"/>
      <c r="E74" s="433"/>
      <c r="F74" s="75"/>
      <c r="G74" s="139"/>
    </row>
    <row r="75" spans="1:7">
      <c r="A75" s="482" t="s">
        <v>1161</v>
      </c>
      <c r="B75" s="433">
        <v>59</v>
      </c>
      <c r="C75" s="433">
        <v>45</v>
      </c>
      <c r="D75" s="433">
        <v>56</v>
      </c>
      <c r="E75" s="433">
        <v>59</v>
      </c>
      <c r="F75" s="75">
        <v>28</v>
      </c>
      <c r="G75" s="139"/>
    </row>
    <row r="76" spans="1:7">
      <c r="A76" s="482" t="s">
        <v>566</v>
      </c>
      <c r="B76" s="433"/>
      <c r="C76" s="433"/>
      <c r="D76" s="433"/>
      <c r="E76" s="433"/>
      <c r="F76" s="75"/>
      <c r="G76" s="139"/>
    </row>
    <row r="77" spans="1:7">
      <c r="A77" s="482" t="s">
        <v>1162</v>
      </c>
      <c r="B77" s="433">
        <v>15</v>
      </c>
      <c r="C77" s="433">
        <v>10</v>
      </c>
      <c r="D77" s="433">
        <v>8</v>
      </c>
      <c r="E77" s="433">
        <v>15</v>
      </c>
      <c r="F77" s="75">
        <v>19</v>
      </c>
      <c r="G77" s="139"/>
    </row>
    <row r="78" spans="1:7">
      <c r="A78" s="482" t="s">
        <v>1163</v>
      </c>
      <c r="B78" s="433">
        <v>3</v>
      </c>
      <c r="C78" s="433">
        <v>1</v>
      </c>
      <c r="D78" s="433">
        <v>2</v>
      </c>
      <c r="E78" s="433">
        <v>15</v>
      </c>
      <c r="F78" s="75">
        <v>5</v>
      </c>
      <c r="G78" s="139"/>
    </row>
    <row r="79" spans="1:7">
      <c r="A79" s="482" t="s">
        <v>325</v>
      </c>
      <c r="B79" s="694">
        <v>1</v>
      </c>
      <c r="C79" s="694">
        <v>1</v>
      </c>
      <c r="D79" s="694">
        <v>1</v>
      </c>
      <c r="E79" s="433">
        <v>1</v>
      </c>
      <c r="F79" s="75">
        <v>1</v>
      </c>
      <c r="G79" s="139"/>
    </row>
    <row r="80" spans="1:7">
      <c r="A80" s="409" t="s">
        <v>892</v>
      </c>
      <c r="B80" s="691" t="s">
        <v>60</v>
      </c>
      <c r="C80" s="433">
        <v>1</v>
      </c>
      <c r="D80" s="433">
        <v>1</v>
      </c>
      <c r="E80" s="433">
        <v>2</v>
      </c>
      <c r="F80" s="75"/>
      <c r="G80" s="139"/>
    </row>
    <row r="81" spans="1:7">
      <c r="A81" s="409"/>
      <c r="B81" s="691"/>
      <c r="C81" s="433"/>
      <c r="D81" s="433"/>
      <c r="E81" s="433"/>
      <c r="F81" s="75">
        <v>47.3</v>
      </c>
      <c r="G81" s="139"/>
    </row>
    <row r="82" spans="1:7" ht="24">
      <c r="A82" s="481" t="s">
        <v>585</v>
      </c>
      <c r="B82" s="663">
        <v>66.3</v>
      </c>
      <c r="C82" s="663">
        <v>66.900000000000006</v>
      </c>
      <c r="D82" s="663">
        <v>77.400000000000006</v>
      </c>
      <c r="E82" s="663">
        <v>81.2</v>
      </c>
      <c r="F82" s="75">
        <v>14.2</v>
      </c>
      <c r="G82" s="139"/>
    </row>
    <row r="83" spans="1:7">
      <c r="A83" s="482" t="s">
        <v>324</v>
      </c>
      <c r="B83" s="682">
        <v>17.2</v>
      </c>
      <c r="C83" s="682">
        <v>15</v>
      </c>
      <c r="D83" s="682">
        <v>12.1</v>
      </c>
      <c r="E83" s="433">
        <v>21.8</v>
      </c>
      <c r="F83" s="75"/>
      <c r="G83" s="139"/>
    </row>
    <row r="84" spans="1:7">
      <c r="A84" s="482" t="s">
        <v>1158</v>
      </c>
      <c r="B84" s="433"/>
      <c r="C84" s="433"/>
      <c r="D84" s="433"/>
      <c r="E84" s="433"/>
      <c r="F84" s="75"/>
      <c r="G84" s="139"/>
    </row>
    <row r="85" spans="1:7">
      <c r="A85" s="482" t="s">
        <v>1159</v>
      </c>
      <c r="B85" s="433">
        <v>19.5</v>
      </c>
      <c r="C85" s="433">
        <v>30.9</v>
      </c>
      <c r="D85" s="433">
        <v>25.2</v>
      </c>
      <c r="E85" s="433">
        <v>19.100000000000001</v>
      </c>
      <c r="F85" s="75">
        <v>12.2</v>
      </c>
      <c r="G85" s="139"/>
    </row>
    <row r="86" spans="1:7" ht="24">
      <c r="A86" s="477" t="s">
        <v>1152</v>
      </c>
      <c r="B86" s="433">
        <v>4.8</v>
      </c>
      <c r="C86" s="433">
        <v>2.1</v>
      </c>
      <c r="D86" s="433">
        <v>5.3</v>
      </c>
      <c r="E86" s="433">
        <v>5</v>
      </c>
      <c r="F86" s="75">
        <v>2.6</v>
      </c>
      <c r="G86" s="139"/>
    </row>
    <row r="87" spans="1:7">
      <c r="A87" s="482" t="s">
        <v>1164</v>
      </c>
      <c r="B87" s="433"/>
      <c r="C87" s="433"/>
      <c r="D87" s="433"/>
      <c r="E87" s="433"/>
      <c r="F87" s="75"/>
      <c r="G87" s="139"/>
    </row>
    <row r="88" spans="1:7">
      <c r="A88" s="482" t="s">
        <v>1165</v>
      </c>
      <c r="B88" s="433">
        <v>16.7</v>
      </c>
      <c r="C88" s="433">
        <v>13.7</v>
      </c>
      <c r="D88" s="433">
        <v>19.899999999999999</v>
      </c>
      <c r="E88" s="433">
        <v>19.8</v>
      </c>
      <c r="F88" s="75">
        <v>7.9</v>
      </c>
      <c r="G88" s="139"/>
    </row>
    <row r="89" spans="1:7">
      <c r="A89" s="482" t="s">
        <v>566</v>
      </c>
      <c r="B89" s="433"/>
      <c r="C89" s="433"/>
      <c r="D89" s="433"/>
      <c r="E89" s="433"/>
      <c r="F89" s="75"/>
      <c r="G89" s="139"/>
    </row>
    <row r="90" spans="1:7">
      <c r="A90" s="482" t="s">
        <v>1162</v>
      </c>
      <c r="B90" s="433">
        <v>4.2</v>
      </c>
      <c r="C90" s="433">
        <v>3.1</v>
      </c>
      <c r="D90" s="433">
        <v>2.8</v>
      </c>
      <c r="E90" s="433">
        <v>5</v>
      </c>
      <c r="F90" s="75">
        <v>5.4</v>
      </c>
      <c r="G90" s="139"/>
    </row>
    <row r="91" spans="1:7">
      <c r="A91" s="482" t="s">
        <v>1166</v>
      </c>
      <c r="B91" s="433">
        <v>0.9</v>
      </c>
      <c r="C91" s="433">
        <v>0.3</v>
      </c>
      <c r="D91" s="433">
        <v>0.7</v>
      </c>
      <c r="E91" s="433">
        <v>5</v>
      </c>
      <c r="F91" s="75">
        <v>1.4</v>
      </c>
      <c r="G91" s="139"/>
    </row>
    <row r="92" spans="1:7">
      <c r="A92" s="482" t="s">
        <v>325</v>
      </c>
      <c r="B92" s="694">
        <v>0.3</v>
      </c>
      <c r="C92" s="694">
        <v>0.3</v>
      </c>
      <c r="D92" s="694">
        <v>0.4</v>
      </c>
      <c r="E92" s="433">
        <v>0.4</v>
      </c>
      <c r="F92" s="75">
        <v>0.3</v>
      </c>
      <c r="G92" s="139"/>
    </row>
    <row r="93" spans="1:7">
      <c r="A93" s="1987" t="s">
        <v>892</v>
      </c>
      <c r="B93" s="1981" t="s">
        <v>60</v>
      </c>
      <c r="C93" s="1988">
        <v>0.3</v>
      </c>
      <c r="D93" s="1989">
        <v>0.4</v>
      </c>
      <c r="E93" s="705">
        <v>0.7</v>
      </c>
      <c r="F93" s="512" t="s">
        <v>1060</v>
      </c>
    </row>
    <row r="94" spans="1:7">
      <c r="A94" s="138"/>
      <c r="B94" s="233"/>
      <c r="C94" s="233"/>
      <c r="D94" s="468"/>
      <c r="E94" s="75"/>
    </row>
    <row r="95" spans="1:7" ht="15.75">
      <c r="A95" s="2335" t="s">
        <v>586</v>
      </c>
      <c r="B95" s="2335"/>
      <c r="C95" s="2335"/>
      <c r="D95" s="2335"/>
      <c r="E95" s="2335"/>
    </row>
    <row r="96" spans="1:7" ht="15.75">
      <c r="A96" s="2336" t="s">
        <v>587</v>
      </c>
      <c r="B96" s="2336"/>
      <c r="C96" s="2336"/>
      <c r="D96" s="2336"/>
      <c r="E96" s="2336"/>
      <c r="F96" s="3"/>
    </row>
    <row r="97" spans="1:6">
      <c r="A97" s="2334" t="s">
        <v>142</v>
      </c>
      <c r="B97" s="2334"/>
      <c r="C97" s="2334"/>
      <c r="D97" s="2334"/>
      <c r="E97" s="473"/>
      <c r="F97" s="512"/>
    </row>
    <row r="98" spans="1:6">
      <c r="A98" s="1990"/>
      <c r="B98" s="1991">
        <v>2019</v>
      </c>
      <c r="C98" s="1991">
        <v>2020</v>
      </c>
      <c r="D98" s="1992">
        <v>2021</v>
      </c>
      <c r="E98" s="1963">
        <v>2022</v>
      </c>
      <c r="F98" s="1993">
        <v>2023</v>
      </c>
    </row>
    <row r="99" spans="1:6">
      <c r="A99" s="929" t="s">
        <v>506</v>
      </c>
      <c r="B99" s="437"/>
      <c r="C99" s="437"/>
      <c r="D99" s="438"/>
      <c r="E99" s="438"/>
    </row>
    <row r="100" spans="1:6">
      <c r="A100" s="929" t="s">
        <v>588</v>
      </c>
      <c r="B100" s="680">
        <v>73</v>
      </c>
      <c r="C100" s="680">
        <v>46</v>
      </c>
      <c r="D100" s="663">
        <v>2314</v>
      </c>
      <c r="E100" s="663">
        <v>2782</v>
      </c>
      <c r="F100" s="1364">
        <f>SUM(F102:F106)</f>
        <v>2776</v>
      </c>
    </row>
    <row r="101" spans="1:6">
      <c r="A101" s="930" t="s">
        <v>589</v>
      </c>
      <c r="B101" s="397"/>
      <c r="C101" s="397"/>
      <c r="D101" s="433"/>
      <c r="E101" s="433"/>
      <c r="F101" s="75"/>
    </row>
    <row r="102" spans="1:6">
      <c r="A102" s="930" t="s">
        <v>590</v>
      </c>
      <c r="B102" s="397">
        <v>2</v>
      </c>
      <c r="C102" s="397">
        <v>3</v>
      </c>
      <c r="D102" s="433">
        <v>305</v>
      </c>
      <c r="E102" s="433">
        <v>427</v>
      </c>
      <c r="F102" s="75">
        <v>458</v>
      </c>
    </row>
    <row r="103" spans="1:6">
      <c r="A103" s="930" t="s">
        <v>591</v>
      </c>
      <c r="B103" s="397">
        <v>41</v>
      </c>
      <c r="C103" s="397">
        <v>21</v>
      </c>
      <c r="D103" s="433">
        <v>1050</v>
      </c>
      <c r="E103" s="433">
        <v>1270</v>
      </c>
      <c r="F103" s="75">
        <v>1231</v>
      </c>
    </row>
    <row r="104" spans="1:6">
      <c r="A104" s="930" t="s">
        <v>592</v>
      </c>
      <c r="B104" s="397">
        <v>28</v>
      </c>
      <c r="C104" s="397">
        <v>22</v>
      </c>
      <c r="D104" s="433">
        <v>917</v>
      </c>
      <c r="E104" s="433">
        <v>1051</v>
      </c>
      <c r="F104" s="75">
        <v>1021</v>
      </c>
    </row>
    <row r="105" spans="1:6">
      <c r="A105" s="930" t="s">
        <v>593</v>
      </c>
      <c r="B105" s="696"/>
      <c r="C105" s="696"/>
      <c r="D105" s="694">
        <v>8</v>
      </c>
      <c r="E105" s="433">
        <v>9</v>
      </c>
      <c r="F105" s="75">
        <v>16</v>
      </c>
    </row>
    <row r="106" spans="1:6">
      <c r="A106" s="930" t="s">
        <v>594</v>
      </c>
      <c r="B106" s="397">
        <v>2</v>
      </c>
      <c r="C106" s="397"/>
      <c r="D106" s="433">
        <v>34</v>
      </c>
      <c r="E106" s="433">
        <v>25</v>
      </c>
      <c r="F106" s="75">
        <v>50</v>
      </c>
    </row>
    <row r="107" spans="1:6">
      <c r="A107" s="495" t="s">
        <v>595</v>
      </c>
      <c r="B107" s="680">
        <v>866</v>
      </c>
      <c r="C107" s="680">
        <v>1186</v>
      </c>
      <c r="D107" s="663">
        <v>806</v>
      </c>
      <c r="E107" s="663">
        <v>561</v>
      </c>
      <c r="F107" s="1364">
        <f>SUM(F109:F113)</f>
        <v>278</v>
      </c>
    </row>
    <row r="108" spans="1:6">
      <c r="A108" s="483" t="s">
        <v>589</v>
      </c>
      <c r="B108" s="397"/>
      <c r="C108" s="397"/>
      <c r="D108" s="433"/>
      <c r="E108" s="433"/>
      <c r="F108" s="75"/>
    </row>
    <row r="109" spans="1:6">
      <c r="A109" s="483" t="s">
        <v>590</v>
      </c>
      <c r="B109" s="397">
        <v>54</v>
      </c>
      <c r="C109" s="397">
        <v>149</v>
      </c>
      <c r="D109" s="433">
        <v>126</v>
      </c>
      <c r="E109" s="693">
        <v>53</v>
      </c>
      <c r="F109" s="75">
        <v>19</v>
      </c>
    </row>
    <row r="110" spans="1:6">
      <c r="A110" s="483" t="s">
        <v>591</v>
      </c>
      <c r="B110" s="397">
        <v>236</v>
      </c>
      <c r="C110" s="397">
        <v>384</v>
      </c>
      <c r="D110" s="433">
        <v>419</v>
      </c>
      <c r="E110" s="693">
        <v>221</v>
      </c>
      <c r="F110" s="75">
        <v>93</v>
      </c>
    </row>
    <row r="111" spans="1:6">
      <c r="A111" s="483" t="s">
        <v>596</v>
      </c>
      <c r="B111" s="397">
        <v>558</v>
      </c>
      <c r="C111" s="397">
        <v>631</v>
      </c>
      <c r="D111" s="433">
        <v>244</v>
      </c>
      <c r="E111" s="693">
        <v>270</v>
      </c>
      <c r="F111" s="75">
        <v>158</v>
      </c>
    </row>
    <row r="112" spans="1:6">
      <c r="A112" s="483" t="s">
        <v>593</v>
      </c>
      <c r="B112" s="397">
        <v>6</v>
      </c>
      <c r="C112" s="397">
        <v>6</v>
      </c>
      <c r="D112" s="433">
        <v>8</v>
      </c>
      <c r="E112" s="693">
        <v>6</v>
      </c>
      <c r="F112" s="75">
        <v>2</v>
      </c>
    </row>
    <row r="113" spans="1:6">
      <c r="A113" s="483" t="s">
        <v>594</v>
      </c>
      <c r="B113" s="397">
        <v>12</v>
      </c>
      <c r="C113" s="397">
        <v>17</v>
      </c>
      <c r="D113" s="433">
        <v>9</v>
      </c>
      <c r="E113" s="693">
        <v>11</v>
      </c>
      <c r="F113" s="75">
        <v>6</v>
      </c>
    </row>
    <row r="114" spans="1:6">
      <c r="A114" s="483"/>
      <c r="B114" s="397"/>
      <c r="C114" s="397"/>
      <c r="D114" s="433"/>
      <c r="E114" s="433"/>
      <c r="F114" s="75"/>
    </row>
    <row r="115" spans="1:6">
      <c r="A115" s="495" t="s">
        <v>597</v>
      </c>
      <c r="B115" s="680">
        <v>-793</v>
      </c>
      <c r="C115" s="680">
        <v>-1140</v>
      </c>
      <c r="D115" s="663">
        <v>1508</v>
      </c>
      <c r="E115" s="663">
        <v>2221</v>
      </c>
      <c r="F115" s="1364">
        <v>2498</v>
      </c>
    </row>
    <row r="116" spans="1:6">
      <c r="A116" s="483" t="s">
        <v>589</v>
      </c>
      <c r="B116" s="397"/>
      <c r="C116" s="397"/>
      <c r="D116" s="433"/>
      <c r="E116" s="433"/>
      <c r="F116" s="75"/>
    </row>
    <row r="117" spans="1:6">
      <c r="A117" s="493" t="s">
        <v>590</v>
      </c>
      <c r="B117" s="397">
        <v>-52</v>
      </c>
      <c r="C117" s="397">
        <v>-146</v>
      </c>
      <c r="D117" s="433">
        <v>179</v>
      </c>
      <c r="E117" s="433">
        <v>374</v>
      </c>
      <c r="F117" s="75">
        <v>439</v>
      </c>
    </row>
    <row r="118" spans="1:6">
      <c r="A118" s="493" t="s">
        <v>591</v>
      </c>
      <c r="B118" s="658">
        <v>-195</v>
      </c>
      <c r="C118" s="658">
        <v>-363</v>
      </c>
      <c r="D118" s="439">
        <v>631</v>
      </c>
      <c r="E118" s="433">
        <v>1049</v>
      </c>
      <c r="F118" s="75">
        <v>1138</v>
      </c>
    </row>
    <row r="119" spans="1:6">
      <c r="A119" s="493" t="s">
        <v>592</v>
      </c>
      <c r="B119" s="658">
        <v>-530</v>
      </c>
      <c r="C119" s="658">
        <v>-608</v>
      </c>
      <c r="D119" s="439">
        <v>673</v>
      </c>
      <c r="E119" s="433">
        <v>781</v>
      </c>
      <c r="F119" s="75">
        <v>863</v>
      </c>
    </row>
    <row r="120" spans="1:6">
      <c r="A120" s="493" t="s">
        <v>593</v>
      </c>
      <c r="B120" s="658">
        <v>-6</v>
      </c>
      <c r="C120" s="658">
        <v>-6</v>
      </c>
      <c r="D120" s="439"/>
      <c r="E120" s="433">
        <v>3</v>
      </c>
      <c r="F120" s="75">
        <v>14</v>
      </c>
    </row>
    <row r="121" spans="1:6">
      <c r="A121" s="493" t="s">
        <v>594</v>
      </c>
      <c r="B121" s="658">
        <v>-10</v>
      </c>
      <c r="C121" s="658">
        <v>-17</v>
      </c>
      <c r="D121" s="439">
        <v>25</v>
      </c>
      <c r="E121" s="433">
        <v>14</v>
      </c>
      <c r="F121" s="75">
        <v>44</v>
      </c>
    </row>
    <row r="122" spans="1:6">
      <c r="A122" s="235"/>
      <c r="B122" s="658"/>
      <c r="C122" s="658"/>
      <c r="D122" s="439"/>
      <c r="E122" s="433"/>
      <c r="F122" s="75"/>
    </row>
    <row r="123" spans="1:6">
      <c r="A123" s="234" t="s">
        <v>516</v>
      </c>
      <c r="B123" s="658"/>
      <c r="C123" s="658"/>
      <c r="D123" s="439"/>
      <c r="E123" s="433"/>
      <c r="F123" s="75"/>
    </row>
    <row r="124" spans="1:6">
      <c r="A124" s="927" t="s">
        <v>588</v>
      </c>
      <c r="B124" s="658">
        <v>14</v>
      </c>
      <c r="C124" s="658">
        <v>5</v>
      </c>
      <c r="D124" s="697" t="s">
        <v>60</v>
      </c>
      <c r="E124" s="693">
        <v>21</v>
      </c>
      <c r="F124" s="1364">
        <f>SUM(F129:F133)</f>
        <v>89</v>
      </c>
    </row>
    <row r="125" spans="1:6">
      <c r="A125" s="493" t="s">
        <v>589</v>
      </c>
      <c r="B125" s="658"/>
      <c r="C125" s="658"/>
      <c r="D125" s="697" t="s">
        <v>60</v>
      </c>
      <c r="E125" s="693"/>
      <c r="F125" s="75"/>
    </row>
    <row r="126" spans="1:6">
      <c r="A126" s="493"/>
      <c r="B126" s="658"/>
      <c r="C126" s="658"/>
      <c r="D126" s="697"/>
      <c r="E126" s="693"/>
      <c r="F126" s="75"/>
    </row>
    <row r="127" spans="1:6">
      <c r="A127" s="2306" t="s">
        <v>85</v>
      </c>
      <c r="B127" s="2306"/>
      <c r="C127" s="2306"/>
      <c r="D127" s="2306"/>
      <c r="E127" s="2306"/>
      <c r="F127" s="2306"/>
    </row>
    <row r="128" spans="1:6">
      <c r="A128" s="1928"/>
      <c r="B128" s="1961">
        <v>2019</v>
      </c>
      <c r="C128" s="1961">
        <v>2020</v>
      </c>
      <c r="D128" s="1962">
        <v>2021</v>
      </c>
      <c r="E128" s="1963">
        <v>2022</v>
      </c>
      <c r="F128" s="1995">
        <v>2023</v>
      </c>
    </row>
    <row r="129" spans="1:6">
      <c r="A129" s="493" t="s">
        <v>590</v>
      </c>
      <c r="B129" s="658">
        <v>1</v>
      </c>
      <c r="C129" s="658">
        <v>1</v>
      </c>
      <c r="D129" s="697" t="s">
        <v>60</v>
      </c>
      <c r="E129" s="693">
        <v>6</v>
      </c>
      <c r="F129" s="75">
        <v>15</v>
      </c>
    </row>
    <row r="130" spans="1:6">
      <c r="A130" s="493" t="s">
        <v>591</v>
      </c>
      <c r="B130" s="658">
        <v>5</v>
      </c>
      <c r="C130" s="658">
        <v>2</v>
      </c>
      <c r="D130" s="697" t="s">
        <v>60</v>
      </c>
      <c r="E130" s="693">
        <v>5</v>
      </c>
      <c r="F130" s="75">
        <v>42</v>
      </c>
    </row>
    <row r="131" spans="1:6">
      <c r="A131" s="493" t="s">
        <v>592</v>
      </c>
      <c r="B131" s="658">
        <v>7</v>
      </c>
      <c r="C131" s="658">
        <v>2</v>
      </c>
      <c r="D131" s="697" t="s">
        <v>60</v>
      </c>
      <c r="E131" s="693">
        <v>10</v>
      </c>
      <c r="F131" s="75">
        <v>29</v>
      </c>
    </row>
    <row r="132" spans="1:6">
      <c r="A132" s="493" t="s">
        <v>593</v>
      </c>
      <c r="B132" s="697" t="s">
        <v>60</v>
      </c>
      <c r="C132" s="697" t="s">
        <v>60</v>
      </c>
      <c r="D132" s="697" t="s">
        <v>60</v>
      </c>
      <c r="E132" s="697" t="s">
        <v>60</v>
      </c>
      <c r="F132" s="75">
        <v>0</v>
      </c>
    </row>
    <row r="133" spans="1:6">
      <c r="A133" s="493" t="s">
        <v>594</v>
      </c>
      <c r="B133" s="658">
        <v>1</v>
      </c>
      <c r="C133" s="697" t="s">
        <v>60</v>
      </c>
      <c r="D133" s="697" t="s">
        <v>60</v>
      </c>
      <c r="E133" s="697" t="s">
        <v>60</v>
      </c>
      <c r="F133" s="75">
        <v>3</v>
      </c>
    </row>
    <row r="134" spans="1:6">
      <c r="A134" s="235"/>
      <c r="B134" s="658"/>
      <c r="C134" s="658"/>
      <c r="D134" s="439"/>
      <c r="E134" s="433"/>
      <c r="F134" s="75"/>
    </row>
    <row r="135" spans="1:6">
      <c r="A135" s="928" t="s">
        <v>595</v>
      </c>
      <c r="B135" s="658">
        <v>81</v>
      </c>
      <c r="C135" s="658">
        <v>122</v>
      </c>
      <c r="D135" s="439">
        <v>16</v>
      </c>
      <c r="E135" s="697" t="s">
        <v>60</v>
      </c>
      <c r="F135" s="1364">
        <f>SUM(F137:F141)</f>
        <v>0</v>
      </c>
    </row>
    <row r="136" spans="1:6">
      <c r="A136" s="445" t="s">
        <v>589</v>
      </c>
      <c r="B136" s="658"/>
      <c r="C136" s="658"/>
      <c r="D136" s="439"/>
      <c r="E136" s="433"/>
      <c r="F136" s="75"/>
    </row>
    <row r="137" spans="1:6">
      <c r="A137" s="445" t="s">
        <v>590</v>
      </c>
      <c r="B137" s="658">
        <v>9</v>
      </c>
      <c r="C137" s="658">
        <v>5</v>
      </c>
      <c r="D137" s="697" t="s">
        <v>60</v>
      </c>
      <c r="E137" s="697" t="s">
        <v>60</v>
      </c>
      <c r="F137" s="75">
        <v>0</v>
      </c>
    </row>
    <row r="138" spans="1:6">
      <c r="A138" s="445" t="s">
        <v>591</v>
      </c>
      <c r="B138" s="658">
        <v>24</v>
      </c>
      <c r="C138" s="658">
        <v>47</v>
      </c>
      <c r="D138" s="439">
        <v>16</v>
      </c>
      <c r="E138" s="697" t="s">
        <v>60</v>
      </c>
      <c r="F138" s="75">
        <v>0</v>
      </c>
    </row>
    <row r="139" spans="1:6">
      <c r="A139" s="445" t="s">
        <v>592</v>
      </c>
      <c r="B139" s="658">
        <v>43</v>
      </c>
      <c r="C139" s="658">
        <v>66</v>
      </c>
      <c r="D139" s="697" t="s">
        <v>60</v>
      </c>
      <c r="E139" s="697" t="s">
        <v>60</v>
      </c>
      <c r="F139" s="75">
        <v>0</v>
      </c>
    </row>
    <row r="140" spans="1:6">
      <c r="A140" s="445" t="s">
        <v>593</v>
      </c>
      <c r="B140" s="658">
        <v>1</v>
      </c>
      <c r="C140" s="658">
        <v>1</v>
      </c>
      <c r="D140" s="697" t="s">
        <v>60</v>
      </c>
      <c r="E140" s="697" t="s">
        <v>60</v>
      </c>
      <c r="F140" s="75">
        <v>0</v>
      </c>
    </row>
    <row r="141" spans="1:6">
      <c r="A141" s="445" t="s">
        <v>594</v>
      </c>
      <c r="B141" s="658">
        <v>4</v>
      </c>
      <c r="C141" s="658">
        <v>3</v>
      </c>
      <c r="D141" s="697" t="s">
        <v>60</v>
      </c>
      <c r="E141" s="697" t="s">
        <v>60</v>
      </c>
      <c r="F141" s="75">
        <v>0</v>
      </c>
    </row>
    <row r="142" spans="1:6">
      <c r="A142" s="138"/>
      <c r="B142" s="658"/>
      <c r="C142" s="658"/>
      <c r="D142" s="439"/>
      <c r="E142" s="433"/>
      <c r="F142" s="75"/>
    </row>
    <row r="143" spans="1:6">
      <c r="A143" s="927" t="s">
        <v>597</v>
      </c>
      <c r="B143" s="658">
        <v>-67</v>
      </c>
      <c r="C143" s="658">
        <v>-117</v>
      </c>
      <c r="D143" s="439">
        <v>-16</v>
      </c>
      <c r="E143" s="433">
        <v>21</v>
      </c>
      <c r="F143" s="1364">
        <f>F124-F135</f>
        <v>89</v>
      </c>
    </row>
    <row r="144" spans="1:6">
      <c r="A144" s="445" t="s">
        <v>589</v>
      </c>
      <c r="B144" s="658"/>
      <c r="C144" s="658"/>
      <c r="D144" s="439"/>
      <c r="E144" s="433"/>
      <c r="F144" s="1270"/>
    </row>
    <row r="145" spans="1:91">
      <c r="A145" s="445" t="s">
        <v>590</v>
      </c>
      <c r="B145" s="658">
        <v>-8</v>
      </c>
      <c r="C145" s="658">
        <v>-4</v>
      </c>
      <c r="D145" s="697" t="s">
        <v>60</v>
      </c>
      <c r="E145" s="433">
        <v>6</v>
      </c>
      <c r="F145" s="1270">
        <f>F129-F137</f>
        <v>15</v>
      </c>
    </row>
    <row r="146" spans="1:91">
      <c r="A146" s="445" t="s">
        <v>591</v>
      </c>
      <c r="B146" s="658">
        <v>-19</v>
      </c>
      <c r="C146" s="658">
        <v>-45</v>
      </c>
      <c r="D146" s="439">
        <v>-16</v>
      </c>
      <c r="E146" s="433">
        <v>5</v>
      </c>
      <c r="F146" s="1270">
        <f>F130-F138</f>
        <v>42</v>
      </c>
    </row>
    <row r="147" spans="1:91">
      <c r="A147" s="445" t="s">
        <v>592</v>
      </c>
      <c r="B147" s="658">
        <v>-36</v>
      </c>
      <c r="C147" s="658">
        <v>-64</v>
      </c>
      <c r="D147" s="697" t="s">
        <v>60</v>
      </c>
      <c r="E147" s="433">
        <v>10</v>
      </c>
      <c r="F147" s="1270">
        <f>F131-F139</f>
        <v>29</v>
      </c>
    </row>
    <row r="148" spans="1:91">
      <c r="A148" s="445" t="s">
        <v>593</v>
      </c>
      <c r="B148" s="658">
        <v>-1</v>
      </c>
      <c r="C148" s="658">
        <v>-1</v>
      </c>
      <c r="D148" s="697" t="s">
        <v>60</v>
      </c>
      <c r="E148" s="697" t="s">
        <v>60</v>
      </c>
      <c r="F148" s="1270">
        <f>F132-F140</f>
        <v>0</v>
      </c>
    </row>
    <row r="149" spans="1:91">
      <c r="A149" s="445" t="s">
        <v>594</v>
      </c>
      <c r="B149" s="658">
        <v>-3</v>
      </c>
      <c r="C149" s="658">
        <v>-3</v>
      </c>
      <c r="D149" s="697" t="s">
        <v>60</v>
      </c>
      <c r="E149" s="697" t="s">
        <v>60</v>
      </c>
      <c r="F149" s="1270">
        <f>F133-F141</f>
        <v>3</v>
      </c>
    </row>
    <row r="150" spans="1:91">
      <c r="A150" s="235"/>
      <c r="B150" s="658"/>
      <c r="C150" s="658"/>
      <c r="D150" s="439"/>
      <c r="E150" s="433"/>
      <c r="F150" s="75"/>
    </row>
    <row r="151" spans="1:91">
      <c r="A151" s="234" t="s">
        <v>517</v>
      </c>
      <c r="B151" s="658"/>
      <c r="C151" s="658"/>
      <c r="D151" s="439"/>
      <c r="E151" s="433"/>
      <c r="F151" s="75"/>
    </row>
    <row r="152" spans="1:91">
      <c r="A152" s="928" t="s">
        <v>588</v>
      </c>
      <c r="B152" s="658">
        <v>59</v>
      </c>
      <c r="C152" s="658">
        <v>41</v>
      </c>
      <c r="D152" s="439">
        <v>2314</v>
      </c>
      <c r="E152" s="439">
        <v>2761</v>
      </c>
      <c r="F152" s="1245">
        <f>SUM(F154:F158)</f>
        <v>2687</v>
      </c>
    </row>
    <row r="153" spans="1:91">
      <c r="A153" s="445" t="s">
        <v>589</v>
      </c>
      <c r="B153" s="658"/>
      <c r="C153" s="658"/>
      <c r="D153" s="439"/>
      <c r="E153" s="433"/>
      <c r="F153" s="1246"/>
    </row>
    <row r="154" spans="1:91">
      <c r="A154" s="445" t="s">
        <v>590</v>
      </c>
      <c r="B154" s="658">
        <v>1</v>
      </c>
      <c r="C154" s="658">
        <v>2</v>
      </c>
      <c r="D154" s="439">
        <v>305</v>
      </c>
      <c r="E154" s="439">
        <v>421</v>
      </c>
      <c r="F154" s="1246">
        <v>443</v>
      </c>
    </row>
    <row r="155" spans="1:91">
      <c r="A155" s="493" t="s">
        <v>591</v>
      </c>
      <c r="B155" s="658">
        <v>36</v>
      </c>
      <c r="C155" s="658">
        <v>19</v>
      </c>
      <c r="D155" s="439">
        <v>1050</v>
      </c>
      <c r="E155" s="439">
        <v>1265</v>
      </c>
      <c r="F155" s="1246">
        <v>1189</v>
      </c>
    </row>
    <row r="156" spans="1:91">
      <c r="A156" s="445" t="s">
        <v>592</v>
      </c>
      <c r="B156" s="658">
        <v>21</v>
      </c>
      <c r="C156" s="658">
        <v>20</v>
      </c>
      <c r="D156" s="439">
        <v>917</v>
      </c>
      <c r="E156" s="439">
        <v>1041</v>
      </c>
      <c r="F156" s="1246">
        <v>992</v>
      </c>
    </row>
    <row r="157" spans="1:91">
      <c r="A157" s="445" t="s">
        <v>593</v>
      </c>
      <c r="B157" s="697" t="s">
        <v>60</v>
      </c>
      <c r="C157" s="697" t="s">
        <v>60</v>
      </c>
      <c r="D157" s="439">
        <v>8</v>
      </c>
      <c r="E157" s="439">
        <v>9</v>
      </c>
      <c r="F157" s="1246">
        <v>16</v>
      </c>
    </row>
    <row r="158" spans="1:91">
      <c r="A158" s="1997" t="s">
        <v>594</v>
      </c>
      <c r="B158" s="599">
        <v>1</v>
      </c>
      <c r="C158" s="961" t="s">
        <v>60</v>
      </c>
      <c r="D158" s="686">
        <v>34</v>
      </c>
      <c r="E158" s="686">
        <v>25</v>
      </c>
      <c r="F158" s="238">
        <v>47</v>
      </c>
    </row>
    <row r="159" spans="1:91">
      <c r="A159" s="1997"/>
      <c r="B159" s="599"/>
      <c r="C159" s="961"/>
      <c r="D159" s="686"/>
      <c r="E159" s="686"/>
      <c r="F159" s="238"/>
    </row>
    <row r="160" spans="1:91" s="138" customFormat="1">
      <c r="A160" s="927" t="s">
        <v>595</v>
      </c>
      <c r="B160" s="162">
        <v>785</v>
      </c>
      <c r="C160" s="162">
        <v>1064</v>
      </c>
      <c r="D160" s="165">
        <v>790</v>
      </c>
      <c r="E160" s="939">
        <v>561</v>
      </c>
      <c r="F160" s="1245">
        <f>SUM(F162:F166)</f>
        <v>278</v>
      </c>
      <c r="G160" s="75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  <c r="AA160" s="139"/>
      <c r="AB160" s="139"/>
      <c r="AC160" s="139"/>
      <c r="AD160" s="139"/>
      <c r="AE160" s="139"/>
      <c r="AF160" s="139"/>
      <c r="AG160" s="139"/>
      <c r="AH160" s="139"/>
      <c r="AI160" s="139"/>
      <c r="AJ160" s="139"/>
      <c r="AK160" s="139"/>
      <c r="AL160" s="139"/>
      <c r="AM160" s="139"/>
      <c r="AN160" s="139"/>
      <c r="AO160" s="139"/>
      <c r="AP160" s="139"/>
      <c r="AQ160" s="139"/>
      <c r="AR160" s="139"/>
      <c r="AS160" s="139"/>
      <c r="AT160" s="139"/>
      <c r="AU160" s="139"/>
      <c r="AV160" s="139"/>
      <c r="AW160" s="139"/>
      <c r="AX160" s="139"/>
      <c r="AY160" s="139"/>
      <c r="AZ160" s="139"/>
      <c r="BA160" s="139"/>
      <c r="BB160" s="139"/>
      <c r="BC160" s="139"/>
      <c r="BD160" s="139"/>
      <c r="BE160" s="139"/>
      <c r="BF160" s="139"/>
      <c r="BG160" s="139"/>
      <c r="BH160" s="139"/>
      <c r="BI160" s="139"/>
      <c r="BJ160" s="139"/>
      <c r="BK160" s="139"/>
      <c r="BL160" s="139"/>
      <c r="BM160" s="139"/>
      <c r="BN160" s="139"/>
      <c r="BO160" s="139"/>
      <c r="BP160" s="139"/>
      <c r="BQ160" s="139"/>
      <c r="BR160" s="139"/>
      <c r="BS160" s="139"/>
      <c r="BT160" s="139"/>
      <c r="BU160" s="139"/>
      <c r="BV160" s="139"/>
      <c r="BW160" s="139"/>
      <c r="BX160" s="139"/>
      <c r="BY160" s="139"/>
      <c r="BZ160" s="139"/>
      <c r="CA160" s="139"/>
      <c r="CB160" s="139"/>
      <c r="CC160" s="139"/>
      <c r="CD160" s="139"/>
      <c r="CE160" s="139"/>
      <c r="CF160" s="139"/>
      <c r="CG160" s="139"/>
      <c r="CH160" s="139"/>
      <c r="CI160" s="139"/>
      <c r="CJ160" s="139"/>
      <c r="CK160" s="139"/>
      <c r="CL160" s="139"/>
      <c r="CM160" s="139"/>
    </row>
    <row r="161" spans="1:6">
      <c r="A161" s="493" t="s">
        <v>589</v>
      </c>
      <c r="B161" s="658"/>
      <c r="C161" s="658"/>
      <c r="D161" s="433"/>
      <c r="E161" s="693"/>
      <c r="F161" s="1245"/>
    </row>
    <row r="162" spans="1:6">
      <c r="A162" s="493" t="s">
        <v>590</v>
      </c>
      <c r="B162" s="658">
        <v>45</v>
      </c>
      <c r="C162" s="658">
        <v>144</v>
      </c>
      <c r="D162" s="439">
        <v>126</v>
      </c>
      <c r="E162" s="693">
        <v>53</v>
      </c>
      <c r="F162" s="1365">
        <v>19</v>
      </c>
    </row>
    <row r="163" spans="1:6">
      <c r="A163" s="493" t="s">
        <v>591</v>
      </c>
      <c r="B163" s="658">
        <v>212</v>
      </c>
      <c r="C163" s="658">
        <v>337</v>
      </c>
      <c r="D163" s="439">
        <v>403</v>
      </c>
      <c r="E163" s="693">
        <v>221</v>
      </c>
      <c r="F163" s="1365">
        <v>93</v>
      </c>
    </row>
    <row r="164" spans="1:6">
      <c r="A164" s="493" t="s">
        <v>592</v>
      </c>
      <c r="B164" s="658">
        <v>515</v>
      </c>
      <c r="C164" s="658">
        <v>564</v>
      </c>
      <c r="D164" s="439">
        <v>244</v>
      </c>
      <c r="E164" s="693">
        <v>270</v>
      </c>
      <c r="F164" s="1365">
        <v>158</v>
      </c>
    </row>
    <row r="165" spans="1:6">
      <c r="A165" s="493" t="s">
        <v>593</v>
      </c>
      <c r="B165" s="658">
        <v>5</v>
      </c>
      <c r="C165" s="658">
        <v>5</v>
      </c>
      <c r="D165" s="439">
        <v>8</v>
      </c>
      <c r="E165" s="693">
        <v>6</v>
      </c>
      <c r="F165" s="1365">
        <v>2</v>
      </c>
    </row>
    <row r="166" spans="1:6">
      <c r="A166" s="493" t="s">
        <v>594</v>
      </c>
      <c r="B166" s="658">
        <v>8</v>
      </c>
      <c r="C166" s="658">
        <v>14</v>
      </c>
      <c r="D166" s="439">
        <v>9</v>
      </c>
      <c r="E166" s="693">
        <v>11</v>
      </c>
      <c r="F166" s="1365">
        <v>6</v>
      </c>
    </row>
    <row r="167" spans="1:6">
      <c r="A167" s="235"/>
      <c r="B167" s="658"/>
      <c r="C167" s="658"/>
      <c r="D167" s="439"/>
      <c r="E167" s="433"/>
      <c r="F167" s="75"/>
    </row>
    <row r="168" spans="1:6">
      <c r="A168" s="927" t="s">
        <v>597</v>
      </c>
      <c r="B168" s="658">
        <v>-726</v>
      </c>
      <c r="C168" s="658">
        <v>-1023</v>
      </c>
      <c r="D168" s="439">
        <v>1524</v>
      </c>
      <c r="E168" s="697">
        <f>E152-E160</f>
        <v>2200</v>
      </c>
      <c r="F168" s="1365">
        <f>F152-F160</f>
        <v>2409</v>
      </c>
    </row>
    <row r="169" spans="1:6">
      <c r="A169" s="493" t="s">
        <v>589</v>
      </c>
      <c r="B169" s="658"/>
      <c r="C169" s="658"/>
      <c r="D169" s="439"/>
      <c r="E169" s="693"/>
      <c r="F169" s="1365">
        <f t="shared" ref="F169:F174" si="0">F153-F161</f>
        <v>0</v>
      </c>
    </row>
    <row r="170" spans="1:6">
      <c r="A170" s="493" t="s">
        <v>590</v>
      </c>
      <c r="B170" s="658">
        <v>-44</v>
      </c>
      <c r="C170" s="658">
        <v>-142</v>
      </c>
      <c r="D170" s="439">
        <v>179</v>
      </c>
      <c r="E170" s="693">
        <v>368</v>
      </c>
      <c r="F170" s="1365">
        <f t="shared" si="0"/>
        <v>424</v>
      </c>
    </row>
    <row r="171" spans="1:6">
      <c r="A171" s="493" t="s">
        <v>591</v>
      </c>
      <c r="B171" s="658">
        <v>-176</v>
      </c>
      <c r="C171" s="658">
        <v>-318</v>
      </c>
      <c r="D171" s="439">
        <v>647</v>
      </c>
      <c r="E171" s="693">
        <v>1044</v>
      </c>
      <c r="F171" s="1365">
        <f t="shared" si="0"/>
        <v>1096</v>
      </c>
    </row>
    <row r="172" spans="1:6">
      <c r="A172" s="493" t="s">
        <v>592</v>
      </c>
      <c r="B172" s="658">
        <v>-494</v>
      </c>
      <c r="C172" s="658">
        <v>-545</v>
      </c>
      <c r="D172" s="439">
        <v>673</v>
      </c>
      <c r="E172" s="693">
        <v>771</v>
      </c>
      <c r="F172" s="1365">
        <f t="shared" si="0"/>
        <v>834</v>
      </c>
    </row>
    <row r="173" spans="1:6">
      <c r="A173" s="493" t="s">
        <v>593</v>
      </c>
      <c r="B173" s="658">
        <v>-5</v>
      </c>
      <c r="C173" s="658">
        <v>-5</v>
      </c>
      <c r="D173" s="697" t="s">
        <v>60</v>
      </c>
      <c r="E173" s="693">
        <v>3</v>
      </c>
      <c r="F173" s="1365">
        <f t="shared" si="0"/>
        <v>14</v>
      </c>
    </row>
    <row r="174" spans="1:6">
      <c r="A174" s="500" t="s">
        <v>594</v>
      </c>
      <c r="B174" s="658">
        <v>-7</v>
      </c>
      <c r="C174" s="658">
        <v>14</v>
      </c>
      <c r="D174" s="439">
        <v>25</v>
      </c>
      <c r="E174" s="693">
        <v>14</v>
      </c>
      <c r="F174" s="1365">
        <f t="shared" si="0"/>
        <v>41</v>
      </c>
    </row>
    <row r="175" spans="1:6" ht="13.5" thickBot="1">
      <c r="A175" s="236"/>
      <c r="B175" s="597"/>
      <c r="C175" s="597"/>
      <c r="D175" s="695"/>
      <c r="E175" s="685"/>
      <c r="F175" s="273"/>
    </row>
    <row r="176" spans="1:6">
      <c r="A176" s="139"/>
      <c r="B176" s="94"/>
      <c r="C176" s="94"/>
      <c r="D176" s="469"/>
      <c r="E176" s="139"/>
    </row>
  </sheetData>
  <mergeCells count="9">
    <mergeCell ref="A1:F1"/>
    <mergeCell ref="A24:F24"/>
    <mergeCell ref="A127:F127"/>
    <mergeCell ref="A97:D97"/>
    <mergeCell ref="A25:E25"/>
    <mergeCell ref="A64:E64"/>
    <mergeCell ref="A65:E65"/>
    <mergeCell ref="A95:E95"/>
    <mergeCell ref="A96:E96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CP115"/>
  <sheetViews>
    <sheetView zoomScaleNormal="100" workbookViewId="0">
      <selection activeCell="M103" sqref="M103"/>
    </sheetView>
  </sheetViews>
  <sheetFormatPr defaultRowHeight="12.75"/>
  <cols>
    <col min="1" max="1" width="50.6640625" customWidth="1"/>
    <col min="2" max="6" width="11.83203125" customWidth="1"/>
  </cols>
  <sheetData>
    <row r="1" spans="1:91" ht="15.75">
      <c r="A1" s="2335" t="s">
        <v>598</v>
      </c>
      <c r="B1" s="2335"/>
      <c r="C1" s="2335"/>
      <c r="D1" s="2335"/>
      <c r="E1" s="2335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/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/>
      <c r="CI1" s="139"/>
      <c r="CJ1" s="139"/>
      <c r="CK1" s="139"/>
      <c r="CL1" s="139"/>
      <c r="CM1" s="138"/>
    </row>
    <row r="2" spans="1:91" ht="15.75">
      <c r="A2" s="2335" t="s">
        <v>599</v>
      </c>
      <c r="B2" s="2335"/>
      <c r="C2" s="2335"/>
      <c r="D2" s="2335"/>
      <c r="E2" s="2335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8"/>
    </row>
    <row r="3" spans="1:91">
      <c r="A3" s="2334" t="s">
        <v>142</v>
      </c>
      <c r="B3" s="2334"/>
      <c r="C3" s="2334"/>
      <c r="D3" s="2334"/>
      <c r="E3" s="473"/>
      <c r="F3" s="1852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39"/>
      <c r="BY3" s="139"/>
      <c r="BZ3" s="139"/>
      <c r="CA3" s="139"/>
      <c r="CB3" s="139"/>
      <c r="CC3" s="139"/>
      <c r="CD3" s="139"/>
      <c r="CE3" s="139"/>
      <c r="CF3" s="139"/>
      <c r="CG3" s="139"/>
      <c r="CH3" s="139"/>
      <c r="CI3" s="139"/>
      <c r="CJ3" s="139"/>
      <c r="CK3" s="139"/>
      <c r="CL3" s="139"/>
      <c r="CM3" s="138"/>
    </row>
    <row r="4" spans="1:91">
      <c r="A4" s="1998"/>
      <c r="B4" s="1999">
        <v>2019</v>
      </c>
      <c r="C4" s="1999">
        <v>2020</v>
      </c>
      <c r="D4" s="2000">
        <v>2021</v>
      </c>
      <c r="E4" s="2001">
        <v>2022</v>
      </c>
      <c r="F4" s="1955">
        <v>2023</v>
      </c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  <c r="AF4" s="139"/>
      <c r="AG4" s="139"/>
      <c r="AH4" s="139"/>
      <c r="AI4" s="139"/>
      <c r="AJ4" s="139"/>
      <c r="AK4" s="139"/>
      <c r="AL4" s="139"/>
      <c r="AM4" s="139"/>
      <c r="AN4" s="139"/>
      <c r="AO4" s="139"/>
      <c r="AP4" s="139"/>
      <c r="AQ4" s="139"/>
      <c r="AR4" s="139"/>
      <c r="AS4" s="139"/>
      <c r="AT4" s="139"/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39"/>
      <c r="BG4" s="139"/>
      <c r="BH4" s="139"/>
      <c r="BI4" s="139"/>
      <c r="BJ4" s="139"/>
      <c r="BK4" s="139"/>
      <c r="BL4" s="139"/>
      <c r="BM4" s="139"/>
      <c r="BN4" s="139"/>
      <c r="BO4" s="139"/>
      <c r="BP4" s="139"/>
      <c r="BQ4" s="139"/>
      <c r="BR4" s="139"/>
      <c r="BS4" s="139"/>
      <c r="BT4" s="139"/>
      <c r="BU4" s="139"/>
      <c r="BV4" s="139"/>
      <c r="BW4" s="139"/>
      <c r="BX4" s="139"/>
      <c r="BY4" s="139"/>
      <c r="BZ4" s="139"/>
      <c r="CA4" s="139"/>
      <c r="CB4" s="139"/>
      <c r="CC4" s="139"/>
      <c r="CD4" s="139"/>
      <c r="CE4" s="139"/>
      <c r="CF4" s="139"/>
      <c r="CG4" s="139"/>
      <c r="CH4" s="139"/>
      <c r="CI4" s="139"/>
      <c r="CJ4" s="139"/>
      <c r="CK4" s="139"/>
      <c r="CL4" s="139"/>
      <c r="CM4" s="138"/>
    </row>
    <row r="5" spans="1:91">
      <c r="A5" s="401"/>
      <c r="B5" s="379"/>
      <c r="C5" s="379"/>
      <c r="D5" s="471"/>
      <c r="E5" s="471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  <c r="AE5" s="139"/>
      <c r="AF5" s="139"/>
      <c r="AG5" s="139"/>
      <c r="AH5" s="139"/>
      <c r="AI5" s="139"/>
      <c r="AJ5" s="139"/>
      <c r="AK5" s="139"/>
      <c r="AL5" s="139"/>
      <c r="AM5" s="139"/>
      <c r="AN5" s="139"/>
      <c r="AO5" s="139"/>
      <c r="AP5" s="139"/>
      <c r="AQ5" s="139"/>
      <c r="AR5" s="139"/>
      <c r="AS5" s="139"/>
      <c r="AT5" s="139"/>
      <c r="AU5" s="139"/>
      <c r="AV5" s="139"/>
      <c r="AW5" s="139"/>
      <c r="AX5" s="139"/>
      <c r="AY5" s="139"/>
      <c r="AZ5" s="139"/>
      <c r="BA5" s="139"/>
      <c r="BB5" s="139"/>
      <c r="BC5" s="139"/>
      <c r="BD5" s="139"/>
      <c r="BE5" s="139"/>
      <c r="BF5" s="139"/>
      <c r="BG5" s="139"/>
      <c r="BH5" s="139"/>
      <c r="BI5" s="139"/>
      <c r="BJ5" s="139"/>
      <c r="BK5" s="139"/>
      <c r="BL5" s="139"/>
      <c r="BM5" s="139"/>
      <c r="BN5" s="139"/>
      <c r="BO5" s="139"/>
      <c r="BP5" s="139"/>
      <c r="BQ5" s="139"/>
      <c r="BR5" s="139"/>
      <c r="BS5" s="139"/>
      <c r="BT5" s="139"/>
      <c r="BU5" s="139"/>
      <c r="BV5" s="139"/>
      <c r="BW5" s="139"/>
      <c r="BX5" s="139"/>
      <c r="BY5" s="139"/>
      <c r="BZ5" s="139"/>
      <c r="CA5" s="139"/>
      <c r="CB5" s="139"/>
      <c r="CC5" s="139"/>
      <c r="CD5" s="139"/>
      <c r="CE5" s="139"/>
      <c r="CF5" s="139"/>
      <c r="CG5" s="139"/>
      <c r="CH5" s="139"/>
      <c r="CI5" s="139"/>
      <c r="CJ5" s="139"/>
      <c r="CK5" s="139"/>
      <c r="CL5" s="139"/>
      <c r="CM5" s="138"/>
    </row>
    <row r="6" spans="1:91">
      <c r="A6" s="495" t="s">
        <v>506</v>
      </c>
      <c r="B6" s="379"/>
      <c r="C6" s="379"/>
      <c r="D6" s="471"/>
      <c r="E6" s="471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  <c r="CK6" s="139"/>
      <c r="CL6" s="139"/>
      <c r="CM6" s="138"/>
    </row>
    <row r="7" spans="1:91">
      <c r="A7" s="930" t="s">
        <v>588</v>
      </c>
      <c r="B7" s="697">
        <v>2836</v>
      </c>
      <c r="C7" s="697">
        <v>13497</v>
      </c>
      <c r="D7" s="697">
        <v>3570</v>
      </c>
      <c r="E7" s="687">
        <v>3808</v>
      </c>
      <c r="F7" s="1313">
        <f>SUM(F8:F13)</f>
        <v>4009</v>
      </c>
      <c r="G7" s="428"/>
      <c r="H7" s="428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39"/>
      <c r="BJ7" s="139"/>
      <c r="BK7" s="139"/>
      <c r="BL7" s="139"/>
      <c r="BM7" s="139"/>
      <c r="BN7" s="139"/>
      <c r="BO7" s="139"/>
      <c r="BP7" s="139"/>
      <c r="BQ7" s="139"/>
      <c r="BR7" s="139"/>
      <c r="BS7" s="139"/>
      <c r="BT7" s="139"/>
      <c r="BU7" s="139"/>
      <c r="BV7" s="139"/>
      <c r="BW7" s="139"/>
      <c r="BX7" s="139"/>
      <c r="BY7" s="139"/>
      <c r="BZ7" s="139"/>
      <c r="CA7" s="139"/>
      <c r="CB7" s="139"/>
      <c r="CC7" s="139"/>
      <c r="CD7" s="139"/>
      <c r="CE7" s="139"/>
      <c r="CF7" s="139"/>
      <c r="CG7" s="139"/>
      <c r="CH7" s="139"/>
      <c r="CI7" s="139"/>
      <c r="CJ7" s="139"/>
      <c r="CK7" s="139"/>
      <c r="CL7" s="139"/>
      <c r="CM7" s="138"/>
    </row>
    <row r="8" spans="1:91">
      <c r="A8" s="930" t="s">
        <v>589</v>
      </c>
      <c r="B8" s="697"/>
      <c r="C8" s="697"/>
      <c r="D8" s="697"/>
      <c r="E8" s="699"/>
      <c r="F8" s="138"/>
      <c r="G8" s="428"/>
      <c r="H8" s="428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  <c r="BV8" s="139"/>
      <c r="BW8" s="139"/>
      <c r="BX8" s="139"/>
      <c r="BY8" s="139"/>
      <c r="BZ8" s="139"/>
      <c r="CA8" s="139"/>
      <c r="CB8" s="139"/>
      <c r="CC8" s="139"/>
      <c r="CD8" s="139"/>
      <c r="CE8" s="139"/>
      <c r="CF8" s="139"/>
      <c r="CG8" s="139"/>
      <c r="CH8" s="139"/>
      <c r="CI8" s="139"/>
      <c r="CJ8" s="139"/>
      <c r="CK8" s="139"/>
      <c r="CL8" s="139"/>
      <c r="CM8" s="138"/>
    </row>
    <row r="9" spans="1:91" ht="15.75">
      <c r="A9" s="930" t="s">
        <v>590</v>
      </c>
      <c r="B9" s="697">
        <v>79</v>
      </c>
      <c r="C9" s="697">
        <v>38</v>
      </c>
      <c r="D9" s="697">
        <v>204</v>
      </c>
      <c r="E9" s="700">
        <v>523</v>
      </c>
      <c r="F9" s="1367">
        <v>850</v>
      </c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</row>
    <row r="10" spans="1:91">
      <c r="A10" s="930" t="s">
        <v>591</v>
      </c>
      <c r="B10" s="697">
        <v>802</v>
      </c>
      <c r="C10" s="697">
        <v>4921</v>
      </c>
      <c r="D10" s="697">
        <v>1000</v>
      </c>
      <c r="E10" s="693">
        <v>953</v>
      </c>
      <c r="F10" s="138">
        <v>900</v>
      </c>
      <c r="G10" s="139"/>
      <c r="H10" s="139"/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  <c r="AB10" s="139"/>
      <c r="AC10" s="139"/>
      <c r="AD10" s="139"/>
      <c r="AE10" s="139"/>
      <c r="AF10" s="139"/>
      <c r="AG10" s="139"/>
      <c r="AH10" s="139"/>
      <c r="AI10" s="139"/>
      <c r="AJ10" s="139"/>
      <c r="AK10" s="139"/>
      <c r="AL10" s="139"/>
      <c r="AM10" s="139"/>
      <c r="AN10" s="139"/>
      <c r="AO10" s="139"/>
      <c r="AP10" s="139"/>
      <c r="AQ10" s="139"/>
      <c r="AR10" s="139"/>
      <c r="AS10" s="139"/>
      <c r="AT10" s="139"/>
      <c r="AU10" s="139"/>
      <c r="AV10" s="139"/>
      <c r="AW10" s="139"/>
      <c r="AX10" s="139"/>
      <c r="AY10" s="139"/>
      <c r="AZ10" s="139"/>
      <c r="BA10" s="139"/>
      <c r="BB10" s="139"/>
      <c r="BC10" s="139"/>
      <c r="BD10" s="139"/>
      <c r="BE10" s="139"/>
      <c r="BF10" s="139"/>
      <c r="BG10" s="139"/>
      <c r="BH10" s="139"/>
      <c r="BI10" s="139"/>
      <c r="BJ10" s="139"/>
      <c r="BK10" s="139"/>
      <c r="BL10" s="139"/>
      <c r="BM10" s="139"/>
      <c r="BN10" s="139"/>
      <c r="BO10" s="139"/>
      <c r="BP10" s="139"/>
      <c r="BQ10" s="139"/>
      <c r="BR10" s="139"/>
      <c r="BS10" s="139"/>
      <c r="BT10" s="139"/>
      <c r="BU10" s="139"/>
      <c r="BV10" s="139"/>
      <c r="BW10" s="139"/>
      <c r="BX10" s="139"/>
      <c r="BY10" s="139"/>
      <c r="BZ10" s="139"/>
      <c r="CA10" s="139"/>
      <c r="CB10" s="139"/>
      <c r="CC10" s="139"/>
      <c r="CD10" s="139"/>
      <c r="CE10" s="139"/>
      <c r="CF10" s="139"/>
      <c r="CG10" s="139"/>
      <c r="CH10" s="139"/>
      <c r="CI10" s="139"/>
      <c r="CJ10" s="139"/>
      <c r="CK10" s="139"/>
      <c r="CL10" s="139"/>
      <c r="CM10" s="138"/>
    </row>
    <row r="11" spans="1:91">
      <c r="A11" s="930" t="s">
        <v>592</v>
      </c>
      <c r="B11" s="697">
        <v>1802</v>
      </c>
      <c r="C11" s="697">
        <v>7309</v>
      </c>
      <c r="D11" s="697">
        <v>2095</v>
      </c>
      <c r="E11" s="693">
        <v>2064</v>
      </c>
      <c r="F11" s="138">
        <v>1984</v>
      </c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  <c r="AQ11" s="139"/>
      <c r="AR11" s="139"/>
      <c r="AS11" s="139"/>
      <c r="AT11" s="139"/>
      <c r="AU11" s="139"/>
      <c r="AV11" s="139"/>
      <c r="AW11" s="139"/>
      <c r="AX11" s="139"/>
      <c r="AY11" s="139"/>
      <c r="AZ11" s="139"/>
      <c r="BA11" s="139"/>
      <c r="BB11" s="139"/>
      <c r="BC11" s="139"/>
      <c r="BD11" s="139"/>
      <c r="BE11" s="139"/>
      <c r="BF11" s="139"/>
      <c r="BG11" s="139"/>
      <c r="BH11" s="139"/>
      <c r="BI11" s="139"/>
      <c r="BJ11" s="139"/>
      <c r="BK11" s="139"/>
      <c r="BL11" s="139"/>
      <c r="BM11" s="139"/>
      <c r="BN11" s="139"/>
      <c r="BO11" s="139"/>
      <c r="BP11" s="139"/>
      <c r="BQ11" s="139"/>
      <c r="BR11" s="139"/>
      <c r="BS11" s="139"/>
      <c r="BT11" s="139"/>
      <c r="BU11" s="139"/>
      <c r="BV11" s="139"/>
      <c r="BW11" s="139"/>
      <c r="BX11" s="139"/>
      <c r="BY11" s="139"/>
      <c r="BZ11" s="139"/>
      <c r="CA11" s="139"/>
      <c r="CB11" s="139"/>
      <c r="CC11" s="139"/>
      <c r="CD11" s="139"/>
      <c r="CE11" s="139"/>
      <c r="CF11" s="139"/>
      <c r="CG11" s="139"/>
      <c r="CH11" s="139"/>
      <c r="CI11" s="139"/>
      <c r="CJ11" s="139"/>
      <c r="CK11" s="139"/>
      <c r="CL11" s="139"/>
      <c r="CM11" s="138"/>
    </row>
    <row r="12" spans="1:91">
      <c r="A12" s="930" t="s">
        <v>593</v>
      </c>
      <c r="B12" s="697">
        <v>51</v>
      </c>
      <c r="C12" s="697">
        <v>306</v>
      </c>
      <c r="D12" s="697">
        <v>67</v>
      </c>
      <c r="E12" s="693">
        <v>94</v>
      </c>
      <c r="F12" s="138">
        <v>89</v>
      </c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139"/>
      <c r="AF12" s="139"/>
      <c r="AG12" s="139"/>
      <c r="AH12" s="139"/>
      <c r="AI12" s="139"/>
      <c r="AJ12" s="139"/>
      <c r="AK12" s="139"/>
      <c r="AL12" s="139"/>
      <c r="AM12" s="139"/>
      <c r="AN12" s="139"/>
      <c r="AO12" s="139"/>
      <c r="AP12" s="139"/>
      <c r="AQ12" s="139"/>
      <c r="AR12" s="139"/>
      <c r="AS12" s="139"/>
      <c r="AT12" s="139"/>
      <c r="AU12" s="139"/>
      <c r="AV12" s="139"/>
      <c r="AW12" s="139"/>
      <c r="AX12" s="139"/>
      <c r="AY12" s="139"/>
      <c r="AZ12" s="139"/>
      <c r="BA12" s="139"/>
      <c r="BB12" s="139"/>
      <c r="BC12" s="139"/>
      <c r="BD12" s="139"/>
      <c r="BE12" s="139"/>
      <c r="BF12" s="139"/>
      <c r="BG12" s="139"/>
      <c r="BH12" s="139"/>
      <c r="BI12" s="139"/>
      <c r="BJ12" s="139"/>
      <c r="BK12" s="139"/>
      <c r="BL12" s="139"/>
      <c r="BM12" s="139"/>
      <c r="BN12" s="139"/>
      <c r="BO12" s="139"/>
      <c r="BP12" s="139"/>
      <c r="BQ12" s="139"/>
      <c r="BR12" s="139"/>
      <c r="BS12" s="139"/>
      <c r="BT12" s="139"/>
      <c r="BU12" s="139"/>
      <c r="BV12" s="139"/>
      <c r="BW12" s="139"/>
      <c r="BX12" s="139"/>
      <c r="BY12" s="139"/>
      <c r="BZ12" s="139"/>
      <c r="CA12" s="139"/>
      <c r="CB12" s="139"/>
      <c r="CC12" s="139"/>
      <c r="CD12" s="139"/>
      <c r="CE12" s="139"/>
      <c r="CF12" s="139"/>
      <c r="CG12" s="139"/>
      <c r="CH12" s="139"/>
      <c r="CI12" s="139"/>
      <c r="CJ12" s="139"/>
      <c r="CK12" s="139"/>
      <c r="CL12" s="139"/>
      <c r="CM12" s="138"/>
    </row>
    <row r="13" spans="1:91">
      <c r="A13" s="930" t="s">
        <v>594</v>
      </c>
      <c r="B13" s="697">
        <v>102</v>
      </c>
      <c r="C13" s="697">
        <v>923</v>
      </c>
      <c r="D13" s="697">
        <v>204</v>
      </c>
      <c r="E13" s="693">
        <v>174</v>
      </c>
      <c r="F13" s="138">
        <v>186</v>
      </c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139"/>
      <c r="AC13" s="139"/>
      <c r="AD13" s="139"/>
      <c r="AE13" s="139"/>
      <c r="AF13" s="139"/>
      <c r="AG13" s="139"/>
      <c r="AH13" s="139"/>
      <c r="AI13" s="139"/>
      <c r="AJ13" s="139"/>
      <c r="AK13" s="139"/>
      <c r="AL13" s="139"/>
      <c r="AM13" s="139"/>
      <c r="AN13" s="139"/>
      <c r="AO13" s="139"/>
      <c r="AP13" s="139"/>
      <c r="AQ13" s="139"/>
      <c r="AR13" s="139"/>
      <c r="AS13" s="139"/>
      <c r="AT13" s="139"/>
      <c r="AU13" s="139"/>
      <c r="AV13" s="139"/>
      <c r="AW13" s="139"/>
      <c r="AX13" s="139"/>
      <c r="AY13" s="139"/>
      <c r="AZ13" s="139"/>
      <c r="BA13" s="139"/>
      <c r="BB13" s="139"/>
      <c r="BC13" s="139"/>
      <c r="BD13" s="139"/>
      <c r="BE13" s="139"/>
      <c r="BF13" s="139"/>
      <c r="BG13" s="139"/>
      <c r="BH13" s="139"/>
      <c r="BI13" s="139"/>
      <c r="BJ13" s="139"/>
      <c r="BK13" s="139"/>
      <c r="BL13" s="139"/>
      <c r="BM13" s="139"/>
      <c r="BN13" s="139"/>
      <c r="BO13" s="139"/>
      <c r="BP13" s="139"/>
      <c r="BQ13" s="139"/>
      <c r="BR13" s="139"/>
      <c r="BS13" s="139"/>
      <c r="BT13" s="139"/>
      <c r="BU13" s="139"/>
      <c r="BV13" s="139"/>
      <c r="BW13" s="139"/>
      <c r="BX13" s="139"/>
      <c r="BY13" s="139"/>
      <c r="BZ13" s="139"/>
      <c r="CA13" s="139"/>
      <c r="CB13" s="139"/>
      <c r="CC13" s="139"/>
      <c r="CD13" s="139"/>
      <c r="CE13" s="139"/>
      <c r="CF13" s="139"/>
      <c r="CG13" s="139"/>
      <c r="CH13" s="139"/>
      <c r="CI13" s="139"/>
      <c r="CJ13" s="139"/>
      <c r="CK13" s="139"/>
      <c r="CL13" s="139"/>
      <c r="CM13" s="138"/>
    </row>
    <row r="14" spans="1:91">
      <c r="A14" s="472"/>
      <c r="B14" s="698"/>
      <c r="C14" s="698"/>
      <c r="D14" s="697"/>
      <c r="E14" s="693"/>
      <c r="G14" s="139"/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  <c r="AB14" s="139"/>
      <c r="AC14" s="139"/>
      <c r="AD14" s="139"/>
      <c r="AE14" s="139"/>
      <c r="AF14" s="139"/>
      <c r="AG14" s="139"/>
      <c r="AH14" s="139"/>
      <c r="AI14" s="139"/>
      <c r="AJ14" s="139"/>
      <c r="AK14" s="139"/>
      <c r="AL14" s="139"/>
      <c r="AM14" s="139"/>
      <c r="AN14" s="139"/>
      <c r="AO14" s="139"/>
      <c r="AP14" s="139"/>
      <c r="AQ14" s="139"/>
      <c r="AR14" s="139"/>
      <c r="AS14" s="139"/>
      <c r="AT14" s="139"/>
      <c r="AU14" s="139"/>
      <c r="AV14" s="139"/>
      <c r="AW14" s="139"/>
      <c r="AX14" s="139"/>
      <c r="AY14" s="139"/>
      <c r="AZ14" s="139"/>
      <c r="BA14" s="139"/>
      <c r="BB14" s="139"/>
      <c r="BC14" s="139"/>
      <c r="BD14" s="139"/>
      <c r="BE14" s="139"/>
      <c r="BF14" s="139"/>
      <c r="BG14" s="139"/>
      <c r="BH14" s="139"/>
      <c r="BI14" s="139"/>
      <c r="BJ14" s="139"/>
      <c r="BK14" s="139"/>
      <c r="BL14" s="139"/>
      <c r="BM14" s="139"/>
      <c r="BN14" s="139"/>
      <c r="BO14" s="139"/>
      <c r="BP14" s="139"/>
      <c r="BQ14" s="139"/>
      <c r="BR14" s="139"/>
      <c r="BS14" s="139"/>
      <c r="BT14" s="139"/>
      <c r="BU14" s="139"/>
      <c r="BV14" s="139"/>
      <c r="BW14" s="139"/>
      <c r="BX14" s="139"/>
      <c r="BY14" s="139"/>
      <c r="BZ14" s="139"/>
      <c r="CA14" s="139"/>
      <c r="CB14" s="139"/>
      <c r="CC14" s="139"/>
      <c r="CD14" s="139"/>
      <c r="CE14" s="139"/>
      <c r="CF14" s="139"/>
      <c r="CG14" s="139"/>
      <c r="CH14" s="139"/>
      <c r="CI14" s="139"/>
      <c r="CJ14" s="139"/>
      <c r="CK14" s="139"/>
      <c r="CL14" s="139"/>
      <c r="CM14" s="138"/>
    </row>
    <row r="15" spans="1:91">
      <c r="A15" s="930" t="s">
        <v>595</v>
      </c>
      <c r="B15" s="698">
        <v>5316</v>
      </c>
      <c r="C15" s="698">
        <v>14205</v>
      </c>
      <c r="D15" s="697">
        <v>4026</v>
      </c>
      <c r="E15" s="697">
        <v>5385</v>
      </c>
      <c r="F15" s="1381">
        <f>SUM(F17:F21)</f>
        <v>6408</v>
      </c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238"/>
    </row>
    <row r="16" spans="1:91">
      <c r="A16" s="930" t="s">
        <v>589</v>
      </c>
      <c r="B16" s="698"/>
      <c r="C16" s="698"/>
      <c r="D16" s="697"/>
      <c r="E16" s="697"/>
      <c r="F16" s="238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238"/>
    </row>
    <row r="17" spans="1:91">
      <c r="A17" s="930" t="s">
        <v>590</v>
      </c>
      <c r="B17" s="698">
        <v>91</v>
      </c>
      <c r="C17" s="698">
        <v>87</v>
      </c>
      <c r="D17" s="697">
        <v>310</v>
      </c>
      <c r="E17" s="697">
        <v>795</v>
      </c>
      <c r="F17" s="238">
        <v>1302</v>
      </c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238"/>
    </row>
    <row r="18" spans="1:91">
      <c r="A18" s="930" t="s">
        <v>591</v>
      </c>
      <c r="B18" s="698">
        <v>1583</v>
      </c>
      <c r="C18" s="698">
        <v>5337</v>
      </c>
      <c r="D18" s="697">
        <v>1117</v>
      </c>
      <c r="E18" s="697">
        <v>1259</v>
      </c>
      <c r="F18" s="238">
        <v>1367</v>
      </c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238"/>
    </row>
    <row r="19" spans="1:91">
      <c r="A19" s="930" t="s">
        <v>592</v>
      </c>
      <c r="B19" s="698">
        <v>3390</v>
      </c>
      <c r="C19" s="698">
        <v>7701</v>
      </c>
      <c r="D19" s="697">
        <v>2413</v>
      </c>
      <c r="E19" s="697">
        <v>3110</v>
      </c>
      <c r="F19" s="238">
        <v>3481</v>
      </c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238"/>
    </row>
    <row r="20" spans="1:91">
      <c r="A20" s="930" t="s">
        <v>593</v>
      </c>
      <c r="B20" s="698">
        <v>72</v>
      </c>
      <c r="C20" s="698">
        <v>275</v>
      </c>
      <c r="D20" s="697">
        <v>61</v>
      </c>
      <c r="E20" s="697">
        <v>47</v>
      </c>
      <c r="F20" s="238">
        <v>67</v>
      </c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238"/>
    </row>
    <row r="21" spans="1:91">
      <c r="A21" s="930" t="s">
        <v>594</v>
      </c>
      <c r="B21" s="698">
        <v>180</v>
      </c>
      <c r="C21" s="698">
        <v>805</v>
      </c>
      <c r="D21" s="697">
        <v>125</v>
      </c>
      <c r="E21" s="697">
        <v>174</v>
      </c>
      <c r="F21" s="238">
        <v>191</v>
      </c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238"/>
    </row>
    <row r="22" spans="1:91">
      <c r="A22" s="930"/>
      <c r="B22" s="698"/>
      <c r="C22" s="698"/>
      <c r="D22" s="697"/>
      <c r="E22" s="693"/>
      <c r="F22" s="238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239"/>
    </row>
    <row r="23" spans="1:91">
      <c r="A23" s="930" t="s">
        <v>597</v>
      </c>
      <c r="B23" s="698">
        <v>-2480</v>
      </c>
      <c r="C23" s="698">
        <v>-708</v>
      </c>
      <c r="D23" s="697">
        <v>-456</v>
      </c>
      <c r="E23" s="693">
        <v>-1577</v>
      </c>
      <c r="F23" s="238">
        <v>-2399</v>
      </c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39"/>
      <c r="AG23" s="139"/>
      <c r="AH23" s="139"/>
      <c r="AI23" s="139"/>
      <c r="AJ23" s="139"/>
      <c r="AK23" s="139"/>
      <c r="AL23" s="139"/>
      <c r="AM23" s="139"/>
      <c r="AN23" s="139"/>
      <c r="AO23" s="139"/>
      <c r="AP23" s="139"/>
      <c r="AQ23" s="139"/>
      <c r="AR23" s="139"/>
      <c r="AS23" s="139"/>
      <c r="AT23" s="139"/>
      <c r="AU23" s="139"/>
      <c r="AV23" s="139"/>
      <c r="AW23" s="139"/>
      <c r="AX23" s="139"/>
      <c r="AY23" s="139"/>
      <c r="AZ23" s="139"/>
      <c r="BA23" s="139"/>
      <c r="BB23" s="139"/>
      <c r="BC23" s="139"/>
      <c r="BD23" s="139"/>
      <c r="BE23" s="139"/>
      <c r="BF23" s="139"/>
      <c r="BG23" s="139"/>
      <c r="BH23" s="139"/>
      <c r="BI23" s="139"/>
      <c r="BJ23" s="139"/>
      <c r="BK23" s="139"/>
      <c r="BL23" s="139"/>
      <c r="BM23" s="139"/>
      <c r="BN23" s="139"/>
      <c r="BO23" s="139"/>
      <c r="BP23" s="139"/>
      <c r="BQ23" s="139"/>
      <c r="BR23" s="139"/>
      <c r="BS23" s="139"/>
      <c r="BT23" s="139"/>
      <c r="BU23" s="139"/>
      <c r="BV23" s="139"/>
      <c r="BW23" s="139"/>
      <c r="BX23" s="139"/>
      <c r="BY23" s="139"/>
      <c r="BZ23" s="139"/>
      <c r="CA23" s="139"/>
      <c r="CB23" s="139"/>
      <c r="CC23" s="139"/>
      <c r="CD23" s="139"/>
      <c r="CE23" s="139"/>
      <c r="CF23" s="139"/>
      <c r="CG23" s="139"/>
      <c r="CH23" s="139"/>
      <c r="CI23" s="139"/>
      <c r="CJ23" s="139"/>
      <c r="CK23" s="139"/>
      <c r="CL23" s="139"/>
      <c r="CM23" s="138"/>
    </row>
    <row r="24" spans="1:91">
      <c r="A24" s="930" t="s">
        <v>589</v>
      </c>
      <c r="B24" s="698"/>
      <c r="C24" s="698"/>
      <c r="D24" s="697"/>
      <c r="E24" s="693"/>
      <c r="G24" s="139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39"/>
      <c r="AG24" s="139"/>
      <c r="AH24" s="139"/>
      <c r="AI24" s="139"/>
      <c r="AJ24" s="139"/>
      <c r="AK24" s="139"/>
      <c r="AL24" s="139"/>
      <c r="AM24" s="139"/>
      <c r="AN24" s="139"/>
      <c r="AO24" s="139"/>
      <c r="AP24" s="139"/>
      <c r="AQ24" s="139"/>
      <c r="AR24" s="139"/>
      <c r="AS24" s="139"/>
      <c r="AT24" s="139"/>
      <c r="AU24" s="139"/>
      <c r="AV24" s="139"/>
      <c r="AW24" s="139"/>
      <c r="AX24" s="139"/>
      <c r="AY24" s="139"/>
      <c r="AZ24" s="139"/>
      <c r="BA24" s="139"/>
      <c r="BB24" s="139"/>
      <c r="BC24" s="139"/>
      <c r="BD24" s="139"/>
      <c r="BE24" s="139"/>
      <c r="BF24" s="139"/>
      <c r="BG24" s="139"/>
      <c r="BH24" s="139"/>
      <c r="BI24" s="139"/>
      <c r="BJ24" s="139"/>
      <c r="BK24" s="139"/>
      <c r="BL24" s="139"/>
      <c r="BM24" s="139"/>
      <c r="BN24" s="139"/>
      <c r="BO24" s="139"/>
      <c r="BP24" s="139"/>
      <c r="BQ24" s="139"/>
      <c r="BR24" s="139"/>
      <c r="BS24" s="139"/>
      <c r="BT24" s="139"/>
      <c r="BU24" s="139"/>
      <c r="BV24" s="139"/>
      <c r="BW24" s="139"/>
      <c r="BX24" s="139"/>
      <c r="BY24" s="139"/>
      <c r="BZ24" s="139"/>
      <c r="CA24" s="139"/>
      <c r="CB24" s="139"/>
      <c r="CC24" s="139"/>
      <c r="CD24" s="139"/>
      <c r="CE24" s="139"/>
      <c r="CF24" s="139"/>
      <c r="CG24" s="139"/>
      <c r="CH24" s="139"/>
      <c r="CI24" s="139"/>
      <c r="CJ24" s="139"/>
      <c r="CK24" s="139"/>
      <c r="CL24" s="139"/>
      <c r="CM24" s="138"/>
    </row>
    <row r="25" spans="1:91">
      <c r="A25" s="930" t="s">
        <v>590</v>
      </c>
      <c r="B25" s="698">
        <v>-12</v>
      </c>
      <c r="C25" s="698">
        <v>-49</v>
      </c>
      <c r="D25" s="697">
        <v>-106</v>
      </c>
      <c r="E25" s="693">
        <v>-272</v>
      </c>
      <c r="F25" s="697">
        <v>-452</v>
      </c>
      <c r="G25" s="139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39"/>
      <c r="AG25" s="139"/>
      <c r="AH25" s="139"/>
      <c r="AI25" s="139"/>
      <c r="AJ25" s="139"/>
      <c r="AK25" s="139"/>
      <c r="AL25" s="139"/>
      <c r="AM25" s="139"/>
      <c r="AN25" s="139"/>
      <c r="AO25" s="139"/>
      <c r="AP25" s="139"/>
      <c r="AQ25" s="139"/>
      <c r="AR25" s="139"/>
      <c r="AS25" s="139"/>
      <c r="AT25" s="139"/>
      <c r="AU25" s="139"/>
      <c r="AV25" s="139"/>
      <c r="AW25" s="139"/>
      <c r="AX25" s="139"/>
      <c r="AY25" s="139"/>
      <c r="AZ25" s="139"/>
      <c r="BA25" s="139"/>
      <c r="BB25" s="139"/>
      <c r="BC25" s="139"/>
      <c r="BD25" s="139"/>
      <c r="BE25" s="139"/>
      <c r="BF25" s="139"/>
      <c r="BG25" s="139"/>
      <c r="BH25" s="139"/>
      <c r="BI25" s="139"/>
      <c r="BJ25" s="139"/>
      <c r="BK25" s="139"/>
      <c r="BL25" s="139"/>
      <c r="BM25" s="139"/>
      <c r="BN25" s="139"/>
      <c r="BO25" s="139"/>
      <c r="BP25" s="139"/>
      <c r="BQ25" s="139"/>
      <c r="BR25" s="139"/>
      <c r="BS25" s="139"/>
      <c r="BT25" s="139"/>
      <c r="BU25" s="139"/>
      <c r="BV25" s="139"/>
      <c r="BW25" s="139"/>
      <c r="BX25" s="139"/>
      <c r="BY25" s="139"/>
      <c r="BZ25" s="139"/>
      <c r="CA25" s="139"/>
      <c r="CB25" s="139"/>
      <c r="CC25" s="139"/>
      <c r="CD25" s="139"/>
      <c r="CE25" s="139"/>
      <c r="CF25" s="139"/>
      <c r="CG25" s="139"/>
      <c r="CH25" s="139"/>
      <c r="CI25" s="139"/>
      <c r="CJ25" s="139"/>
      <c r="CK25" s="139"/>
      <c r="CL25" s="139"/>
      <c r="CM25" s="138"/>
    </row>
    <row r="26" spans="1:91">
      <c r="A26" s="930" t="s">
        <v>591</v>
      </c>
      <c r="B26" s="698">
        <v>-782</v>
      </c>
      <c r="C26" s="698">
        <v>942</v>
      </c>
      <c r="D26" s="697">
        <v>-117</v>
      </c>
      <c r="E26" s="693">
        <v>-306</v>
      </c>
      <c r="F26" s="239">
        <v>-467</v>
      </c>
      <c r="G26" s="13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39"/>
      <c r="AC26" s="139"/>
      <c r="AD26" s="139"/>
      <c r="AE26" s="139"/>
      <c r="AF26" s="139"/>
      <c r="AG26" s="139"/>
      <c r="AH26" s="139"/>
      <c r="AI26" s="139"/>
      <c r="AJ26" s="139"/>
      <c r="AK26" s="139"/>
      <c r="AL26" s="139"/>
      <c r="AM26" s="139"/>
      <c r="AN26" s="139"/>
      <c r="AO26" s="139"/>
      <c r="AP26" s="139"/>
      <c r="AQ26" s="139"/>
      <c r="AR26" s="139"/>
      <c r="AS26" s="139"/>
      <c r="AT26" s="139"/>
      <c r="AU26" s="139"/>
      <c r="AV26" s="139"/>
      <c r="AW26" s="139"/>
      <c r="AX26" s="139"/>
      <c r="AY26" s="139"/>
      <c r="AZ26" s="139"/>
      <c r="BA26" s="139"/>
      <c r="BB26" s="139"/>
      <c r="BC26" s="139"/>
      <c r="BD26" s="139"/>
      <c r="BE26" s="139"/>
      <c r="BF26" s="139"/>
      <c r="BG26" s="139"/>
      <c r="BH26" s="139"/>
      <c r="BI26" s="139"/>
      <c r="BJ26" s="139"/>
      <c r="BK26" s="139"/>
      <c r="BL26" s="139"/>
      <c r="BM26" s="139"/>
      <c r="BN26" s="139"/>
      <c r="BO26" s="139"/>
      <c r="BP26" s="139"/>
      <c r="BQ26" s="139"/>
      <c r="BR26" s="139"/>
      <c r="BS26" s="139"/>
      <c r="BT26" s="139"/>
      <c r="BU26" s="139"/>
      <c r="BV26" s="139"/>
      <c r="BW26" s="139"/>
      <c r="BX26" s="139"/>
      <c r="BY26" s="139"/>
      <c r="BZ26" s="139"/>
      <c r="CA26" s="139"/>
      <c r="CB26" s="139"/>
      <c r="CC26" s="139"/>
      <c r="CD26" s="139"/>
      <c r="CE26" s="139"/>
      <c r="CF26" s="139"/>
      <c r="CG26" s="139"/>
      <c r="CH26" s="139"/>
      <c r="CI26" s="139"/>
      <c r="CJ26" s="139"/>
      <c r="CK26" s="139"/>
      <c r="CL26" s="139"/>
      <c r="CM26" s="138"/>
    </row>
    <row r="27" spans="1:91">
      <c r="A27" s="930" t="s">
        <v>592</v>
      </c>
      <c r="B27" s="698">
        <v>-1588</v>
      </c>
      <c r="C27" s="698">
        <v>-392</v>
      </c>
      <c r="D27" s="697">
        <v>-318</v>
      </c>
      <c r="E27" s="693">
        <v>-1046</v>
      </c>
      <c r="F27" s="239">
        <v>-1497</v>
      </c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139"/>
      <c r="AG27" s="139"/>
      <c r="AH27" s="139"/>
      <c r="AI27" s="139"/>
      <c r="AJ27" s="139"/>
      <c r="AK27" s="139"/>
      <c r="AL27" s="139"/>
      <c r="AM27" s="139"/>
      <c r="AN27" s="139"/>
      <c r="AO27" s="139"/>
      <c r="AP27" s="139"/>
      <c r="AQ27" s="139"/>
      <c r="AR27" s="139"/>
      <c r="AS27" s="139"/>
      <c r="AT27" s="139"/>
      <c r="AU27" s="139"/>
      <c r="AV27" s="139"/>
      <c r="AW27" s="139"/>
      <c r="AX27" s="139"/>
      <c r="AY27" s="139"/>
      <c r="AZ27" s="139"/>
      <c r="BA27" s="139"/>
      <c r="BB27" s="139"/>
      <c r="BC27" s="139"/>
      <c r="BD27" s="139"/>
      <c r="BE27" s="139"/>
      <c r="BF27" s="139"/>
      <c r="BG27" s="139"/>
      <c r="BH27" s="139"/>
      <c r="BI27" s="139"/>
      <c r="BJ27" s="139"/>
      <c r="BK27" s="139"/>
      <c r="BL27" s="139"/>
      <c r="BM27" s="139"/>
      <c r="BN27" s="139"/>
      <c r="BO27" s="139"/>
      <c r="BP27" s="139"/>
      <c r="BQ27" s="139"/>
      <c r="BR27" s="139"/>
      <c r="BS27" s="139"/>
      <c r="BT27" s="139"/>
      <c r="BU27" s="139"/>
      <c r="BV27" s="139"/>
      <c r="BW27" s="139"/>
      <c r="BX27" s="139"/>
      <c r="BY27" s="139"/>
      <c r="BZ27" s="139"/>
      <c r="CA27" s="139"/>
      <c r="CB27" s="139"/>
      <c r="CC27" s="139"/>
      <c r="CD27" s="139"/>
      <c r="CE27" s="139"/>
      <c r="CF27" s="139"/>
      <c r="CG27" s="139"/>
      <c r="CH27" s="139"/>
      <c r="CI27" s="139"/>
      <c r="CJ27" s="139"/>
      <c r="CK27" s="139"/>
      <c r="CL27" s="139"/>
      <c r="CM27" s="138"/>
    </row>
    <row r="28" spans="1:91">
      <c r="A28" s="930" t="s">
        <v>593</v>
      </c>
      <c r="B28" s="698">
        <v>-20</v>
      </c>
      <c r="C28" s="698">
        <v>31</v>
      </c>
      <c r="D28" s="697">
        <v>6</v>
      </c>
      <c r="E28" s="693">
        <v>47</v>
      </c>
      <c r="F28" s="138">
        <v>22</v>
      </c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39"/>
      <c r="AS28" s="139"/>
      <c r="AT28" s="139"/>
      <c r="AU28" s="139"/>
      <c r="AV28" s="139"/>
      <c r="AW28" s="139"/>
      <c r="AX28" s="139"/>
      <c r="AY28" s="139"/>
      <c r="AZ28" s="139"/>
      <c r="BA28" s="139"/>
      <c r="BB28" s="139"/>
      <c r="BC28" s="139"/>
      <c r="BD28" s="139"/>
      <c r="BE28" s="139"/>
      <c r="BF28" s="139"/>
      <c r="BG28" s="139"/>
      <c r="BH28" s="139"/>
      <c r="BI28" s="139"/>
      <c r="BJ28" s="139"/>
      <c r="BK28" s="139"/>
      <c r="BL28" s="139"/>
      <c r="BM28" s="139"/>
      <c r="BN28" s="139"/>
      <c r="BO28" s="139"/>
      <c r="BP28" s="139"/>
      <c r="BQ28" s="139"/>
      <c r="BR28" s="139"/>
      <c r="BS28" s="139"/>
      <c r="BT28" s="139"/>
      <c r="BU28" s="139"/>
      <c r="BV28" s="139"/>
      <c r="BW28" s="139"/>
      <c r="BX28" s="139"/>
      <c r="BY28" s="139"/>
      <c r="BZ28" s="139"/>
      <c r="CA28" s="139"/>
      <c r="CB28" s="139"/>
      <c r="CC28" s="139"/>
      <c r="CD28" s="139"/>
      <c r="CE28" s="139"/>
      <c r="CF28" s="139"/>
      <c r="CG28" s="139"/>
      <c r="CH28" s="139"/>
      <c r="CI28" s="139"/>
      <c r="CJ28" s="139"/>
      <c r="CK28" s="139"/>
      <c r="CL28" s="139"/>
      <c r="CM28" s="138"/>
    </row>
    <row r="29" spans="1:91">
      <c r="A29" s="930" t="s">
        <v>594</v>
      </c>
      <c r="B29" s="698">
        <v>-78</v>
      </c>
      <c r="C29" s="698">
        <v>118</v>
      </c>
      <c r="D29" s="697">
        <v>79</v>
      </c>
      <c r="E29" s="697" t="s">
        <v>60</v>
      </c>
      <c r="F29" s="1368">
        <v>-5</v>
      </c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39"/>
      <c r="AP29" s="139"/>
      <c r="AQ29" s="139"/>
      <c r="AR29" s="139"/>
      <c r="AS29" s="139"/>
      <c r="AT29" s="139"/>
      <c r="AU29" s="139"/>
      <c r="AV29" s="139"/>
      <c r="AW29" s="139"/>
      <c r="AX29" s="139"/>
      <c r="AY29" s="139"/>
      <c r="AZ29" s="139"/>
      <c r="BA29" s="139"/>
      <c r="BB29" s="139"/>
      <c r="BC29" s="139"/>
      <c r="BD29" s="139"/>
      <c r="BE29" s="139"/>
      <c r="BF29" s="139"/>
      <c r="BG29" s="139"/>
      <c r="BH29" s="139"/>
      <c r="BI29" s="139"/>
      <c r="BJ29" s="139"/>
      <c r="BK29" s="139"/>
      <c r="BL29" s="139"/>
      <c r="BM29" s="139"/>
      <c r="BN29" s="139"/>
      <c r="BO29" s="139"/>
      <c r="BP29" s="139"/>
      <c r="BQ29" s="139"/>
      <c r="BR29" s="139"/>
      <c r="BS29" s="139"/>
      <c r="BT29" s="139"/>
      <c r="BU29" s="139"/>
      <c r="BV29" s="139"/>
      <c r="BW29" s="139"/>
      <c r="BX29" s="139"/>
      <c r="BY29" s="139"/>
      <c r="BZ29" s="139"/>
      <c r="CA29" s="139"/>
      <c r="CB29" s="139"/>
      <c r="CC29" s="139"/>
      <c r="CD29" s="139"/>
      <c r="CE29" s="139"/>
      <c r="CF29" s="139"/>
      <c r="CG29" s="139"/>
      <c r="CH29" s="139"/>
      <c r="CI29" s="139"/>
      <c r="CJ29" s="139"/>
      <c r="CK29" s="139"/>
      <c r="CL29" s="139"/>
      <c r="CM29" s="138"/>
    </row>
    <row r="30" spans="1:91">
      <c r="A30" s="930"/>
      <c r="B30" s="698"/>
      <c r="C30" s="698"/>
      <c r="D30" s="697"/>
      <c r="E30" s="693"/>
      <c r="F30" s="138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39"/>
      <c r="AG30" s="139"/>
      <c r="AH30" s="139"/>
      <c r="AI30" s="139"/>
      <c r="AJ30" s="139"/>
      <c r="AK30" s="139"/>
      <c r="AL30" s="139"/>
      <c r="AM30" s="139"/>
      <c r="AN30" s="139"/>
      <c r="AO30" s="139"/>
      <c r="AP30" s="139"/>
      <c r="AQ30" s="139"/>
      <c r="AR30" s="139"/>
      <c r="AS30" s="139"/>
      <c r="AT30" s="139"/>
      <c r="AU30" s="139"/>
      <c r="AV30" s="139"/>
      <c r="AW30" s="139"/>
      <c r="AX30" s="139"/>
      <c r="AY30" s="139"/>
      <c r="AZ30" s="139"/>
      <c r="BA30" s="139"/>
      <c r="BB30" s="139"/>
      <c r="BC30" s="139"/>
      <c r="BD30" s="139"/>
      <c r="BE30" s="139"/>
      <c r="BF30" s="139"/>
      <c r="BG30" s="139"/>
      <c r="BH30" s="139"/>
      <c r="BI30" s="139"/>
      <c r="BJ30" s="139"/>
      <c r="BK30" s="139"/>
      <c r="BL30" s="139"/>
      <c r="BM30" s="139"/>
      <c r="BN30" s="139"/>
      <c r="BO30" s="139"/>
      <c r="BP30" s="139"/>
      <c r="BQ30" s="139"/>
      <c r="BR30" s="139"/>
      <c r="BS30" s="139"/>
      <c r="BT30" s="139"/>
      <c r="BU30" s="139"/>
      <c r="BV30" s="139"/>
      <c r="BW30" s="139"/>
      <c r="BX30" s="139"/>
      <c r="BY30" s="139"/>
      <c r="BZ30" s="139"/>
      <c r="CA30" s="139"/>
      <c r="CB30" s="139"/>
      <c r="CC30" s="139"/>
      <c r="CD30" s="139"/>
      <c r="CE30" s="139"/>
      <c r="CF30" s="139"/>
      <c r="CG30" s="139"/>
      <c r="CH30" s="139"/>
      <c r="CI30" s="139"/>
      <c r="CJ30" s="139"/>
      <c r="CK30" s="139"/>
      <c r="CL30" s="139"/>
      <c r="CM30" s="138"/>
    </row>
    <row r="31" spans="1:91">
      <c r="A31" s="929" t="s">
        <v>516</v>
      </c>
      <c r="B31" s="698"/>
      <c r="C31" s="698"/>
      <c r="D31" s="697"/>
      <c r="E31" s="693"/>
      <c r="F31" s="138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  <c r="AD31" s="139"/>
      <c r="AE31" s="139"/>
      <c r="AF31" s="139"/>
      <c r="AG31" s="139"/>
      <c r="AH31" s="139"/>
      <c r="AI31" s="139"/>
      <c r="AJ31" s="139"/>
      <c r="AK31" s="139"/>
      <c r="AL31" s="139"/>
      <c r="AM31" s="139"/>
      <c r="AN31" s="139"/>
      <c r="AO31" s="139"/>
      <c r="AP31" s="139"/>
      <c r="AQ31" s="139"/>
      <c r="AR31" s="139"/>
      <c r="AS31" s="139"/>
      <c r="AT31" s="139"/>
      <c r="AU31" s="139"/>
      <c r="AV31" s="139"/>
      <c r="AW31" s="139"/>
      <c r="AX31" s="139"/>
      <c r="AY31" s="139"/>
      <c r="AZ31" s="139"/>
      <c r="BA31" s="139"/>
      <c r="BB31" s="139"/>
      <c r="BC31" s="139"/>
      <c r="BD31" s="139"/>
      <c r="BE31" s="139"/>
      <c r="BF31" s="139"/>
      <c r="BG31" s="139"/>
      <c r="BH31" s="139"/>
      <c r="BI31" s="139"/>
      <c r="BJ31" s="139"/>
      <c r="BK31" s="139"/>
      <c r="BL31" s="139"/>
      <c r="BM31" s="139"/>
      <c r="BN31" s="139"/>
      <c r="BO31" s="139"/>
      <c r="BP31" s="139"/>
      <c r="BQ31" s="139"/>
      <c r="BR31" s="139"/>
      <c r="BS31" s="139"/>
      <c r="BT31" s="139"/>
      <c r="BU31" s="139"/>
      <c r="BV31" s="139"/>
      <c r="BW31" s="139"/>
      <c r="BX31" s="139"/>
      <c r="BY31" s="139"/>
      <c r="BZ31" s="139"/>
      <c r="CA31" s="139"/>
      <c r="CB31" s="139"/>
      <c r="CC31" s="139"/>
      <c r="CD31" s="139"/>
      <c r="CE31" s="139"/>
      <c r="CF31" s="139"/>
      <c r="CG31" s="139"/>
      <c r="CH31" s="139"/>
      <c r="CI31" s="139"/>
      <c r="CJ31" s="139"/>
      <c r="CK31" s="139"/>
      <c r="CL31" s="139"/>
      <c r="CM31" s="138"/>
    </row>
    <row r="32" spans="1:91">
      <c r="A32" s="930" t="s">
        <v>588</v>
      </c>
      <c r="B32" s="698">
        <v>101</v>
      </c>
      <c r="C32" s="698">
        <v>264</v>
      </c>
      <c r="D32" s="697" t="s">
        <v>60</v>
      </c>
      <c r="E32" s="693">
        <v>46</v>
      </c>
      <c r="F32" s="1368">
        <v>750</v>
      </c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  <c r="AE32" s="139"/>
      <c r="AF32" s="139"/>
      <c r="AG32" s="139"/>
      <c r="AH32" s="139"/>
      <c r="AI32" s="139"/>
      <c r="AJ32" s="139"/>
      <c r="AK32" s="139"/>
      <c r="AL32" s="139"/>
      <c r="AM32" s="139"/>
      <c r="AN32" s="139"/>
      <c r="AO32" s="139"/>
      <c r="AP32" s="139"/>
      <c r="AQ32" s="139"/>
      <c r="AR32" s="139"/>
      <c r="AS32" s="139"/>
      <c r="AT32" s="139"/>
      <c r="AU32" s="139"/>
      <c r="AV32" s="139"/>
      <c r="AW32" s="139"/>
      <c r="AX32" s="139"/>
      <c r="AY32" s="139"/>
      <c r="AZ32" s="139"/>
      <c r="BA32" s="139"/>
      <c r="BB32" s="139"/>
      <c r="BC32" s="139"/>
      <c r="BD32" s="139"/>
      <c r="BE32" s="139"/>
      <c r="BF32" s="139"/>
      <c r="BG32" s="139"/>
      <c r="BH32" s="139"/>
      <c r="BI32" s="139"/>
      <c r="BJ32" s="139"/>
      <c r="BK32" s="139"/>
      <c r="BL32" s="139"/>
      <c r="BM32" s="139"/>
      <c r="BN32" s="139"/>
      <c r="BO32" s="139"/>
      <c r="BP32" s="139"/>
      <c r="BQ32" s="139"/>
      <c r="BR32" s="139"/>
      <c r="BS32" s="139"/>
      <c r="BT32" s="139"/>
      <c r="BU32" s="139"/>
      <c r="BV32" s="139"/>
      <c r="BW32" s="139"/>
      <c r="BX32" s="139"/>
      <c r="BY32" s="139"/>
      <c r="BZ32" s="139"/>
      <c r="CA32" s="139"/>
      <c r="CB32" s="139"/>
      <c r="CC32" s="139"/>
      <c r="CD32" s="139"/>
      <c r="CE32" s="139"/>
      <c r="CF32" s="139"/>
      <c r="CG32" s="139"/>
      <c r="CH32" s="139"/>
      <c r="CI32" s="139"/>
      <c r="CJ32" s="139"/>
      <c r="CK32" s="139"/>
      <c r="CL32" s="139"/>
      <c r="CM32" s="138"/>
    </row>
    <row r="33" spans="1:91">
      <c r="A33" s="930" t="s">
        <v>589</v>
      </c>
      <c r="B33" s="698"/>
      <c r="C33" s="698"/>
      <c r="D33" s="697"/>
      <c r="E33" s="693"/>
      <c r="F33" s="138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  <c r="AE33" s="139"/>
      <c r="AF33" s="139"/>
      <c r="AG33" s="139"/>
      <c r="AH33" s="139"/>
      <c r="AI33" s="139"/>
      <c r="AJ33" s="139"/>
      <c r="AK33" s="139"/>
      <c r="AL33" s="139"/>
      <c r="AM33" s="139"/>
      <c r="AN33" s="139"/>
      <c r="AO33" s="139"/>
      <c r="AP33" s="139"/>
      <c r="AQ33" s="139"/>
      <c r="AR33" s="139"/>
      <c r="AS33" s="139"/>
      <c r="AT33" s="139"/>
      <c r="AU33" s="139"/>
      <c r="AV33" s="139"/>
      <c r="AW33" s="139"/>
      <c r="AX33" s="139"/>
      <c r="AY33" s="139"/>
      <c r="AZ33" s="139"/>
      <c r="BA33" s="139"/>
      <c r="BB33" s="139"/>
      <c r="BC33" s="139"/>
      <c r="BD33" s="139"/>
      <c r="BE33" s="139"/>
      <c r="BF33" s="139"/>
      <c r="BG33" s="139"/>
      <c r="BH33" s="139"/>
      <c r="BI33" s="139"/>
      <c r="BJ33" s="139"/>
      <c r="BK33" s="139"/>
      <c r="BL33" s="139"/>
      <c r="BM33" s="139"/>
      <c r="BN33" s="139"/>
      <c r="BO33" s="139"/>
      <c r="BP33" s="139"/>
      <c r="BQ33" s="139"/>
      <c r="BR33" s="139"/>
      <c r="BS33" s="139"/>
      <c r="BT33" s="139"/>
      <c r="BU33" s="139"/>
      <c r="BV33" s="139"/>
      <c r="BW33" s="139"/>
      <c r="BX33" s="139"/>
      <c r="BY33" s="139"/>
      <c r="BZ33" s="139"/>
      <c r="CA33" s="139"/>
      <c r="CB33" s="139"/>
      <c r="CC33" s="139"/>
      <c r="CD33" s="139"/>
      <c r="CE33" s="139"/>
      <c r="CF33" s="139"/>
      <c r="CG33" s="139"/>
      <c r="CH33" s="139"/>
      <c r="CI33" s="139"/>
      <c r="CJ33" s="139"/>
      <c r="CK33" s="139"/>
      <c r="CL33" s="139"/>
      <c r="CM33" s="138"/>
    </row>
    <row r="34" spans="1:91">
      <c r="A34" s="930" t="s">
        <v>590</v>
      </c>
      <c r="B34" s="698">
        <v>1</v>
      </c>
      <c r="C34" s="698">
        <v>4</v>
      </c>
      <c r="D34" s="697" t="s">
        <v>60</v>
      </c>
      <c r="E34" s="693">
        <v>9</v>
      </c>
      <c r="F34" s="1368">
        <v>147</v>
      </c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  <c r="BI34" s="139"/>
      <c r="BJ34" s="139"/>
      <c r="BK34" s="139"/>
      <c r="BL34" s="139"/>
      <c r="BM34" s="139"/>
      <c r="BN34" s="139"/>
      <c r="BO34" s="139"/>
      <c r="BP34" s="139"/>
      <c r="BQ34" s="139"/>
      <c r="BR34" s="139"/>
      <c r="BS34" s="139"/>
      <c r="BT34" s="139"/>
      <c r="BU34" s="139"/>
      <c r="BV34" s="139"/>
      <c r="BW34" s="139"/>
      <c r="BX34" s="139"/>
      <c r="BY34" s="139"/>
      <c r="BZ34" s="139"/>
      <c r="CA34" s="139"/>
      <c r="CB34" s="139"/>
      <c r="CC34" s="139"/>
      <c r="CD34" s="139"/>
      <c r="CE34" s="139"/>
      <c r="CF34" s="139"/>
      <c r="CG34" s="139"/>
      <c r="CH34" s="139"/>
      <c r="CI34" s="139"/>
      <c r="CJ34" s="139"/>
      <c r="CK34" s="139"/>
      <c r="CL34" s="139"/>
      <c r="CM34" s="138"/>
    </row>
    <row r="35" spans="1:91">
      <c r="A35" s="930" t="s">
        <v>591</v>
      </c>
      <c r="B35" s="698">
        <v>32</v>
      </c>
      <c r="C35" s="698">
        <v>84</v>
      </c>
      <c r="D35" s="697" t="s">
        <v>60</v>
      </c>
      <c r="E35" s="693">
        <v>11</v>
      </c>
      <c r="F35" s="138">
        <v>189</v>
      </c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  <c r="AE35" s="139"/>
      <c r="AF35" s="139"/>
      <c r="AG35" s="139"/>
      <c r="AH35" s="139"/>
      <c r="AI35" s="139"/>
      <c r="AJ35" s="139"/>
      <c r="AK35" s="139"/>
      <c r="AL35" s="139"/>
      <c r="AM35" s="139"/>
      <c r="AN35" s="139"/>
      <c r="AO35" s="139"/>
      <c r="AP35" s="139"/>
      <c r="AQ35" s="139"/>
      <c r="AR35" s="139"/>
      <c r="AS35" s="139"/>
      <c r="AT35" s="139"/>
      <c r="AU35" s="139"/>
      <c r="AV35" s="139"/>
      <c r="AW35" s="139"/>
      <c r="AX35" s="139"/>
      <c r="AY35" s="139"/>
      <c r="AZ35" s="139"/>
      <c r="BA35" s="139"/>
      <c r="BB35" s="139"/>
      <c r="BC35" s="139"/>
      <c r="BD35" s="139"/>
      <c r="BE35" s="139"/>
      <c r="BF35" s="139"/>
      <c r="BG35" s="139"/>
      <c r="BH35" s="139"/>
      <c r="BI35" s="139"/>
      <c r="BJ35" s="139"/>
      <c r="BK35" s="139"/>
      <c r="BL35" s="139"/>
      <c r="BM35" s="139"/>
      <c r="BN35" s="139"/>
      <c r="BO35" s="139"/>
      <c r="BP35" s="139"/>
      <c r="BQ35" s="139"/>
      <c r="BR35" s="139"/>
      <c r="BS35" s="139"/>
      <c r="BT35" s="139"/>
      <c r="BU35" s="139"/>
      <c r="BV35" s="139"/>
      <c r="BW35" s="139"/>
      <c r="BX35" s="139"/>
      <c r="BY35" s="139"/>
      <c r="BZ35" s="139"/>
      <c r="CA35" s="139"/>
      <c r="CB35" s="139"/>
      <c r="CC35" s="139"/>
      <c r="CD35" s="139"/>
      <c r="CE35" s="139"/>
      <c r="CF35" s="139"/>
      <c r="CG35" s="139"/>
      <c r="CH35" s="139"/>
      <c r="CI35" s="139"/>
      <c r="CJ35" s="139"/>
      <c r="CK35" s="139"/>
      <c r="CL35" s="139"/>
      <c r="CM35" s="138"/>
    </row>
    <row r="36" spans="1:91">
      <c r="A36" s="930" t="s">
        <v>592</v>
      </c>
      <c r="B36" s="698">
        <v>59</v>
      </c>
      <c r="C36" s="698">
        <v>148</v>
      </c>
      <c r="D36" s="697" t="s">
        <v>60</v>
      </c>
      <c r="E36" s="693">
        <v>20</v>
      </c>
      <c r="F36" s="138">
        <v>353</v>
      </c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39"/>
      <c r="AC36" s="139"/>
      <c r="AD36" s="139"/>
      <c r="AE36" s="139"/>
      <c r="AF36" s="139"/>
      <c r="AG36" s="139"/>
      <c r="AH36" s="139"/>
      <c r="AI36" s="139"/>
      <c r="AJ36" s="139"/>
      <c r="AK36" s="139"/>
      <c r="AL36" s="139"/>
      <c r="AM36" s="139"/>
      <c r="AN36" s="139"/>
      <c r="AO36" s="139"/>
      <c r="AP36" s="139"/>
      <c r="AQ36" s="139"/>
      <c r="AR36" s="139"/>
      <c r="AS36" s="139"/>
      <c r="AT36" s="139"/>
      <c r="AU36" s="139"/>
      <c r="AV36" s="139"/>
      <c r="AW36" s="139"/>
      <c r="AX36" s="139"/>
      <c r="AY36" s="139"/>
      <c r="AZ36" s="139"/>
      <c r="BA36" s="139"/>
      <c r="BB36" s="139"/>
      <c r="BC36" s="139"/>
      <c r="BD36" s="139"/>
      <c r="BE36" s="139"/>
      <c r="BF36" s="139"/>
      <c r="BG36" s="139"/>
      <c r="BH36" s="139"/>
      <c r="BI36" s="139"/>
      <c r="BJ36" s="139"/>
      <c r="BK36" s="139"/>
      <c r="BL36" s="139"/>
      <c r="BM36" s="139"/>
      <c r="BN36" s="139"/>
      <c r="BO36" s="139"/>
      <c r="BP36" s="139"/>
      <c r="BQ36" s="139"/>
      <c r="BR36" s="139"/>
      <c r="BS36" s="139"/>
      <c r="BT36" s="139"/>
      <c r="BU36" s="139"/>
      <c r="BV36" s="139"/>
      <c r="BW36" s="139"/>
      <c r="BX36" s="139"/>
      <c r="BY36" s="139"/>
      <c r="BZ36" s="139"/>
      <c r="CA36" s="139"/>
      <c r="CB36" s="139"/>
      <c r="CC36" s="139"/>
      <c r="CD36" s="139"/>
      <c r="CE36" s="139"/>
      <c r="CF36" s="139"/>
      <c r="CG36" s="139"/>
      <c r="CH36" s="139"/>
      <c r="CI36" s="139"/>
      <c r="CJ36" s="139"/>
      <c r="CK36" s="139"/>
      <c r="CL36" s="139"/>
      <c r="CM36" s="138"/>
    </row>
    <row r="37" spans="1:91">
      <c r="A37" s="930" t="s">
        <v>593</v>
      </c>
      <c r="B37" s="698">
        <v>3</v>
      </c>
      <c r="C37" s="698">
        <v>7</v>
      </c>
      <c r="D37" s="697" t="s">
        <v>60</v>
      </c>
      <c r="E37" s="693">
        <v>2</v>
      </c>
      <c r="F37" s="138">
        <v>19</v>
      </c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39"/>
      <c r="AL37" s="139"/>
      <c r="AM37" s="139"/>
      <c r="AN37" s="139"/>
      <c r="AO37" s="139"/>
      <c r="AP37" s="139"/>
      <c r="AQ37" s="139"/>
      <c r="AR37" s="139"/>
      <c r="AS37" s="139"/>
      <c r="AT37" s="139"/>
      <c r="AU37" s="139"/>
      <c r="AV37" s="139"/>
      <c r="AW37" s="139"/>
      <c r="AX37" s="139"/>
      <c r="AY37" s="139"/>
      <c r="AZ37" s="139"/>
      <c r="BA37" s="139"/>
      <c r="BB37" s="139"/>
      <c r="BC37" s="139"/>
      <c r="BD37" s="139"/>
      <c r="BE37" s="139"/>
      <c r="BF37" s="139"/>
      <c r="BG37" s="139"/>
      <c r="BH37" s="139"/>
      <c r="BI37" s="139"/>
      <c r="BJ37" s="139"/>
      <c r="BK37" s="139"/>
      <c r="BL37" s="139"/>
      <c r="BM37" s="139"/>
      <c r="BN37" s="139"/>
      <c r="BO37" s="139"/>
      <c r="BP37" s="139"/>
      <c r="BQ37" s="139"/>
      <c r="BR37" s="139"/>
      <c r="BS37" s="139"/>
      <c r="BT37" s="139"/>
      <c r="BU37" s="139"/>
      <c r="BV37" s="139"/>
      <c r="BW37" s="139"/>
      <c r="BX37" s="139"/>
      <c r="BY37" s="139"/>
      <c r="BZ37" s="139"/>
      <c r="CA37" s="139"/>
      <c r="CB37" s="139"/>
      <c r="CC37" s="139"/>
      <c r="CD37" s="139"/>
      <c r="CE37" s="139"/>
      <c r="CF37" s="139"/>
      <c r="CG37" s="139"/>
      <c r="CH37" s="139"/>
      <c r="CI37" s="139"/>
      <c r="CJ37" s="139"/>
      <c r="CK37" s="139"/>
      <c r="CL37" s="139"/>
      <c r="CM37" s="138"/>
    </row>
    <row r="38" spans="1:91">
      <c r="A38" s="930" t="s">
        <v>594</v>
      </c>
      <c r="B38" s="698">
        <v>6</v>
      </c>
      <c r="C38" s="698">
        <v>21</v>
      </c>
      <c r="D38" s="697" t="s">
        <v>60</v>
      </c>
      <c r="E38" s="693">
        <v>4</v>
      </c>
      <c r="F38" s="1313">
        <v>42</v>
      </c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139"/>
      <c r="AG38" s="139"/>
      <c r="AH38" s="139"/>
      <c r="AI38" s="139"/>
      <c r="AJ38" s="139"/>
      <c r="AK38" s="139"/>
      <c r="AL38" s="139"/>
      <c r="AM38" s="139"/>
      <c r="AN38" s="139"/>
      <c r="AO38" s="139"/>
      <c r="AP38" s="139"/>
      <c r="AQ38" s="139"/>
      <c r="AR38" s="139"/>
      <c r="AS38" s="139"/>
      <c r="AT38" s="139"/>
      <c r="AU38" s="139"/>
      <c r="AV38" s="139"/>
      <c r="AW38" s="139"/>
      <c r="AX38" s="139"/>
      <c r="AY38" s="139"/>
      <c r="AZ38" s="139"/>
      <c r="BA38" s="139"/>
      <c r="BB38" s="139"/>
      <c r="BC38" s="139"/>
      <c r="BD38" s="139"/>
      <c r="BE38" s="139"/>
      <c r="BF38" s="139"/>
      <c r="BG38" s="139"/>
      <c r="BH38" s="139"/>
      <c r="BI38" s="139"/>
      <c r="BJ38" s="139"/>
      <c r="BK38" s="139"/>
      <c r="BL38" s="139"/>
      <c r="BM38" s="139"/>
      <c r="BN38" s="139"/>
      <c r="BO38" s="139"/>
      <c r="BP38" s="139"/>
      <c r="BQ38" s="139"/>
      <c r="BR38" s="139"/>
      <c r="BS38" s="139"/>
      <c r="BT38" s="139"/>
      <c r="BU38" s="139"/>
      <c r="BV38" s="139"/>
      <c r="BW38" s="139"/>
      <c r="BX38" s="139"/>
      <c r="BY38" s="139"/>
      <c r="BZ38" s="139"/>
      <c r="CA38" s="139"/>
      <c r="CB38" s="139"/>
      <c r="CC38" s="139"/>
      <c r="CD38" s="139"/>
      <c r="CE38" s="139"/>
      <c r="CF38" s="139"/>
      <c r="CG38" s="139"/>
      <c r="CH38" s="139"/>
      <c r="CI38" s="139"/>
      <c r="CJ38" s="139"/>
      <c r="CK38" s="139"/>
      <c r="CL38" s="139"/>
      <c r="CM38" s="138"/>
    </row>
    <row r="39" spans="1:91">
      <c r="A39" s="930"/>
      <c r="B39" s="698"/>
      <c r="C39" s="698"/>
      <c r="D39" s="697"/>
      <c r="E39" s="693"/>
      <c r="F39" s="138"/>
      <c r="G39" s="139"/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9"/>
      <c r="AF39" s="139"/>
      <c r="AG39" s="139"/>
      <c r="AH39" s="139"/>
      <c r="AI39" s="139"/>
      <c r="AJ39" s="139"/>
      <c r="AK39" s="139"/>
      <c r="AL39" s="139"/>
      <c r="AM39" s="139"/>
      <c r="AN39" s="139"/>
      <c r="AO39" s="139"/>
      <c r="AP39" s="139"/>
      <c r="AQ39" s="139"/>
      <c r="AR39" s="139"/>
      <c r="AS39" s="139"/>
      <c r="AT39" s="139"/>
      <c r="AU39" s="139"/>
      <c r="AV39" s="139"/>
      <c r="AW39" s="139"/>
      <c r="AX39" s="139"/>
      <c r="AY39" s="139"/>
      <c r="AZ39" s="139"/>
      <c r="BA39" s="139"/>
      <c r="BB39" s="139"/>
      <c r="BC39" s="139"/>
      <c r="BD39" s="139"/>
      <c r="BE39" s="139"/>
      <c r="BF39" s="139"/>
      <c r="BG39" s="139"/>
      <c r="BH39" s="139"/>
      <c r="BI39" s="139"/>
      <c r="BJ39" s="139"/>
      <c r="BK39" s="139"/>
      <c r="BL39" s="139"/>
      <c r="BM39" s="139"/>
      <c r="BN39" s="139"/>
      <c r="BO39" s="139"/>
      <c r="BP39" s="139"/>
      <c r="BQ39" s="139"/>
      <c r="BR39" s="139"/>
      <c r="BS39" s="139"/>
      <c r="BT39" s="139"/>
      <c r="BU39" s="139"/>
      <c r="BV39" s="139"/>
      <c r="BW39" s="139"/>
      <c r="BX39" s="139"/>
      <c r="BY39" s="139"/>
      <c r="BZ39" s="139"/>
      <c r="CA39" s="139"/>
      <c r="CB39" s="139"/>
      <c r="CC39" s="139"/>
      <c r="CD39" s="139"/>
      <c r="CE39" s="139"/>
      <c r="CF39" s="139"/>
      <c r="CG39" s="139"/>
      <c r="CH39" s="139"/>
      <c r="CI39" s="139"/>
      <c r="CJ39" s="139"/>
      <c r="CK39" s="139"/>
      <c r="CL39" s="139"/>
      <c r="CM39" s="138"/>
    </row>
    <row r="40" spans="1:91">
      <c r="A40" s="930" t="s">
        <v>595</v>
      </c>
      <c r="B40" s="698">
        <v>145</v>
      </c>
      <c r="C40" s="698">
        <v>263</v>
      </c>
      <c r="D40" s="697" t="s">
        <v>60</v>
      </c>
      <c r="E40" s="693">
        <v>2</v>
      </c>
      <c r="F40" s="138">
        <v>2</v>
      </c>
      <c r="G40" s="139"/>
      <c r="H40" s="139"/>
      <c r="I40" s="139"/>
      <c r="J40" s="139"/>
      <c r="K40" s="139"/>
      <c r="L40" s="139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39"/>
      <c r="AN40" s="139"/>
      <c r="AO40" s="139"/>
      <c r="AP40" s="139"/>
      <c r="AQ40" s="139"/>
      <c r="AR40" s="139"/>
      <c r="AS40" s="139"/>
      <c r="AT40" s="139"/>
      <c r="AU40" s="139"/>
      <c r="AV40" s="139"/>
      <c r="AW40" s="139"/>
      <c r="AX40" s="139"/>
      <c r="AY40" s="139"/>
      <c r="AZ40" s="139"/>
      <c r="BA40" s="139"/>
      <c r="BB40" s="139"/>
      <c r="BC40" s="139"/>
      <c r="BD40" s="139"/>
      <c r="BE40" s="139"/>
      <c r="BF40" s="139"/>
      <c r="BG40" s="139"/>
      <c r="BH40" s="139"/>
      <c r="BI40" s="139"/>
      <c r="BJ40" s="139"/>
      <c r="BK40" s="139"/>
      <c r="BL40" s="139"/>
      <c r="BM40" s="139"/>
      <c r="BN40" s="139"/>
      <c r="BO40" s="139"/>
      <c r="BP40" s="139"/>
      <c r="BQ40" s="139"/>
      <c r="BR40" s="139"/>
      <c r="BS40" s="139"/>
      <c r="BT40" s="139"/>
      <c r="BU40" s="139"/>
      <c r="BV40" s="139"/>
      <c r="BW40" s="139"/>
      <c r="BX40" s="139"/>
      <c r="BY40" s="139"/>
      <c r="BZ40" s="139"/>
      <c r="CA40" s="139"/>
      <c r="CB40" s="139"/>
      <c r="CC40" s="139"/>
      <c r="CD40" s="139"/>
      <c r="CE40" s="139"/>
      <c r="CF40" s="139"/>
      <c r="CG40" s="139"/>
      <c r="CH40" s="139"/>
      <c r="CI40" s="139"/>
      <c r="CJ40" s="139"/>
      <c r="CK40" s="139"/>
      <c r="CL40" s="139"/>
      <c r="CM40" s="138"/>
    </row>
    <row r="41" spans="1:91">
      <c r="A41" s="930" t="s">
        <v>589</v>
      </c>
      <c r="B41" s="698"/>
      <c r="C41" s="698"/>
      <c r="D41" s="697"/>
      <c r="E41" s="693"/>
      <c r="F41" s="138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  <c r="AE41" s="139"/>
      <c r="AF41" s="139"/>
      <c r="AG41" s="139"/>
      <c r="AH41" s="139"/>
      <c r="AI41" s="139"/>
      <c r="AJ41" s="139"/>
      <c r="AK41" s="139"/>
      <c r="AL41" s="139"/>
      <c r="AM41" s="139"/>
      <c r="AN41" s="139"/>
      <c r="AO41" s="139"/>
      <c r="AP41" s="139"/>
      <c r="AQ41" s="139"/>
      <c r="AR41" s="139"/>
      <c r="AS41" s="139"/>
      <c r="AT41" s="139"/>
      <c r="AU41" s="139"/>
      <c r="AV41" s="139"/>
      <c r="AW41" s="139"/>
      <c r="AX41" s="139"/>
      <c r="AY41" s="139"/>
      <c r="AZ41" s="139"/>
      <c r="BA41" s="139"/>
      <c r="BB41" s="139"/>
      <c r="BC41" s="139"/>
      <c r="BD41" s="139"/>
      <c r="BE41" s="139"/>
      <c r="BF41" s="139"/>
      <c r="BG41" s="139"/>
      <c r="BH41" s="139"/>
      <c r="BI41" s="139"/>
      <c r="BJ41" s="139"/>
      <c r="BK41" s="139"/>
      <c r="BL41" s="139"/>
      <c r="BM41" s="139"/>
      <c r="BN41" s="139"/>
      <c r="BO41" s="139"/>
      <c r="BP41" s="139"/>
      <c r="BQ41" s="139"/>
      <c r="BR41" s="139"/>
      <c r="BS41" s="139"/>
      <c r="BT41" s="139"/>
      <c r="BU41" s="139"/>
      <c r="BV41" s="139"/>
      <c r="BW41" s="139"/>
      <c r="BX41" s="139"/>
      <c r="BY41" s="139"/>
      <c r="BZ41" s="139"/>
      <c r="CA41" s="139"/>
      <c r="CB41" s="139"/>
      <c r="CC41" s="139"/>
      <c r="CD41" s="139"/>
      <c r="CE41" s="139"/>
      <c r="CF41" s="139"/>
      <c r="CG41" s="139"/>
      <c r="CH41" s="139"/>
      <c r="CI41" s="139"/>
      <c r="CJ41" s="139"/>
      <c r="CK41" s="139"/>
      <c r="CL41" s="139"/>
      <c r="CM41" s="138"/>
    </row>
    <row r="42" spans="1:91">
      <c r="A42" s="930" t="s">
        <v>590</v>
      </c>
      <c r="B42" s="698">
        <v>2</v>
      </c>
      <c r="C42" s="698">
        <v>4</v>
      </c>
      <c r="D42" s="697" t="s">
        <v>60</v>
      </c>
      <c r="E42" s="697" t="s">
        <v>60</v>
      </c>
      <c r="F42" s="138">
        <v>1</v>
      </c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39"/>
      <c r="AC42" s="139"/>
      <c r="AD42" s="139"/>
      <c r="AE42" s="139"/>
      <c r="AF42" s="139"/>
      <c r="AG42" s="139"/>
      <c r="AH42" s="139"/>
      <c r="AI42" s="139"/>
      <c r="AJ42" s="139"/>
      <c r="AK42" s="139"/>
      <c r="AL42" s="139"/>
      <c r="AM42" s="139"/>
      <c r="AN42" s="139"/>
      <c r="AO42" s="139"/>
      <c r="AP42" s="139"/>
      <c r="AQ42" s="139"/>
      <c r="AR42" s="139"/>
      <c r="AS42" s="139"/>
      <c r="AT42" s="139"/>
      <c r="AU42" s="139"/>
      <c r="AV42" s="139"/>
      <c r="AW42" s="139"/>
      <c r="AX42" s="139"/>
      <c r="AY42" s="139"/>
      <c r="AZ42" s="139"/>
      <c r="BA42" s="139"/>
      <c r="BB42" s="139"/>
      <c r="BC42" s="139"/>
      <c r="BD42" s="139"/>
      <c r="BE42" s="139"/>
      <c r="BF42" s="139"/>
      <c r="BG42" s="139"/>
      <c r="BH42" s="139"/>
      <c r="BI42" s="139"/>
      <c r="BJ42" s="139"/>
      <c r="BK42" s="139"/>
      <c r="BL42" s="139"/>
      <c r="BM42" s="139"/>
      <c r="BN42" s="139"/>
      <c r="BO42" s="139"/>
      <c r="BP42" s="139"/>
      <c r="BQ42" s="139"/>
      <c r="BR42" s="139"/>
      <c r="BS42" s="139"/>
      <c r="BT42" s="139"/>
      <c r="BU42" s="139"/>
      <c r="BV42" s="139"/>
      <c r="BW42" s="139"/>
      <c r="BX42" s="139"/>
      <c r="BY42" s="139"/>
      <c r="BZ42" s="139"/>
      <c r="CA42" s="139"/>
      <c r="CB42" s="139"/>
      <c r="CC42" s="139"/>
      <c r="CD42" s="139"/>
      <c r="CE42" s="139"/>
      <c r="CF42" s="139"/>
      <c r="CG42" s="139"/>
      <c r="CH42" s="139"/>
      <c r="CI42" s="139"/>
      <c r="CJ42" s="139"/>
      <c r="CK42" s="139"/>
      <c r="CL42" s="139"/>
      <c r="CM42" s="138"/>
    </row>
    <row r="43" spans="1:91">
      <c r="A43" s="930" t="s">
        <v>591</v>
      </c>
      <c r="B43" s="698">
        <v>48</v>
      </c>
      <c r="C43" s="698">
        <v>99</v>
      </c>
      <c r="D43" s="697" t="s">
        <v>60</v>
      </c>
      <c r="E43" s="697" t="s">
        <v>60</v>
      </c>
      <c r="F43" s="138" t="s">
        <v>1526</v>
      </c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39"/>
      <c r="AP43" s="139"/>
      <c r="AQ43" s="139"/>
      <c r="AR43" s="139"/>
      <c r="AS43" s="139"/>
      <c r="AT43" s="139"/>
      <c r="AU43" s="139"/>
      <c r="AV43" s="139"/>
      <c r="AW43" s="139"/>
      <c r="AX43" s="139"/>
      <c r="AY43" s="139"/>
      <c r="AZ43" s="139"/>
      <c r="BA43" s="139"/>
      <c r="BB43" s="139"/>
      <c r="BC43" s="139"/>
      <c r="BD43" s="139"/>
      <c r="BE43" s="139"/>
      <c r="BF43" s="139"/>
      <c r="BG43" s="139"/>
      <c r="BH43" s="139"/>
      <c r="BI43" s="139"/>
      <c r="BJ43" s="139"/>
      <c r="BK43" s="139"/>
      <c r="BL43" s="139"/>
      <c r="BM43" s="139"/>
      <c r="BN43" s="139"/>
      <c r="BO43" s="139"/>
      <c r="BP43" s="139"/>
      <c r="BQ43" s="139"/>
      <c r="BR43" s="139"/>
      <c r="BS43" s="139"/>
      <c r="BT43" s="139"/>
      <c r="BU43" s="139"/>
      <c r="BV43" s="139"/>
      <c r="BW43" s="139"/>
      <c r="BX43" s="139"/>
      <c r="BY43" s="139"/>
      <c r="BZ43" s="139"/>
      <c r="CA43" s="139"/>
      <c r="CB43" s="139"/>
      <c r="CC43" s="139"/>
      <c r="CD43" s="139"/>
      <c r="CE43" s="139"/>
      <c r="CF43" s="139"/>
      <c r="CG43" s="139"/>
      <c r="CH43" s="139"/>
      <c r="CI43" s="139"/>
      <c r="CJ43" s="139"/>
      <c r="CK43" s="139"/>
      <c r="CL43" s="139"/>
      <c r="CM43" s="138"/>
    </row>
    <row r="44" spans="1:91">
      <c r="A44" s="930" t="s">
        <v>592</v>
      </c>
      <c r="B44" s="698">
        <v>87</v>
      </c>
      <c r="C44" s="698">
        <v>137</v>
      </c>
      <c r="D44" s="697" t="s">
        <v>60</v>
      </c>
      <c r="E44" s="693">
        <v>1</v>
      </c>
      <c r="F44" s="138">
        <v>1</v>
      </c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  <c r="AM44" s="139"/>
      <c r="AN44" s="139"/>
      <c r="AO44" s="139"/>
      <c r="AP44" s="139"/>
      <c r="AQ44" s="139"/>
      <c r="AR44" s="139"/>
      <c r="AS44" s="139"/>
      <c r="AT44" s="139"/>
      <c r="AU44" s="139"/>
      <c r="AV44" s="139"/>
      <c r="AW44" s="139"/>
      <c r="AX44" s="139"/>
      <c r="AY44" s="139"/>
      <c r="AZ44" s="139"/>
      <c r="BA44" s="139"/>
      <c r="BB44" s="139"/>
      <c r="BC44" s="139"/>
      <c r="BD44" s="139"/>
      <c r="BE44" s="139"/>
      <c r="BF44" s="139"/>
      <c r="BG44" s="139"/>
      <c r="BH44" s="139"/>
      <c r="BI44" s="139"/>
      <c r="BJ44" s="139"/>
      <c r="BK44" s="139"/>
      <c r="BL44" s="139"/>
      <c r="BM44" s="139"/>
      <c r="BN44" s="139"/>
      <c r="BO44" s="139"/>
      <c r="BP44" s="139"/>
      <c r="BQ44" s="139"/>
      <c r="BR44" s="139"/>
      <c r="BS44" s="139"/>
      <c r="BT44" s="139"/>
      <c r="BU44" s="139"/>
      <c r="BV44" s="139"/>
      <c r="BW44" s="139"/>
      <c r="BX44" s="139"/>
      <c r="BY44" s="139"/>
      <c r="BZ44" s="139"/>
      <c r="CA44" s="139"/>
      <c r="CB44" s="139"/>
      <c r="CC44" s="139"/>
      <c r="CD44" s="139"/>
      <c r="CE44" s="139"/>
      <c r="CF44" s="139"/>
      <c r="CG44" s="139"/>
      <c r="CH44" s="139"/>
      <c r="CI44" s="139"/>
      <c r="CJ44" s="139"/>
      <c r="CK44" s="139"/>
      <c r="CL44" s="139"/>
      <c r="CM44" s="138"/>
    </row>
    <row r="45" spans="1:91">
      <c r="A45" s="930" t="s">
        <v>593</v>
      </c>
      <c r="B45" s="698">
        <v>1</v>
      </c>
      <c r="C45" s="698">
        <v>7</v>
      </c>
      <c r="D45" s="697" t="s">
        <v>60</v>
      </c>
      <c r="E45" s="693"/>
      <c r="F45" s="138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  <c r="AA45" s="139"/>
      <c r="AB45" s="139"/>
      <c r="AC45" s="139"/>
      <c r="AD45" s="139"/>
      <c r="AE45" s="139"/>
      <c r="AF45" s="139"/>
      <c r="AG45" s="139"/>
      <c r="AH45" s="139"/>
      <c r="AI45" s="139"/>
      <c r="AJ45" s="139"/>
      <c r="AK45" s="139"/>
      <c r="AL45" s="139"/>
      <c r="AM45" s="139"/>
      <c r="AN45" s="139"/>
      <c r="AO45" s="139"/>
      <c r="AP45" s="139"/>
      <c r="AQ45" s="139"/>
      <c r="AR45" s="139"/>
      <c r="AS45" s="139"/>
      <c r="AT45" s="139"/>
      <c r="AU45" s="139"/>
      <c r="AV45" s="139"/>
      <c r="AW45" s="139"/>
      <c r="AX45" s="139"/>
      <c r="AY45" s="139"/>
      <c r="AZ45" s="139"/>
      <c r="BA45" s="139"/>
      <c r="BB45" s="139"/>
      <c r="BC45" s="139"/>
      <c r="BD45" s="139"/>
      <c r="BE45" s="139"/>
      <c r="BF45" s="139"/>
      <c r="BG45" s="139"/>
      <c r="BH45" s="139"/>
      <c r="BI45" s="139"/>
      <c r="BJ45" s="139"/>
      <c r="BK45" s="139"/>
      <c r="BL45" s="139"/>
      <c r="BM45" s="139"/>
      <c r="BN45" s="139"/>
      <c r="BO45" s="139"/>
      <c r="BP45" s="139"/>
      <c r="BQ45" s="139"/>
      <c r="BR45" s="139"/>
      <c r="BS45" s="139"/>
      <c r="BT45" s="139"/>
      <c r="BU45" s="139"/>
      <c r="BV45" s="139"/>
      <c r="BW45" s="139"/>
      <c r="BX45" s="139"/>
      <c r="BY45" s="139"/>
      <c r="BZ45" s="139"/>
      <c r="CA45" s="139"/>
      <c r="CB45" s="139"/>
      <c r="CC45" s="139"/>
      <c r="CD45" s="139"/>
      <c r="CE45" s="139"/>
      <c r="CF45" s="139"/>
      <c r="CG45" s="139"/>
      <c r="CH45" s="139"/>
      <c r="CI45" s="139"/>
      <c r="CJ45" s="139"/>
      <c r="CK45" s="139"/>
      <c r="CL45" s="139"/>
      <c r="CM45" s="138"/>
    </row>
    <row r="46" spans="1:91">
      <c r="A46" s="930" t="s">
        <v>594</v>
      </c>
      <c r="B46" s="698">
        <v>7</v>
      </c>
      <c r="C46" s="698">
        <v>16</v>
      </c>
      <c r="D46" s="697" t="s">
        <v>60</v>
      </c>
      <c r="E46" s="693">
        <v>1</v>
      </c>
      <c r="F46" s="138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9"/>
      <c r="AF46" s="139"/>
      <c r="AG46" s="139"/>
      <c r="AH46" s="139"/>
      <c r="AI46" s="139"/>
      <c r="AJ46" s="139"/>
      <c r="AK46" s="139"/>
      <c r="AL46" s="139"/>
      <c r="AM46" s="139"/>
      <c r="AN46" s="139"/>
      <c r="AO46" s="139"/>
      <c r="AP46" s="139"/>
      <c r="AQ46" s="139"/>
      <c r="AR46" s="139"/>
      <c r="AS46" s="139"/>
      <c r="AT46" s="139"/>
      <c r="AU46" s="139"/>
      <c r="AV46" s="139"/>
      <c r="AW46" s="139"/>
      <c r="AX46" s="139"/>
      <c r="AY46" s="139"/>
      <c r="AZ46" s="139"/>
      <c r="BA46" s="139"/>
      <c r="BB46" s="139"/>
      <c r="BC46" s="139"/>
      <c r="BD46" s="139"/>
      <c r="BE46" s="139"/>
      <c r="BF46" s="139"/>
      <c r="BG46" s="139"/>
      <c r="BH46" s="139"/>
      <c r="BI46" s="139"/>
      <c r="BJ46" s="139"/>
      <c r="BK46" s="139"/>
      <c r="BL46" s="139"/>
      <c r="BM46" s="139"/>
      <c r="BN46" s="139"/>
      <c r="BO46" s="139"/>
      <c r="BP46" s="139"/>
      <c r="BQ46" s="139"/>
      <c r="BR46" s="139"/>
      <c r="BS46" s="139"/>
      <c r="BT46" s="139"/>
      <c r="BU46" s="139"/>
      <c r="BV46" s="139"/>
      <c r="BW46" s="139"/>
      <c r="BX46" s="139"/>
      <c r="BY46" s="139"/>
      <c r="BZ46" s="139"/>
      <c r="CA46" s="139"/>
      <c r="CB46" s="139"/>
      <c r="CC46" s="139"/>
      <c r="CD46" s="139"/>
      <c r="CE46" s="139"/>
      <c r="CF46" s="139"/>
      <c r="CG46" s="139"/>
      <c r="CH46" s="139"/>
      <c r="CI46" s="139"/>
      <c r="CJ46" s="139"/>
      <c r="CK46" s="139"/>
      <c r="CL46" s="139"/>
      <c r="CM46" s="138"/>
    </row>
    <row r="47" spans="1:91">
      <c r="A47" s="930"/>
      <c r="B47" s="698"/>
      <c r="C47" s="698"/>
      <c r="D47" s="697"/>
      <c r="E47" s="693"/>
      <c r="F47" s="138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  <c r="AE47" s="139"/>
      <c r="AF47" s="139"/>
      <c r="AG47" s="139"/>
      <c r="AH47" s="139"/>
      <c r="AI47" s="139"/>
      <c r="AJ47" s="139"/>
      <c r="AK47" s="139"/>
      <c r="AL47" s="139"/>
      <c r="AM47" s="139"/>
      <c r="AN47" s="139"/>
      <c r="AO47" s="139"/>
      <c r="AP47" s="139"/>
      <c r="AQ47" s="139"/>
      <c r="AR47" s="139"/>
      <c r="AS47" s="139"/>
      <c r="AT47" s="139"/>
      <c r="AU47" s="139"/>
      <c r="AV47" s="139"/>
      <c r="AW47" s="139"/>
      <c r="AX47" s="139"/>
      <c r="AY47" s="139"/>
      <c r="AZ47" s="139"/>
      <c r="BA47" s="139"/>
      <c r="BB47" s="139"/>
      <c r="BC47" s="139"/>
      <c r="BD47" s="139"/>
      <c r="BE47" s="139"/>
      <c r="BF47" s="139"/>
      <c r="BG47" s="139"/>
      <c r="BH47" s="139"/>
      <c r="BI47" s="139"/>
      <c r="BJ47" s="139"/>
      <c r="BK47" s="139"/>
      <c r="BL47" s="139"/>
      <c r="BM47" s="139"/>
      <c r="BN47" s="139"/>
      <c r="BO47" s="139"/>
      <c r="BP47" s="139"/>
      <c r="BQ47" s="139"/>
      <c r="BR47" s="139"/>
      <c r="BS47" s="139"/>
      <c r="BT47" s="139"/>
      <c r="BU47" s="139"/>
      <c r="BV47" s="139"/>
      <c r="BW47" s="139"/>
      <c r="BX47" s="139"/>
      <c r="BY47" s="139"/>
      <c r="BZ47" s="139"/>
      <c r="CA47" s="139"/>
      <c r="CB47" s="139"/>
      <c r="CC47" s="139"/>
      <c r="CD47" s="139"/>
      <c r="CE47" s="139"/>
      <c r="CF47" s="139"/>
      <c r="CG47" s="139"/>
      <c r="CH47" s="139"/>
      <c r="CI47" s="139"/>
      <c r="CJ47" s="139"/>
      <c r="CK47" s="139"/>
      <c r="CL47" s="139"/>
      <c r="CM47" s="138"/>
    </row>
    <row r="48" spans="1:91" ht="13.5" customHeight="1">
      <c r="A48" s="935" t="s">
        <v>597</v>
      </c>
      <c r="B48" s="600">
        <v>-44</v>
      </c>
      <c r="C48" s="600">
        <v>1</v>
      </c>
      <c r="D48" s="961" t="s">
        <v>60</v>
      </c>
      <c r="E48" s="692">
        <v>44</v>
      </c>
      <c r="F48" s="1313">
        <v>748</v>
      </c>
      <c r="G48" s="139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  <c r="AE48" s="139"/>
      <c r="AF48" s="139"/>
      <c r="AG48" s="139"/>
      <c r="AH48" s="139"/>
      <c r="AI48" s="139"/>
      <c r="AJ48" s="139"/>
      <c r="AK48" s="139"/>
      <c r="AL48" s="139"/>
      <c r="AM48" s="139"/>
      <c r="AN48" s="139"/>
      <c r="AO48" s="139"/>
      <c r="AP48" s="139"/>
      <c r="AQ48" s="139"/>
      <c r="AR48" s="139"/>
      <c r="AS48" s="139"/>
      <c r="AT48" s="139"/>
      <c r="AU48" s="139"/>
      <c r="AV48" s="139"/>
      <c r="AW48" s="139"/>
      <c r="AX48" s="139"/>
      <c r="AY48" s="139"/>
      <c r="AZ48" s="139"/>
      <c r="BA48" s="139"/>
      <c r="BB48" s="139"/>
      <c r="BC48" s="139"/>
      <c r="BD48" s="139"/>
      <c r="BE48" s="139"/>
      <c r="BF48" s="139"/>
      <c r="BG48" s="139"/>
      <c r="BH48" s="139"/>
      <c r="BI48" s="139"/>
      <c r="BJ48" s="139"/>
      <c r="BK48" s="139"/>
      <c r="BL48" s="139"/>
      <c r="BM48" s="139"/>
      <c r="BN48" s="139"/>
      <c r="BO48" s="139"/>
      <c r="BP48" s="139"/>
      <c r="BQ48" s="139"/>
      <c r="BR48" s="139"/>
      <c r="BS48" s="139"/>
      <c r="BT48" s="139"/>
      <c r="BU48" s="139"/>
      <c r="BV48" s="139"/>
      <c r="BW48" s="139"/>
      <c r="BX48" s="139"/>
      <c r="BY48" s="139"/>
      <c r="BZ48" s="139"/>
      <c r="CA48" s="139"/>
      <c r="CB48" s="139"/>
      <c r="CC48" s="139"/>
      <c r="CD48" s="139"/>
      <c r="CE48" s="139"/>
      <c r="CF48" s="139"/>
      <c r="CG48" s="139"/>
      <c r="CH48" s="139"/>
      <c r="CI48" s="139"/>
      <c r="CJ48" s="139"/>
      <c r="CK48" s="139"/>
      <c r="CL48" s="139"/>
      <c r="CM48" s="138"/>
    </row>
    <row r="49" spans="1:91">
      <c r="A49" s="930" t="s">
        <v>589</v>
      </c>
      <c r="B49" s="698"/>
      <c r="C49" s="698"/>
      <c r="D49" s="697"/>
      <c r="E49" s="693"/>
      <c r="F49" s="138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  <c r="AE49" s="139"/>
      <c r="AF49" s="139"/>
      <c r="AG49" s="139"/>
      <c r="AH49" s="139"/>
      <c r="AI49" s="139"/>
      <c r="AJ49" s="139"/>
      <c r="AK49" s="139"/>
      <c r="AL49" s="139"/>
      <c r="AM49" s="139"/>
      <c r="AN49" s="139"/>
      <c r="AO49" s="139"/>
      <c r="AP49" s="139"/>
      <c r="AQ49" s="139"/>
      <c r="AR49" s="139"/>
      <c r="AS49" s="139"/>
      <c r="AT49" s="139"/>
      <c r="AU49" s="139"/>
      <c r="AV49" s="139"/>
      <c r="AW49" s="139"/>
      <c r="AX49" s="139"/>
      <c r="AY49" s="139"/>
      <c r="AZ49" s="139"/>
      <c r="BA49" s="139"/>
      <c r="BB49" s="139"/>
      <c r="BC49" s="139"/>
      <c r="BD49" s="139"/>
      <c r="BE49" s="139"/>
      <c r="BF49" s="139"/>
      <c r="BG49" s="139"/>
      <c r="BH49" s="139"/>
      <c r="BI49" s="139"/>
      <c r="BJ49" s="139"/>
      <c r="BK49" s="139"/>
      <c r="BL49" s="139"/>
      <c r="BM49" s="139"/>
      <c r="BN49" s="139"/>
      <c r="BO49" s="139"/>
      <c r="BP49" s="139"/>
      <c r="BQ49" s="139"/>
      <c r="BR49" s="139"/>
      <c r="BS49" s="139"/>
      <c r="BT49" s="139"/>
      <c r="BU49" s="139"/>
      <c r="BV49" s="139"/>
      <c r="BW49" s="139"/>
      <c r="BX49" s="139"/>
      <c r="BY49" s="139"/>
      <c r="BZ49" s="139"/>
      <c r="CA49" s="139"/>
      <c r="CB49" s="139"/>
      <c r="CC49" s="139"/>
      <c r="CD49" s="139"/>
      <c r="CE49" s="139"/>
      <c r="CF49" s="139"/>
      <c r="CG49" s="139"/>
      <c r="CH49" s="139"/>
      <c r="CI49" s="139"/>
      <c r="CJ49" s="139"/>
      <c r="CK49" s="139"/>
      <c r="CL49" s="139"/>
      <c r="CM49" s="138"/>
    </row>
    <row r="50" spans="1:91">
      <c r="A50" s="930" t="s">
        <v>590</v>
      </c>
      <c r="B50" s="698">
        <v>-1</v>
      </c>
      <c r="C50" s="697" t="s">
        <v>60</v>
      </c>
      <c r="D50" s="697" t="s">
        <v>60</v>
      </c>
      <c r="E50" s="693">
        <v>8</v>
      </c>
      <c r="F50" s="138">
        <v>146</v>
      </c>
      <c r="G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  <c r="AA50" s="139"/>
      <c r="AB50" s="139"/>
      <c r="AC50" s="139"/>
      <c r="AD50" s="139"/>
      <c r="AE50" s="139"/>
      <c r="AF50" s="139"/>
      <c r="AG50" s="139"/>
      <c r="AH50" s="139"/>
      <c r="AI50" s="139"/>
      <c r="AJ50" s="139"/>
      <c r="AK50" s="139"/>
      <c r="AL50" s="139"/>
      <c r="AM50" s="139"/>
      <c r="AN50" s="139"/>
      <c r="AO50" s="139"/>
      <c r="AP50" s="139"/>
      <c r="AQ50" s="139"/>
      <c r="AR50" s="139"/>
      <c r="AS50" s="139"/>
      <c r="AT50" s="139"/>
      <c r="AU50" s="139"/>
      <c r="AV50" s="139"/>
      <c r="AW50" s="139"/>
      <c r="AX50" s="139"/>
      <c r="AY50" s="139"/>
      <c r="AZ50" s="139"/>
      <c r="BA50" s="139"/>
      <c r="BB50" s="139"/>
      <c r="BC50" s="139"/>
      <c r="BD50" s="139"/>
      <c r="BE50" s="139"/>
      <c r="BF50" s="139"/>
      <c r="BG50" s="139"/>
      <c r="BH50" s="139"/>
      <c r="BI50" s="139"/>
      <c r="BJ50" s="139"/>
      <c r="BK50" s="139"/>
      <c r="BL50" s="139"/>
      <c r="BM50" s="139"/>
      <c r="BN50" s="139"/>
      <c r="BO50" s="139"/>
      <c r="BP50" s="139"/>
      <c r="BQ50" s="139"/>
      <c r="BR50" s="139"/>
      <c r="BS50" s="139"/>
      <c r="BT50" s="139"/>
      <c r="BU50" s="139"/>
      <c r="BV50" s="139"/>
      <c r="BW50" s="139"/>
      <c r="BX50" s="139"/>
      <c r="BY50" s="139"/>
      <c r="BZ50" s="139"/>
      <c r="CA50" s="139"/>
      <c r="CB50" s="139"/>
      <c r="CC50" s="139"/>
      <c r="CD50" s="139"/>
      <c r="CE50" s="139"/>
      <c r="CF50" s="139"/>
      <c r="CG50" s="139"/>
      <c r="CH50" s="139"/>
      <c r="CI50" s="139"/>
      <c r="CJ50" s="139"/>
      <c r="CK50" s="139"/>
      <c r="CL50" s="139"/>
      <c r="CM50" s="138"/>
    </row>
    <row r="51" spans="1:91">
      <c r="A51" s="930" t="s">
        <v>591</v>
      </c>
      <c r="B51" s="698">
        <v>-16</v>
      </c>
      <c r="C51" s="698">
        <v>-15</v>
      </c>
      <c r="D51" s="697" t="s">
        <v>60</v>
      </c>
      <c r="E51" s="693">
        <v>11</v>
      </c>
      <c r="F51" s="138">
        <v>189</v>
      </c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  <c r="AA51" s="139"/>
      <c r="AB51" s="139"/>
      <c r="AC51" s="139"/>
      <c r="AD51" s="139"/>
      <c r="AE51" s="139"/>
      <c r="AF51" s="139"/>
      <c r="AG51" s="139"/>
      <c r="AH51" s="139"/>
      <c r="AI51" s="139"/>
      <c r="AJ51" s="139"/>
      <c r="AK51" s="139"/>
      <c r="AL51" s="139"/>
      <c r="AM51" s="139"/>
      <c r="AN51" s="139"/>
      <c r="AO51" s="139"/>
      <c r="AP51" s="139"/>
      <c r="AQ51" s="139"/>
      <c r="AR51" s="139"/>
      <c r="AS51" s="139"/>
      <c r="AT51" s="139"/>
      <c r="AU51" s="139"/>
      <c r="AV51" s="139"/>
      <c r="AW51" s="139"/>
      <c r="AX51" s="139"/>
      <c r="AY51" s="139"/>
      <c r="AZ51" s="139"/>
      <c r="BA51" s="139"/>
      <c r="BB51" s="139"/>
      <c r="BC51" s="139"/>
      <c r="BD51" s="139"/>
      <c r="BE51" s="139"/>
      <c r="BF51" s="139"/>
      <c r="BG51" s="139"/>
      <c r="BH51" s="139"/>
      <c r="BI51" s="139"/>
      <c r="BJ51" s="139"/>
      <c r="BK51" s="139"/>
      <c r="BL51" s="139"/>
      <c r="BM51" s="139"/>
      <c r="BN51" s="139"/>
      <c r="BO51" s="139"/>
      <c r="BP51" s="139"/>
      <c r="BQ51" s="139"/>
      <c r="BR51" s="139"/>
      <c r="BS51" s="139"/>
      <c r="BT51" s="139"/>
      <c r="BU51" s="139"/>
      <c r="BV51" s="139"/>
      <c r="BW51" s="139"/>
      <c r="BX51" s="139"/>
      <c r="BY51" s="139"/>
      <c r="BZ51" s="139"/>
      <c r="CA51" s="139"/>
      <c r="CB51" s="139"/>
      <c r="CC51" s="139"/>
      <c r="CD51" s="139"/>
      <c r="CE51" s="139"/>
      <c r="CF51" s="139"/>
      <c r="CG51" s="139"/>
      <c r="CH51" s="139"/>
      <c r="CI51" s="139"/>
      <c r="CJ51" s="139"/>
      <c r="CK51" s="139"/>
      <c r="CL51" s="139"/>
      <c r="CM51" s="138"/>
    </row>
    <row r="52" spans="1:91">
      <c r="A52" s="930" t="s">
        <v>592</v>
      </c>
      <c r="B52" s="698">
        <v>-28</v>
      </c>
      <c r="C52" s="698">
        <v>11</v>
      </c>
      <c r="D52" s="697" t="s">
        <v>60</v>
      </c>
      <c r="E52" s="693">
        <v>20</v>
      </c>
      <c r="F52" s="138">
        <v>352</v>
      </c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/>
      <c r="AC52" s="139"/>
      <c r="AD52" s="139"/>
      <c r="AE52" s="139"/>
      <c r="AF52" s="139"/>
      <c r="AG52" s="139"/>
      <c r="AH52" s="139"/>
      <c r="AI52" s="139"/>
      <c r="AJ52" s="139"/>
      <c r="AK52" s="139"/>
      <c r="AL52" s="139"/>
      <c r="AM52" s="139"/>
      <c r="AN52" s="139"/>
      <c r="AO52" s="139"/>
      <c r="AP52" s="139"/>
      <c r="AQ52" s="139"/>
      <c r="AR52" s="139"/>
      <c r="AS52" s="139"/>
      <c r="AT52" s="139"/>
      <c r="AU52" s="139"/>
      <c r="AV52" s="139"/>
      <c r="AW52" s="139"/>
      <c r="AX52" s="139"/>
      <c r="AY52" s="139"/>
      <c r="AZ52" s="139"/>
      <c r="BA52" s="139"/>
      <c r="BB52" s="139"/>
      <c r="BC52" s="139"/>
      <c r="BD52" s="139"/>
      <c r="BE52" s="139"/>
      <c r="BF52" s="139"/>
      <c r="BG52" s="139"/>
      <c r="BH52" s="139"/>
      <c r="BI52" s="139"/>
      <c r="BJ52" s="139"/>
      <c r="BK52" s="139"/>
      <c r="BL52" s="139"/>
      <c r="BM52" s="139"/>
      <c r="BN52" s="139"/>
      <c r="BO52" s="139"/>
      <c r="BP52" s="139"/>
      <c r="BQ52" s="139"/>
      <c r="BR52" s="139"/>
      <c r="BS52" s="139"/>
      <c r="BT52" s="139"/>
      <c r="BU52" s="139"/>
      <c r="BV52" s="139"/>
      <c r="BW52" s="139"/>
      <c r="BX52" s="139"/>
      <c r="BY52" s="139"/>
      <c r="BZ52" s="139"/>
      <c r="CA52" s="139"/>
      <c r="CB52" s="139"/>
      <c r="CC52" s="139"/>
      <c r="CD52" s="139"/>
      <c r="CE52" s="139"/>
      <c r="CF52" s="139"/>
      <c r="CG52" s="139"/>
      <c r="CH52" s="139"/>
      <c r="CI52" s="139"/>
      <c r="CJ52" s="139"/>
      <c r="CK52" s="139"/>
      <c r="CL52" s="139"/>
      <c r="CM52" s="138"/>
    </row>
    <row r="53" spans="1:91">
      <c r="A53" s="930" t="s">
        <v>593</v>
      </c>
      <c r="B53" s="698">
        <v>2</v>
      </c>
      <c r="C53" s="697" t="s">
        <v>60</v>
      </c>
      <c r="D53" s="697" t="s">
        <v>60</v>
      </c>
      <c r="E53" s="693">
        <v>2</v>
      </c>
      <c r="F53" s="138">
        <v>19</v>
      </c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  <c r="AA53" s="139"/>
      <c r="AB53" s="139"/>
      <c r="AC53" s="139"/>
      <c r="AD53" s="139"/>
      <c r="AE53" s="139"/>
      <c r="AF53" s="139"/>
      <c r="AG53" s="139"/>
      <c r="AH53" s="139"/>
      <c r="AI53" s="139"/>
      <c r="AJ53" s="139"/>
      <c r="AK53" s="139"/>
      <c r="AL53" s="139"/>
      <c r="AM53" s="139"/>
      <c r="AN53" s="139"/>
      <c r="AO53" s="139"/>
      <c r="AP53" s="139"/>
      <c r="AQ53" s="139"/>
      <c r="AR53" s="139"/>
      <c r="AS53" s="139"/>
      <c r="AT53" s="139"/>
      <c r="AU53" s="139"/>
      <c r="AV53" s="139"/>
      <c r="AW53" s="139"/>
      <c r="AX53" s="139"/>
      <c r="AY53" s="139"/>
      <c r="AZ53" s="139"/>
      <c r="BA53" s="139"/>
      <c r="BB53" s="139"/>
      <c r="BC53" s="139"/>
      <c r="BD53" s="139"/>
      <c r="BE53" s="139"/>
      <c r="BF53" s="139"/>
      <c r="BG53" s="139"/>
      <c r="BH53" s="139"/>
      <c r="BI53" s="139"/>
      <c r="BJ53" s="139"/>
      <c r="BK53" s="139"/>
      <c r="BL53" s="139"/>
      <c r="BM53" s="139"/>
      <c r="BN53" s="139"/>
      <c r="BO53" s="139"/>
      <c r="BP53" s="139"/>
      <c r="BQ53" s="139"/>
      <c r="BR53" s="139"/>
      <c r="BS53" s="139"/>
      <c r="BT53" s="139"/>
      <c r="BU53" s="139"/>
      <c r="BV53" s="139"/>
      <c r="BW53" s="139"/>
      <c r="BX53" s="139"/>
      <c r="BY53" s="139"/>
      <c r="BZ53" s="139"/>
      <c r="CA53" s="139"/>
      <c r="CB53" s="139"/>
      <c r="CC53" s="139"/>
      <c r="CD53" s="139"/>
      <c r="CE53" s="139"/>
      <c r="CF53" s="139"/>
      <c r="CG53" s="139"/>
      <c r="CH53" s="139"/>
      <c r="CI53" s="139"/>
      <c r="CJ53" s="139"/>
      <c r="CK53" s="139"/>
      <c r="CL53" s="139"/>
      <c r="CM53" s="138"/>
    </row>
    <row r="54" spans="1:91">
      <c r="A54" s="930" t="s">
        <v>594</v>
      </c>
      <c r="B54" s="698">
        <v>-1</v>
      </c>
      <c r="C54" s="698">
        <v>5</v>
      </c>
      <c r="D54" s="697" t="s">
        <v>60</v>
      </c>
      <c r="E54" s="693">
        <v>3</v>
      </c>
      <c r="F54" s="138">
        <v>42</v>
      </c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9"/>
      <c r="AF54" s="139"/>
      <c r="AG54" s="139"/>
      <c r="AH54" s="139"/>
      <c r="AI54" s="139"/>
      <c r="AJ54" s="139"/>
      <c r="AK54" s="139"/>
      <c r="AL54" s="139"/>
      <c r="AM54" s="139"/>
      <c r="AN54" s="139"/>
      <c r="AO54" s="139"/>
      <c r="AP54" s="139"/>
      <c r="AQ54" s="139"/>
      <c r="AR54" s="139"/>
      <c r="AS54" s="139"/>
      <c r="AT54" s="139"/>
      <c r="AU54" s="139"/>
      <c r="AV54" s="139"/>
      <c r="AW54" s="139"/>
      <c r="AX54" s="139"/>
      <c r="AY54" s="139"/>
      <c r="AZ54" s="139"/>
      <c r="BA54" s="139"/>
      <c r="BB54" s="139"/>
      <c r="BC54" s="139"/>
      <c r="BD54" s="139"/>
      <c r="BE54" s="139"/>
      <c r="BF54" s="139"/>
      <c r="BG54" s="139"/>
      <c r="BH54" s="139"/>
      <c r="BI54" s="139"/>
      <c r="BJ54" s="139"/>
      <c r="BK54" s="139"/>
      <c r="BL54" s="139"/>
      <c r="BM54" s="139"/>
      <c r="BN54" s="139"/>
      <c r="BO54" s="139"/>
      <c r="BP54" s="139"/>
      <c r="BQ54" s="139"/>
      <c r="BR54" s="139"/>
      <c r="BS54" s="139"/>
      <c r="BT54" s="139"/>
      <c r="BU54" s="139"/>
      <c r="BV54" s="139"/>
      <c r="BW54" s="139"/>
      <c r="BX54" s="139"/>
      <c r="BY54" s="139"/>
      <c r="BZ54" s="139"/>
      <c r="CA54" s="139"/>
      <c r="CB54" s="139"/>
      <c r="CC54" s="139"/>
      <c r="CD54" s="139"/>
      <c r="CE54" s="139"/>
      <c r="CF54" s="139"/>
      <c r="CG54" s="139"/>
      <c r="CH54" s="139"/>
      <c r="CI54" s="139"/>
      <c r="CJ54" s="139"/>
      <c r="CK54" s="139"/>
      <c r="CL54" s="139"/>
      <c r="CM54" s="138"/>
    </row>
    <row r="55" spans="1:91">
      <c r="A55" s="935"/>
      <c r="B55" s="376"/>
      <c r="C55" s="376"/>
      <c r="D55" s="666"/>
      <c r="E55" s="666"/>
      <c r="F55" s="138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39"/>
      <c r="Y55" s="139"/>
      <c r="Z55" s="139"/>
      <c r="AA55" s="139"/>
      <c r="AB55" s="139"/>
      <c r="AC55" s="139"/>
      <c r="AD55" s="139"/>
      <c r="AE55" s="139"/>
      <c r="AF55" s="139"/>
      <c r="AG55" s="139"/>
      <c r="AH55" s="139"/>
      <c r="AI55" s="139"/>
      <c r="AJ55" s="139"/>
      <c r="AK55" s="139"/>
      <c r="AL55" s="139"/>
      <c r="AM55" s="139"/>
      <c r="AN55" s="139"/>
      <c r="AO55" s="139"/>
      <c r="AP55" s="139"/>
      <c r="AQ55" s="139"/>
      <c r="AR55" s="139"/>
      <c r="AS55" s="139"/>
      <c r="AT55" s="139"/>
      <c r="AU55" s="139"/>
      <c r="AV55" s="139"/>
      <c r="AW55" s="139"/>
      <c r="AX55" s="139"/>
      <c r="AY55" s="139"/>
      <c r="AZ55" s="139"/>
      <c r="BA55" s="139"/>
      <c r="BB55" s="139"/>
      <c r="BC55" s="139"/>
      <c r="BD55" s="139"/>
      <c r="BE55" s="139"/>
      <c r="BF55" s="139"/>
      <c r="BG55" s="139"/>
      <c r="BH55" s="139"/>
      <c r="BI55" s="139"/>
      <c r="BJ55" s="139"/>
      <c r="BK55" s="139"/>
      <c r="BL55" s="139"/>
      <c r="BM55" s="139"/>
      <c r="BN55" s="139"/>
      <c r="BO55" s="139"/>
      <c r="BP55" s="139"/>
      <c r="BQ55" s="139"/>
      <c r="BR55" s="139"/>
      <c r="BS55" s="139"/>
      <c r="BT55" s="139"/>
      <c r="BU55" s="139"/>
      <c r="BV55" s="139"/>
      <c r="BW55" s="139"/>
      <c r="BX55" s="139"/>
      <c r="BY55" s="139"/>
      <c r="BZ55" s="139"/>
      <c r="CA55" s="139"/>
      <c r="CB55" s="139"/>
      <c r="CC55" s="139"/>
      <c r="CD55" s="139"/>
      <c r="CE55" s="139"/>
      <c r="CF55" s="139"/>
      <c r="CG55" s="139"/>
      <c r="CH55" s="139"/>
      <c r="CI55" s="139"/>
      <c r="CJ55" s="139"/>
      <c r="CK55" s="139"/>
      <c r="CL55" s="139"/>
      <c r="CM55" s="138"/>
    </row>
    <row r="56" spans="1:91">
      <c r="A56" s="495" t="s">
        <v>517</v>
      </c>
      <c r="B56" s="437"/>
      <c r="C56" s="437"/>
      <c r="D56" s="438"/>
      <c r="E56" s="438"/>
      <c r="F56" s="138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  <c r="AE56" s="139"/>
      <c r="AF56" s="139"/>
      <c r="AG56" s="139"/>
      <c r="AH56" s="139"/>
      <c r="AI56" s="139"/>
      <c r="AJ56" s="139"/>
      <c r="AK56" s="139"/>
      <c r="AL56" s="139"/>
      <c r="AM56" s="139"/>
      <c r="AN56" s="139"/>
      <c r="AO56" s="139"/>
      <c r="AP56" s="139"/>
      <c r="AQ56" s="139"/>
      <c r="AR56" s="139"/>
      <c r="AS56" s="139"/>
      <c r="AT56" s="139"/>
      <c r="AU56" s="139"/>
      <c r="AV56" s="139"/>
      <c r="AW56" s="139"/>
      <c r="AX56" s="139"/>
      <c r="AY56" s="139"/>
      <c r="AZ56" s="139"/>
      <c r="BA56" s="139"/>
      <c r="BB56" s="139"/>
      <c r="BC56" s="139"/>
      <c r="BD56" s="139"/>
      <c r="BE56" s="139"/>
      <c r="BF56" s="139"/>
      <c r="BG56" s="139"/>
      <c r="BH56" s="139"/>
      <c r="BI56" s="139"/>
      <c r="BJ56" s="139"/>
      <c r="BK56" s="139"/>
      <c r="BL56" s="139"/>
      <c r="BM56" s="139"/>
      <c r="BN56" s="139"/>
      <c r="BO56" s="139"/>
      <c r="BP56" s="139"/>
      <c r="BQ56" s="139"/>
      <c r="BR56" s="139"/>
      <c r="BS56" s="139"/>
      <c r="BT56" s="139"/>
      <c r="BU56" s="139"/>
      <c r="BV56" s="139"/>
      <c r="BW56" s="139"/>
      <c r="BX56" s="139"/>
      <c r="BY56" s="139"/>
      <c r="BZ56" s="139"/>
      <c r="CA56" s="139"/>
      <c r="CB56" s="139"/>
      <c r="CC56" s="139"/>
      <c r="CD56" s="139"/>
      <c r="CE56" s="139"/>
      <c r="CF56" s="139"/>
      <c r="CG56" s="139"/>
      <c r="CH56" s="139"/>
      <c r="CI56" s="139"/>
      <c r="CJ56" s="139"/>
      <c r="CK56" s="139"/>
      <c r="CL56" s="139"/>
      <c r="CM56" s="138"/>
    </row>
    <row r="57" spans="1:91">
      <c r="A57" s="483" t="s">
        <v>588</v>
      </c>
      <c r="B57" s="658">
        <v>2735</v>
      </c>
      <c r="C57" s="658">
        <v>13233</v>
      </c>
      <c r="D57" s="439">
        <v>3570</v>
      </c>
      <c r="E57" s="693">
        <v>3762</v>
      </c>
      <c r="F57" s="1313">
        <f>SUM(F58:F63)</f>
        <v>3259</v>
      </c>
      <c r="G57" s="428"/>
      <c r="H57" s="428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  <c r="AA57" s="139"/>
      <c r="AB57" s="139"/>
      <c r="AC57" s="139"/>
      <c r="AD57" s="139"/>
      <c r="AE57" s="139"/>
      <c r="AF57" s="139"/>
      <c r="AG57" s="139"/>
      <c r="AH57" s="139"/>
      <c r="AI57" s="139"/>
      <c r="AJ57" s="139"/>
      <c r="AK57" s="139"/>
      <c r="AL57" s="139"/>
      <c r="AM57" s="139"/>
      <c r="AN57" s="139"/>
      <c r="AO57" s="139"/>
      <c r="AP57" s="139"/>
      <c r="AQ57" s="139"/>
      <c r="AR57" s="139"/>
      <c r="AS57" s="139"/>
      <c r="AT57" s="139"/>
      <c r="AU57" s="139"/>
      <c r="AV57" s="139"/>
      <c r="AW57" s="139"/>
      <c r="AX57" s="139"/>
      <c r="AY57" s="139"/>
      <c r="AZ57" s="139"/>
      <c r="BA57" s="139"/>
      <c r="BB57" s="139"/>
      <c r="BC57" s="139"/>
      <c r="BD57" s="139"/>
      <c r="BE57" s="139"/>
      <c r="BF57" s="139"/>
      <c r="BG57" s="139"/>
      <c r="BH57" s="139"/>
      <c r="BI57" s="139"/>
      <c r="BJ57" s="139"/>
      <c r="BK57" s="139"/>
      <c r="BL57" s="139"/>
      <c r="BM57" s="139"/>
      <c r="BN57" s="139"/>
      <c r="BO57" s="139"/>
      <c r="BP57" s="139"/>
      <c r="BQ57" s="139"/>
      <c r="BR57" s="139"/>
      <c r="BS57" s="139"/>
      <c r="BT57" s="139"/>
      <c r="BU57" s="139"/>
      <c r="BV57" s="139"/>
      <c r="BW57" s="139"/>
      <c r="BX57" s="139"/>
      <c r="BY57" s="139"/>
      <c r="BZ57" s="139"/>
      <c r="CA57" s="139"/>
      <c r="CB57" s="139"/>
      <c r="CC57" s="139"/>
      <c r="CD57" s="139"/>
      <c r="CE57" s="139"/>
      <c r="CF57" s="139"/>
      <c r="CG57" s="139"/>
      <c r="CH57" s="139"/>
      <c r="CI57" s="139"/>
      <c r="CJ57" s="139"/>
      <c r="CK57" s="139"/>
      <c r="CL57" s="139"/>
      <c r="CM57" s="138"/>
    </row>
    <row r="58" spans="1:91">
      <c r="A58" s="483" t="s">
        <v>589</v>
      </c>
      <c r="B58" s="658"/>
      <c r="C58" s="658"/>
      <c r="D58" s="439"/>
      <c r="E58" s="693"/>
      <c r="F58" s="138"/>
      <c r="G58" s="428"/>
      <c r="H58" s="428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  <c r="AQ58" s="139"/>
      <c r="AR58" s="139"/>
      <c r="AS58" s="139"/>
      <c r="AT58" s="139"/>
      <c r="AU58" s="139"/>
      <c r="AV58" s="139"/>
      <c r="AW58" s="139"/>
      <c r="AX58" s="139"/>
      <c r="AY58" s="139"/>
      <c r="AZ58" s="139"/>
      <c r="BA58" s="139"/>
      <c r="BB58" s="139"/>
      <c r="BC58" s="139"/>
      <c r="BD58" s="139"/>
      <c r="BE58" s="139"/>
      <c r="BF58" s="139"/>
      <c r="BG58" s="139"/>
      <c r="BH58" s="139"/>
      <c r="BI58" s="139"/>
      <c r="BJ58" s="139"/>
      <c r="BK58" s="139"/>
      <c r="BL58" s="139"/>
      <c r="BM58" s="139"/>
      <c r="BN58" s="139"/>
      <c r="BO58" s="139"/>
      <c r="BP58" s="139"/>
      <c r="BQ58" s="139"/>
      <c r="BR58" s="139"/>
      <c r="BS58" s="139"/>
      <c r="BT58" s="139"/>
      <c r="BU58" s="139"/>
      <c r="BV58" s="139"/>
      <c r="BW58" s="139"/>
      <c r="BX58" s="139"/>
      <c r="BY58" s="139"/>
      <c r="BZ58" s="139"/>
      <c r="CA58" s="139"/>
      <c r="CB58" s="139"/>
      <c r="CC58" s="139"/>
      <c r="CD58" s="139"/>
      <c r="CE58" s="139"/>
      <c r="CF58" s="139"/>
      <c r="CG58" s="139"/>
      <c r="CH58" s="139"/>
      <c r="CI58" s="139"/>
      <c r="CJ58" s="139"/>
      <c r="CK58" s="139"/>
      <c r="CL58" s="139"/>
      <c r="CM58" s="138"/>
    </row>
    <row r="59" spans="1:91" ht="15.75">
      <c r="A59" s="483" t="s">
        <v>590</v>
      </c>
      <c r="B59" s="658">
        <v>78</v>
      </c>
      <c r="C59" s="658">
        <v>34</v>
      </c>
      <c r="D59" s="439">
        <v>204</v>
      </c>
      <c r="E59" s="693">
        <v>514</v>
      </c>
      <c r="F59" s="1367">
        <v>703</v>
      </c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  <c r="AE59" s="167"/>
      <c r="AF59" s="167"/>
      <c r="AG59" s="167"/>
      <c r="AH59" s="167"/>
      <c r="AI59" s="167"/>
      <c r="AJ59" s="167"/>
      <c r="AK59" s="167"/>
      <c r="AL59" s="167"/>
      <c r="AM59" s="167"/>
      <c r="AN59" s="167"/>
      <c r="AO59" s="167"/>
      <c r="AP59" s="167"/>
      <c r="AQ59" s="167"/>
      <c r="AR59" s="167"/>
      <c r="AS59" s="167"/>
      <c r="AT59" s="167"/>
      <c r="AU59" s="167"/>
      <c r="AV59" s="167"/>
      <c r="AW59" s="167"/>
      <c r="AX59" s="167"/>
      <c r="AY59" s="167"/>
      <c r="AZ59" s="167"/>
      <c r="BA59" s="167"/>
      <c r="BB59" s="167"/>
      <c r="BC59" s="167"/>
      <c r="BD59" s="167"/>
      <c r="BE59" s="167"/>
      <c r="BF59" s="167"/>
      <c r="BG59" s="167"/>
      <c r="BH59" s="167"/>
      <c r="BI59" s="167"/>
      <c r="BJ59" s="167"/>
      <c r="BK59" s="167"/>
      <c r="BL59" s="167"/>
      <c r="BM59" s="167"/>
      <c r="BN59" s="167"/>
      <c r="BO59" s="167"/>
      <c r="BP59" s="167"/>
      <c r="BQ59" s="167"/>
      <c r="BR59" s="167"/>
      <c r="BS59" s="167"/>
      <c r="BT59" s="167"/>
      <c r="BU59" s="167"/>
      <c r="BV59" s="167"/>
      <c r="BW59" s="167"/>
      <c r="BX59" s="167"/>
      <c r="BY59" s="167"/>
      <c r="BZ59" s="167"/>
      <c r="CA59" s="167"/>
      <c r="CB59" s="167"/>
      <c r="CC59" s="167"/>
      <c r="CD59" s="167"/>
      <c r="CE59" s="167"/>
      <c r="CF59" s="167"/>
      <c r="CG59" s="167"/>
      <c r="CH59" s="167"/>
      <c r="CI59" s="167"/>
      <c r="CJ59" s="167"/>
      <c r="CK59" s="167"/>
      <c r="CL59" s="167"/>
      <c r="CM59" s="167"/>
    </row>
    <row r="60" spans="1:91">
      <c r="A60" s="483" t="s">
        <v>591</v>
      </c>
      <c r="B60" s="658">
        <v>769</v>
      </c>
      <c r="C60" s="658">
        <v>4837</v>
      </c>
      <c r="D60" s="439">
        <v>1000</v>
      </c>
      <c r="E60" s="693">
        <v>942</v>
      </c>
      <c r="F60" s="138">
        <v>711</v>
      </c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  <c r="AE60" s="139"/>
      <c r="AF60" s="139"/>
      <c r="AG60" s="139"/>
      <c r="AH60" s="139"/>
      <c r="AI60" s="139"/>
      <c r="AJ60" s="139"/>
      <c r="AK60" s="139"/>
      <c r="AL60" s="139"/>
      <c r="AM60" s="139"/>
      <c r="AN60" s="139"/>
      <c r="AO60" s="139"/>
      <c r="AP60" s="139"/>
      <c r="AQ60" s="139"/>
      <c r="AR60" s="139"/>
      <c r="AS60" s="139"/>
      <c r="AT60" s="139"/>
      <c r="AU60" s="139"/>
      <c r="AV60" s="139"/>
      <c r="AW60" s="139"/>
      <c r="AX60" s="139"/>
      <c r="AY60" s="139"/>
      <c r="AZ60" s="139"/>
      <c r="BA60" s="139"/>
      <c r="BB60" s="139"/>
      <c r="BC60" s="139"/>
      <c r="BD60" s="139"/>
      <c r="BE60" s="139"/>
      <c r="BF60" s="139"/>
      <c r="BG60" s="139"/>
      <c r="BH60" s="139"/>
      <c r="BI60" s="139"/>
      <c r="BJ60" s="139"/>
      <c r="BK60" s="139"/>
      <c r="BL60" s="139"/>
      <c r="BM60" s="139"/>
      <c r="BN60" s="139"/>
      <c r="BO60" s="139"/>
      <c r="BP60" s="139"/>
      <c r="BQ60" s="139"/>
      <c r="BR60" s="139"/>
      <c r="BS60" s="139"/>
      <c r="BT60" s="139"/>
      <c r="BU60" s="139"/>
      <c r="BV60" s="139"/>
      <c r="BW60" s="139"/>
      <c r="BX60" s="139"/>
      <c r="BY60" s="139"/>
      <c r="BZ60" s="139"/>
      <c r="CA60" s="139"/>
      <c r="CB60" s="139"/>
      <c r="CC60" s="139"/>
      <c r="CD60" s="139"/>
      <c r="CE60" s="139"/>
      <c r="CF60" s="139"/>
      <c r="CG60" s="139"/>
      <c r="CH60" s="139"/>
      <c r="CI60" s="139"/>
      <c r="CJ60" s="139"/>
      <c r="CK60" s="139"/>
      <c r="CL60" s="139"/>
      <c r="CM60" s="138"/>
    </row>
    <row r="61" spans="1:91">
      <c r="A61" s="483" t="s">
        <v>592</v>
      </c>
      <c r="B61" s="658">
        <v>1743</v>
      </c>
      <c r="C61" s="658">
        <v>7161</v>
      </c>
      <c r="D61" s="439">
        <v>2095</v>
      </c>
      <c r="E61" s="693">
        <v>2044</v>
      </c>
      <c r="F61" s="138">
        <v>1631</v>
      </c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39"/>
      <c r="AQ61" s="139"/>
      <c r="AR61" s="139"/>
      <c r="AS61" s="139"/>
      <c r="AT61" s="139"/>
      <c r="AU61" s="139"/>
      <c r="AV61" s="139"/>
      <c r="AW61" s="139"/>
      <c r="AX61" s="139"/>
      <c r="AY61" s="139"/>
      <c r="AZ61" s="139"/>
      <c r="BA61" s="139"/>
      <c r="BB61" s="139"/>
      <c r="BC61" s="139"/>
      <c r="BD61" s="139"/>
      <c r="BE61" s="139"/>
      <c r="BF61" s="139"/>
      <c r="BG61" s="139"/>
      <c r="BH61" s="139"/>
      <c r="BI61" s="139"/>
      <c r="BJ61" s="139"/>
      <c r="BK61" s="139"/>
      <c r="BL61" s="139"/>
      <c r="BM61" s="139"/>
      <c r="BN61" s="139"/>
      <c r="BO61" s="139"/>
      <c r="BP61" s="139"/>
      <c r="BQ61" s="139"/>
      <c r="BR61" s="139"/>
      <c r="BS61" s="139"/>
      <c r="BT61" s="139"/>
      <c r="BU61" s="139"/>
      <c r="BV61" s="139"/>
      <c r="BW61" s="139"/>
      <c r="BX61" s="139"/>
      <c r="BY61" s="139"/>
      <c r="BZ61" s="139"/>
      <c r="CA61" s="139"/>
      <c r="CB61" s="139"/>
      <c r="CC61" s="139"/>
      <c r="CD61" s="139"/>
      <c r="CE61" s="139"/>
      <c r="CF61" s="139"/>
      <c r="CG61" s="139"/>
      <c r="CH61" s="139"/>
      <c r="CI61" s="139"/>
      <c r="CJ61" s="139"/>
      <c r="CK61" s="139"/>
      <c r="CL61" s="139"/>
      <c r="CM61" s="138"/>
    </row>
    <row r="62" spans="1:91">
      <c r="A62" s="483" t="s">
        <v>593</v>
      </c>
      <c r="B62" s="658">
        <v>49</v>
      </c>
      <c r="C62" s="658">
        <v>299</v>
      </c>
      <c r="D62" s="439">
        <v>67</v>
      </c>
      <c r="E62" s="693">
        <v>92</v>
      </c>
      <c r="F62" s="138">
        <v>70</v>
      </c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139"/>
      <c r="AD62" s="139"/>
      <c r="AE62" s="139"/>
      <c r="AF62" s="139"/>
      <c r="AG62" s="139"/>
      <c r="AH62" s="139"/>
      <c r="AI62" s="139"/>
      <c r="AJ62" s="139"/>
      <c r="AK62" s="139"/>
      <c r="AL62" s="139"/>
      <c r="AM62" s="139"/>
      <c r="AN62" s="139"/>
      <c r="AO62" s="139"/>
      <c r="AP62" s="139"/>
      <c r="AQ62" s="139"/>
      <c r="AR62" s="139"/>
      <c r="AS62" s="139"/>
      <c r="AT62" s="139"/>
      <c r="AU62" s="139"/>
      <c r="AV62" s="139"/>
      <c r="AW62" s="139"/>
      <c r="AX62" s="139"/>
      <c r="AY62" s="139"/>
      <c r="AZ62" s="139"/>
      <c r="BA62" s="139"/>
      <c r="BB62" s="139"/>
      <c r="BC62" s="139"/>
      <c r="BD62" s="139"/>
      <c r="BE62" s="139"/>
      <c r="BF62" s="139"/>
      <c r="BG62" s="139"/>
      <c r="BH62" s="139"/>
      <c r="BI62" s="139"/>
      <c r="BJ62" s="139"/>
      <c r="BK62" s="139"/>
      <c r="BL62" s="139"/>
      <c r="BM62" s="139"/>
      <c r="BN62" s="139"/>
      <c r="BO62" s="139"/>
      <c r="BP62" s="139"/>
      <c r="BQ62" s="139"/>
      <c r="BR62" s="139"/>
      <c r="BS62" s="139"/>
      <c r="BT62" s="139"/>
      <c r="BU62" s="139"/>
      <c r="BV62" s="139"/>
      <c r="BW62" s="139"/>
      <c r="BX62" s="139"/>
      <c r="BY62" s="139"/>
      <c r="BZ62" s="139"/>
      <c r="CA62" s="139"/>
      <c r="CB62" s="139"/>
      <c r="CC62" s="139"/>
      <c r="CD62" s="139"/>
      <c r="CE62" s="139"/>
      <c r="CF62" s="139"/>
      <c r="CG62" s="139"/>
      <c r="CH62" s="139"/>
      <c r="CI62" s="139"/>
      <c r="CJ62" s="139"/>
      <c r="CK62" s="139"/>
      <c r="CL62" s="139"/>
      <c r="CM62" s="138"/>
    </row>
    <row r="63" spans="1:91">
      <c r="A63" s="483" t="s">
        <v>594</v>
      </c>
      <c r="B63" s="658">
        <v>96</v>
      </c>
      <c r="C63" s="658">
        <v>902</v>
      </c>
      <c r="D63" s="439">
        <v>204</v>
      </c>
      <c r="E63" s="693">
        <v>170</v>
      </c>
      <c r="F63" s="138">
        <v>144</v>
      </c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  <c r="AQ63" s="139"/>
      <c r="AR63" s="139"/>
      <c r="AS63" s="139"/>
      <c r="AT63" s="139"/>
      <c r="AU63" s="139"/>
      <c r="AV63" s="139"/>
      <c r="AW63" s="139"/>
      <c r="AX63" s="139"/>
      <c r="AY63" s="139"/>
      <c r="AZ63" s="139"/>
      <c r="BA63" s="139"/>
      <c r="BB63" s="139"/>
      <c r="BC63" s="139"/>
      <c r="BD63" s="139"/>
      <c r="BE63" s="139"/>
      <c r="BF63" s="139"/>
      <c r="BG63" s="139"/>
      <c r="BH63" s="139"/>
      <c r="BI63" s="139"/>
      <c r="BJ63" s="139"/>
      <c r="BK63" s="139"/>
      <c r="BL63" s="139"/>
      <c r="BM63" s="139"/>
      <c r="BN63" s="139"/>
      <c r="BO63" s="139"/>
      <c r="BP63" s="139"/>
      <c r="BQ63" s="139"/>
      <c r="BR63" s="139"/>
      <c r="BS63" s="139"/>
      <c r="BT63" s="139"/>
      <c r="BU63" s="139"/>
      <c r="BV63" s="139"/>
      <c r="BW63" s="139"/>
      <c r="BX63" s="139"/>
      <c r="BY63" s="139"/>
      <c r="BZ63" s="139"/>
      <c r="CA63" s="139"/>
      <c r="CB63" s="139"/>
      <c r="CC63" s="139"/>
      <c r="CD63" s="139"/>
      <c r="CE63" s="139"/>
      <c r="CF63" s="139"/>
      <c r="CG63" s="139"/>
      <c r="CH63" s="139"/>
      <c r="CI63" s="139"/>
      <c r="CJ63" s="139"/>
      <c r="CK63" s="139"/>
      <c r="CL63" s="139"/>
      <c r="CM63" s="138"/>
    </row>
    <row r="64" spans="1:91">
      <c r="A64" s="483"/>
      <c r="B64" s="658"/>
      <c r="C64" s="658"/>
      <c r="D64" s="439"/>
      <c r="E64" s="433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  <c r="AE64" s="139"/>
      <c r="AF64" s="139"/>
      <c r="AG64" s="139"/>
      <c r="AH64" s="139"/>
      <c r="AI64" s="139"/>
      <c r="AJ64" s="139"/>
      <c r="AK64" s="139"/>
      <c r="AL64" s="139"/>
      <c r="AM64" s="139"/>
      <c r="AN64" s="139"/>
      <c r="AO64" s="139"/>
      <c r="AP64" s="139"/>
      <c r="AQ64" s="139"/>
      <c r="AR64" s="139"/>
      <c r="AS64" s="139"/>
      <c r="AT64" s="139"/>
      <c r="AU64" s="139"/>
      <c r="AV64" s="139"/>
      <c r="AW64" s="139"/>
      <c r="AX64" s="139"/>
      <c r="AY64" s="139"/>
      <c r="AZ64" s="139"/>
      <c r="BA64" s="139"/>
      <c r="BB64" s="139"/>
      <c r="BC64" s="139"/>
      <c r="BD64" s="139"/>
      <c r="BE64" s="139"/>
      <c r="BF64" s="139"/>
      <c r="BG64" s="139"/>
      <c r="BH64" s="139"/>
      <c r="BI64" s="139"/>
      <c r="BJ64" s="139"/>
      <c r="BK64" s="139"/>
      <c r="BL64" s="139"/>
      <c r="BM64" s="139"/>
      <c r="BN64" s="139"/>
      <c r="BO64" s="139"/>
      <c r="BP64" s="139"/>
      <c r="BQ64" s="139"/>
      <c r="BR64" s="139"/>
      <c r="BS64" s="139"/>
      <c r="BT64" s="139"/>
      <c r="BU64" s="139"/>
      <c r="BV64" s="139"/>
      <c r="BW64" s="139"/>
      <c r="BX64" s="139"/>
      <c r="BY64" s="139"/>
      <c r="BZ64" s="139"/>
      <c r="CA64" s="139"/>
      <c r="CB64" s="139"/>
      <c r="CC64" s="139"/>
      <c r="CD64" s="139"/>
      <c r="CE64" s="139"/>
      <c r="CF64" s="139"/>
      <c r="CG64" s="139"/>
      <c r="CH64" s="139"/>
      <c r="CI64" s="139"/>
      <c r="CJ64" s="139"/>
      <c r="CK64" s="139"/>
      <c r="CL64" s="139"/>
      <c r="CM64" s="138"/>
    </row>
    <row r="65" spans="1:91">
      <c r="A65" s="2339" t="s">
        <v>85</v>
      </c>
      <c r="B65" s="2339"/>
      <c r="C65" s="2339"/>
      <c r="D65" s="2339"/>
      <c r="E65" s="1964"/>
      <c r="F65" s="1852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39"/>
      <c r="AM65" s="139"/>
      <c r="AN65" s="139"/>
      <c r="AO65" s="139"/>
      <c r="AP65" s="139"/>
      <c r="AQ65" s="139"/>
      <c r="AR65" s="139"/>
      <c r="AS65" s="139"/>
      <c r="AT65" s="139"/>
      <c r="AU65" s="139"/>
      <c r="AV65" s="139"/>
      <c r="AW65" s="139"/>
      <c r="AX65" s="139"/>
      <c r="AY65" s="139"/>
      <c r="AZ65" s="139"/>
      <c r="BA65" s="139"/>
      <c r="BB65" s="139"/>
      <c r="BC65" s="139"/>
      <c r="BD65" s="139"/>
      <c r="BE65" s="139"/>
      <c r="BF65" s="139"/>
      <c r="BG65" s="139"/>
      <c r="BH65" s="139"/>
      <c r="BI65" s="139"/>
      <c r="BJ65" s="139"/>
      <c r="BK65" s="139"/>
      <c r="BL65" s="139"/>
      <c r="BM65" s="139"/>
      <c r="BN65" s="139"/>
      <c r="BO65" s="139"/>
      <c r="BP65" s="139"/>
      <c r="BQ65" s="139"/>
      <c r="BR65" s="139"/>
      <c r="BS65" s="139"/>
      <c r="BT65" s="139"/>
      <c r="BU65" s="139"/>
      <c r="BV65" s="139"/>
      <c r="BW65" s="139"/>
      <c r="BX65" s="139"/>
      <c r="BY65" s="139"/>
      <c r="BZ65" s="139"/>
      <c r="CA65" s="139"/>
      <c r="CB65" s="139"/>
      <c r="CC65" s="139"/>
      <c r="CD65" s="139"/>
      <c r="CE65" s="139"/>
      <c r="CF65" s="139"/>
      <c r="CG65" s="139"/>
      <c r="CH65" s="139"/>
      <c r="CI65" s="139"/>
      <c r="CJ65" s="139"/>
      <c r="CK65" s="139"/>
      <c r="CL65" s="139"/>
      <c r="CM65" s="138"/>
    </row>
    <row r="66" spans="1:91">
      <c r="A66" s="1998"/>
      <c r="B66" s="1999">
        <v>2019</v>
      </c>
      <c r="C66" s="1999">
        <v>2020</v>
      </c>
      <c r="D66" s="2000">
        <v>2021</v>
      </c>
      <c r="E66" s="1963">
        <v>2022</v>
      </c>
      <c r="F66" s="1924">
        <v>2023</v>
      </c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  <c r="AQ66" s="139"/>
      <c r="AR66" s="139"/>
      <c r="AS66" s="139"/>
      <c r="AT66" s="139"/>
      <c r="AU66" s="139"/>
      <c r="AV66" s="139"/>
      <c r="AW66" s="139"/>
      <c r="AX66" s="139"/>
      <c r="AY66" s="139"/>
      <c r="AZ66" s="139"/>
      <c r="BA66" s="139"/>
      <c r="BB66" s="139"/>
      <c r="BC66" s="139"/>
      <c r="BD66" s="139"/>
      <c r="BE66" s="139"/>
      <c r="BF66" s="139"/>
      <c r="BG66" s="139"/>
      <c r="BH66" s="139"/>
      <c r="BI66" s="139"/>
      <c r="BJ66" s="139"/>
      <c r="BK66" s="139"/>
      <c r="BL66" s="139"/>
      <c r="BM66" s="139"/>
      <c r="BN66" s="139"/>
      <c r="BO66" s="139"/>
      <c r="BP66" s="139"/>
      <c r="BQ66" s="139"/>
      <c r="BR66" s="139"/>
      <c r="BS66" s="139"/>
      <c r="BT66" s="139"/>
      <c r="BU66" s="139"/>
      <c r="BV66" s="139"/>
      <c r="BW66" s="139"/>
      <c r="BX66" s="139"/>
      <c r="BY66" s="139"/>
      <c r="BZ66" s="139"/>
      <c r="CA66" s="139"/>
      <c r="CB66" s="139"/>
      <c r="CC66" s="139"/>
      <c r="CD66" s="139"/>
      <c r="CE66" s="139"/>
      <c r="CF66" s="139"/>
      <c r="CG66" s="139"/>
      <c r="CH66" s="139"/>
      <c r="CI66" s="139"/>
      <c r="CJ66" s="139"/>
      <c r="CK66" s="139"/>
      <c r="CL66" s="139"/>
      <c r="CM66" s="138"/>
    </row>
    <row r="67" spans="1:91">
      <c r="A67" s="483" t="s">
        <v>1430</v>
      </c>
      <c r="B67" s="658">
        <v>5171</v>
      </c>
      <c r="C67" s="658">
        <v>13942</v>
      </c>
      <c r="D67" s="439">
        <v>4026</v>
      </c>
      <c r="E67" s="439">
        <v>5383</v>
      </c>
      <c r="F67" s="1313">
        <v>6406</v>
      </c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  <c r="AA67" s="139"/>
      <c r="AB67" s="139"/>
      <c r="AC67" s="139"/>
      <c r="AD67" s="139"/>
      <c r="AE67" s="139"/>
      <c r="AF67" s="139"/>
      <c r="AG67" s="139"/>
      <c r="AH67" s="139"/>
      <c r="AI67" s="139"/>
      <c r="AJ67" s="139"/>
      <c r="AK67" s="139"/>
      <c r="AL67" s="139"/>
      <c r="AM67" s="139"/>
      <c r="AN67" s="139"/>
      <c r="AO67" s="139"/>
      <c r="AP67" s="139"/>
      <c r="AQ67" s="139"/>
      <c r="AR67" s="139"/>
      <c r="AS67" s="139"/>
      <c r="AT67" s="139"/>
      <c r="AU67" s="139"/>
      <c r="AV67" s="139"/>
      <c r="AW67" s="139"/>
      <c r="AX67" s="139"/>
      <c r="AY67" s="139"/>
      <c r="AZ67" s="139"/>
      <c r="BA67" s="139"/>
      <c r="BB67" s="139"/>
      <c r="BC67" s="139"/>
      <c r="BD67" s="139"/>
      <c r="BE67" s="139"/>
      <c r="BF67" s="139"/>
      <c r="BG67" s="139"/>
      <c r="BH67" s="139"/>
      <c r="BI67" s="139"/>
      <c r="BJ67" s="139"/>
      <c r="BK67" s="139"/>
      <c r="BL67" s="139"/>
      <c r="BM67" s="139"/>
      <c r="BN67" s="139"/>
      <c r="BO67" s="139"/>
      <c r="BP67" s="139"/>
      <c r="BQ67" s="139"/>
      <c r="BR67" s="139"/>
      <c r="BS67" s="139"/>
      <c r="BT67" s="139"/>
      <c r="BU67" s="139"/>
      <c r="BV67" s="139"/>
      <c r="BW67" s="139"/>
      <c r="BX67" s="139"/>
      <c r="BY67" s="139"/>
      <c r="BZ67" s="139"/>
      <c r="CA67" s="139"/>
      <c r="CB67" s="139"/>
      <c r="CC67" s="139"/>
      <c r="CD67" s="139"/>
      <c r="CE67" s="139"/>
      <c r="CF67" s="139"/>
      <c r="CG67" s="139"/>
      <c r="CH67" s="139"/>
      <c r="CI67" s="139"/>
      <c r="CJ67" s="139"/>
      <c r="CK67" s="139"/>
      <c r="CL67" s="139"/>
      <c r="CM67" s="138"/>
    </row>
    <row r="68" spans="1:91">
      <c r="A68" s="483" t="s">
        <v>589</v>
      </c>
      <c r="B68" s="658"/>
      <c r="C68" s="658"/>
      <c r="D68" s="439"/>
      <c r="E68" s="439"/>
      <c r="F68" s="138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  <c r="AQ68" s="139"/>
      <c r="AR68" s="139"/>
      <c r="AS68" s="139"/>
      <c r="AT68" s="139"/>
      <c r="AU68" s="139"/>
      <c r="AV68" s="139"/>
      <c r="AW68" s="139"/>
      <c r="AX68" s="139"/>
      <c r="AY68" s="139"/>
      <c r="AZ68" s="139"/>
      <c r="BA68" s="139"/>
      <c r="BB68" s="139"/>
      <c r="BC68" s="139"/>
      <c r="BD68" s="139"/>
      <c r="BE68" s="139"/>
      <c r="BF68" s="139"/>
      <c r="BG68" s="139"/>
      <c r="BH68" s="139"/>
      <c r="BI68" s="139"/>
      <c r="BJ68" s="139"/>
      <c r="BK68" s="139"/>
      <c r="BL68" s="139"/>
      <c r="BM68" s="139"/>
      <c r="BN68" s="139"/>
      <c r="BO68" s="139"/>
      <c r="BP68" s="139"/>
      <c r="BQ68" s="139"/>
      <c r="BR68" s="139"/>
      <c r="BS68" s="139"/>
      <c r="BT68" s="139"/>
      <c r="BU68" s="139"/>
      <c r="BV68" s="139"/>
      <c r="BW68" s="139"/>
      <c r="BX68" s="139"/>
      <c r="BY68" s="139"/>
      <c r="BZ68" s="139"/>
      <c r="CA68" s="139"/>
      <c r="CB68" s="139"/>
      <c r="CC68" s="139"/>
      <c r="CD68" s="139"/>
      <c r="CE68" s="139"/>
      <c r="CF68" s="139"/>
      <c r="CG68" s="139"/>
      <c r="CH68" s="139"/>
      <c r="CI68" s="139"/>
      <c r="CJ68" s="139"/>
      <c r="CK68" s="139"/>
      <c r="CL68" s="139"/>
      <c r="CM68" s="138"/>
    </row>
    <row r="69" spans="1:91">
      <c r="A69" s="483" t="s">
        <v>590</v>
      </c>
      <c r="B69" s="658">
        <v>89</v>
      </c>
      <c r="C69" s="658">
        <v>83</v>
      </c>
      <c r="D69" s="439">
        <v>310</v>
      </c>
      <c r="E69" s="439">
        <v>794</v>
      </c>
      <c r="F69" s="138">
        <v>1301</v>
      </c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  <c r="AA69" s="139"/>
      <c r="AB69" s="139"/>
      <c r="AC69" s="139"/>
      <c r="AD69" s="139"/>
      <c r="AE69" s="139"/>
      <c r="AF69" s="139"/>
      <c r="AG69" s="139"/>
      <c r="AH69" s="139"/>
      <c r="AI69" s="139"/>
      <c r="AJ69" s="139"/>
      <c r="AK69" s="139"/>
      <c r="AL69" s="139"/>
      <c r="AM69" s="139"/>
      <c r="AN69" s="139"/>
      <c r="AO69" s="139"/>
      <c r="AP69" s="139"/>
      <c r="AQ69" s="139"/>
      <c r="AR69" s="139"/>
      <c r="AS69" s="139"/>
      <c r="AT69" s="139"/>
      <c r="AU69" s="139"/>
      <c r="AV69" s="139"/>
      <c r="AW69" s="139"/>
      <c r="AX69" s="139"/>
      <c r="AY69" s="139"/>
      <c r="AZ69" s="139"/>
      <c r="BA69" s="139"/>
      <c r="BB69" s="139"/>
      <c r="BC69" s="139"/>
      <c r="BD69" s="139"/>
      <c r="BE69" s="139"/>
      <c r="BF69" s="139"/>
      <c r="BG69" s="139"/>
      <c r="BH69" s="139"/>
      <c r="BI69" s="139"/>
      <c r="BJ69" s="139"/>
      <c r="BK69" s="139"/>
      <c r="BL69" s="139"/>
      <c r="BM69" s="139"/>
      <c r="BN69" s="139"/>
      <c r="BO69" s="139"/>
      <c r="BP69" s="139"/>
      <c r="BQ69" s="139"/>
      <c r="BR69" s="139"/>
      <c r="BS69" s="139"/>
      <c r="BT69" s="139"/>
      <c r="BU69" s="139"/>
      <c r="BV69" s="139"/>
      <c r="BW69" s="139"/>
      <c r="BX69" s="139"/>
      <c r="BY69" s="139"/>
      <c r="BZ69" s="139"/>
      <c r="CA69" s="139"/>
      <c r="CB69" s="139"/>
      <c r="CC69" s="139"/>
      <c r="CD69" s="139"/>
      <c r="CE69" s="139"/>
      <c r="CF69" s="139"/>
      <c r="CG69" s="139"/>
      <c r="CH69" s="139"/>
      <c r="CI69" s="139"/>
      <c r="CJ69" s="139"/>
      <c r="CK69" s="139"/>
      <c r="CL69" s="139"/>
      <c r="CM69" s="138"/>
    </row>
    <row r="70" spans="1:91">
      <c r="A70" s="483" t="s">
        <v>591</v>
      </c>
      <c r="B70" s="658">
        <v>1535</v>
      </c>
      <c r="C70" s="658">
        <v>5238</v>
      </c>
      <c r="D70" s="439">
        <v>1117</v>
      </c>
      <c r="E70" s="439">
        <v>1259</v>
      </c>
      <c r="F70" s="138">
        <v>1367</v>
      </c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E70" s="139"/>
      <c r="AF70" s="139"/>
      <c r="AG70" s="139"/>
      <c r="AH70" s="139"/>
      <c r="AI70" s="139"/>
      <c r="AJ70" s="139"/>
      <c r="AK70" s="139"/>
      <c r="AL70" s="139"/>
      <c r="AM70" s="139"/>
      <c r="AN70" s="139"/>
      <c r="AO70" s="139"/>
      <c r="AP70" s="139"/>
      <c r="AQ70" s="139"/>
      <c r="AR70" s="139"/>
      <c r="AS70" s="139"/>
      <c r="AT70" s="139"/>
      <c r="AU70" s="139"/>
      <c r="AV70" s="139"/>
      <c r="AW70" s="139"/>
      <c r="AX70" s="139"/>
      <c r="AY70" s="139"/>
      <c r="AZ70" s="139"/>
      <c r="BA70" s="139"/>
      <c r="BB70" s="139"/>
      <c r="BC70" s="139"/>
      <c r="BD70" s="139"/>
      <c r="BE70" s="139"/>
      <c r="BF70" s="139"/>
      <c r="BG70" s="139"/>
      <c r="BH70" s="139"/>
      <c r="BI70" s="139"/>
      <c r="BJ70" s="139"/>
      <c r="BK70" s="139"/>
      <c r="BL70" s="139"/>
      <c r="BM70" s="139"/>
      <c r="BN70" s="139"/>
      <c r="BO70" s="139"/>
      <c r="BP70" s="139"/>
      <c r="BQ70" s="139"/>
      <c r="BR70" s="139"/>
      <c r="BS70" s="139"/>
      <c r="BT70" s="139"/>
      <c r="BU70" s="139"/>
      <c r="BV70" s="139"/>
      <c r="BW70" s="139"/>
      <c r="BX70" s="139"/>
      <c r="BY70" s="139"/>
      <c r="BZ70" s="139"/>
      <c r="CA70" s="139"/>
      <c r="CB70" s="139"/>
      <c r="CC70" s="139"/>
      <c r="CD70" s="139"/>
      <c r="CE70" s="139"/>
      <c r="CF70" s="139"/>
      <c r="CG70" s="139"/>
      <c r="CH70" s="139"/>
      <c r="CI70" s="139"/>
      <c r="CJ70" s="139"/>
      <c r="CK70" s="139"/>
      <c r="CL70" s="139"/>
      <c r="CM70" s="138"/>
    </row>
    <row r="71" spans="1:91">
      <c r="A71" s="483" t="s">
        <v>592</v>
      </c>
      <c r="B71" s="658">
        <v>3303</v>
      </c>
      <c r="C71" s="658">
        <v>7564</v>
      </c>
      <c r="D71" s="439">
        <v>2413</v>
      </c>
      <c r="E71" s="439">
        <v>3110</v>
      </c>
      <c r="F71" s="138">
        <v>3480</v>
      </c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39"/>
      <c r="AF71" s="139"/>
      <c r="AG71" s="139"/>
      <c r="AH71" s="139"/>
      <c r="AI71" s="139"/>
      <c r="AJ71" s="139"/>
      <c r="AK71" s="139"/>
      <c r="AL71" s="139"/>
      <c r="AM71" s="139"/>
      <c r="AN71" s="139"/>
      <c r="AO71" s="139"/>
      <c r="AP71" s="139"/>
      <c r="AQ71" s="139"/>
      <c r="AR71" s="139"/>
      <c r="AS71" s="139"/>
      <c r="AT71" s="139"/>
      <c r="AU71" s="139"/>
      <c r="AV71" s="139"/>
      <c r="AW71" s="139"/>
      <c r="AX71" s="139"/>
      <c r="AY71" s="139"/>
      <c r="AZ71" s="139"/>
      <c r="BA71" s="139"/>
      <c r="BB71" s="139"/>
      <c r="BC71" s="139"/>
      <c r="BD71" s="139"/>
      <c r="BE71" s="139"/>
      <c r="BF71" s="139"/>
      <c r="BG71" s="139"/>
      <c r="BH71" s="139"/>
      <c r="BI71" s="139"/>
      <c r="BJ71" s="139"/>
      <c r="BK71" s="139"/>
      <c r="BL71" s="139"/>
      <c r="BM71" s="139"/>
      <c r="BN71" s="139"/>
      <c r="BO71" s="139"/>
      <c r="BP71" s="139"/>
      <c r="BQ71" s="139"/>
      <c r="BR71" s="139"/>
      <c r="BS71" s="139"/>
      <c r="BT71" s="139"/>
      <c r="BU71" s="139"/>
      <c r="BV71" s="139"/>
      <c r="BW71" s="139"/>
      <c r="BX71" s="139"/>
      <c r="BY71" s="139"/>
      <c r="BZ71" s="139"/>
      <c r="CA71" s="139"/>
      <c r="CB71" s="139"/>
      <c r="CC71" s="139"/>
      <c r="CD71" s="139"/>
      <c r="CE71" s="139"/>
      <c r="CF71" s="139"/>
      <c r="CG71" s="139"/>
      <c r="CH71" s="139"/>
      <c r="CI71" s="139"/>
      <c r="CJ71" s="139"/>
      <c r="CK71" s="139"/>
      <c r="CL71" s="139"/>
      <c r="CM71" s="138"/>
    </row>
    <row r="72" spans="1:91">
      <c r="A72" s="483" t="s">
        <v>593</v>
      </c>
      <c r="B72" s="658">
        <v>71</v>
      </c>
      <c r="C72" s="658">
        <v>268</v>
      </c>
      <c r="D72" s="439">
        <v>61</v>
      </c>
      <c r="E72" s="439">
        <v>47</v>
      </c>
      <c r="F72" s="138">
        <v>67</v>
      </c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  <c r="AE72" s="139"/>
      <c r="AF72" s="139"/>
      <c r="AG72" s="139"/>
      <c r="AH72" s="139"/>
      <c r="AI72" s="139"/>
      <c r="AJ72" s="139"/>
      <c r="AK72" s="139"/>
      <c r="AL72" s="139"/>
      <c r="AM72" s="139"/>
      <c r="AN72" s="139"/>
      <c r="AO72" s="139"/>
      <c r="AP72" s="139"/>
      <c r="AQ72" s="139"/>
      <c r="AR72" s="139"/>
      <c r="AS72" s="139"/>
      <c r="AT72" s="139"/>
      <c r="AU72" s="139"/>
      <c r="AV72" s="139"/>
      <c r="AW72" s="139"/>
      <c r="AX72" s="139"/>
      <c r="AY72" s="139"/>
      <c r="AZ72" s="139"/>
      <c r="BA72" s="139"/>
      <c r="BB72" s="139"/>
      <c r="BC72" s="139"/>
      <c r="BD72" s="139"/>
      <c r="BE72" s="139"/>
      <c r="BF72" s="139"/>
      <c r="BG72" s="139"/>
      <c r="BH72" s="139"/>
      <c r="BI72" s="139"/>
      <c r="BJ72" s="139"/>
      <c r="BK72" s="139"/>
      <c r="BL72" s="139"/>
      <c r="BM72" s="139"/>
      <c r="BN72" s="139"/>
      <c r="BO72" s="139"/>
      <c r="BP72" s="139"/>
      <c r="BQ72" s="139"/>
      <c r="BR72" s="139"/>
      <c r="BS72" s="139"/>
      <c r="BT72" s="139"/>
      <c r="BU72" s="139"/>
      <c r="BV72" s="139"/>
      <c r="BW72" s="139"/>
      <c r="BX72" s="139"/>
      <c r="BY72" s="139"/>
      <c r="BZ72" s="139"/>
      <c r="CA72" s="139"/>
      <c r="CB72" s="139"/>
      <c r="CC72" s="139"/>
      <c r="CD72" s="139"/>
      <c r="CE72" s="139"/>
      <c r="CF72" s="139"/>
      <c r="CG72" s="139"/>
      <c r="CH72" s="139"/>
      <c r="CI72" s="139"/>
      <c r="CJ72" s="139"/>
      <c r="CK72" s="139"/>
      <c r="CL72" s="139"/>
      <c r="CM72" s="138"/>
    </row>
    <row r="73" spans="1:91">
      <c r="A73" s="483" t="s">
        <v>594</v>
      </c>
      <c r="B73" s="658">
        <v>173</v>
      </c>
      <c r="C73" s="658">
        <v>789</v>
      </c>
      <c r="D73" s="439">
        <v>125</v>
      </c>
      <c r="E73" s="439">
        <v>173</v>
      </c>
      <c r="F73" s="138">
        <v>191</v>
      </c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39"/>
      <c r="Y73" s="139"/>
      <c r="Z73" s="139"/>
      <c r="AA73" s="139"/>
      <c r="AB73" s="139"/>
      <c r="AC73" s="139"/>
      <c r="AD73" s="139"/>
      <c r="AE73" s="139"/>
      <c r="AF73" s="139"/>
      <c r="AG73" s="139"/>
      <c r="AH73" s="139"/>
      <c r="AI73" s="139"/>
      <c r="AJ73" s="139"/>
      <c r="AK73" s="139"/>
      <c r="AL73" s="139"/>
      <c r="AM73" s="139"/>
      <c r="AN73" s="139"/>
      <c r="AO73" s="139"/>
      <c r="AP73" s="139"/>
      <c r="AQ73" s="139"/>
      <c r="AR73" s="139"/>
      <c r="AS73" s="139"/>
      <c r="AT73" s="139"/>
      <c r="AU73" s="139"/>
      <c r="AV73" s="139"/>
      <c r="AW73" s="139"/>
      <c r="AX73" s="139"/>
      <c r="AY73" s="139"/>
      <c r="AZ73" s="139"/>
      <c r="BA73" s="139"/>
      <c r="BB73" s="139"/>
      <c r="BC73" s="139"/>
      <c r="BD73" s="139"/>
      <c r="BE73" s="139"/>
      <c r="BF73" s="139"/>
      <c r="BG73" s="139"/>
      <c r="BH73" s="139"/>
      <c r="BI73" s="139"/>
      <c r="BJ73" s="139"/>
      <c r="BK73" s="139"/>
      <c r="BL73" s="139"/>
      <c r="BM73" s="139"/>
      <c r="BN73" s="139"/>
      <c r="BO73" s="139"/>
      <c r="BP73" s="139"/>
      <c r="BQ73" s="139"/>
      <c r="BR73" s="139"/>
      <c r="BS73" s="139"/>
      <c r="BT73" s="139"/>
      <c r="BU73" s="139"/>
      <c r="BV73" s="139"/>
      <c r="BW73" s="139"/>
      <c r="BX73" s="139"/>
      <c r="BY73" s="139"/>
      <c r="BZ73" s="139"/>
      <c r="CA73" s="139"/>
      <c r="CB73" s="139"/>
      <c r="CC73" s="139"/>
      <c r="CD73" s="139"/>
      <c r="CE73" s="139"/>
      <c r="CF73" s="139"/>
      <c r="CG73" s="139"/>
      <c r="CH73" s="139"/>
      <c r="CI73" s="139"/>
      <c r="CJ73" s="139"/>
      <c r="CK73" s="139"/>
      <c r="CL73" s="139"/>
      <c r="CM73" s="138"/>
    </row>
    <row r="74" spans="1:91">
      <c r="A74" s="483"/>
      <c r="B74" s="658"/>
      <c r="C74" s="658"/>
      <c r="D74" s="439"/>
      <c r="E74" s="433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39"/>
      <c r="AE74" s="139"/>
      <c r="AF74" s="139"/>
      <c r="AG74" s="139"/>
      <c r="AH74" s="139"/>
      <c r="AI74" s="139"/>
      <c r="AJ74" s="139"/>
      <c r="AK74" s="139"/>
      <c r="AL74" s="139"/>
      <c r="AM74" s="139"/>
      <c r="AN74" s="139"/>
      <c r="AO74" s="139"/>
      <c r="AP74" s="139"/>
      <c r="AQ74" s="139"/>
      <c r="AR74" s="139"/>
      <c r="AS74" s="139"/>
      <c r="AT74" s="139"/>
      <c r="AU74" s="139"/>
      <c r="AV74" s="139"/>
      <c r="AW74" s="139"/>
      <c r="AX74" s="139"/>
      <c r="AY74" s="139"/>
      <c r="AZ74" s="139"/>
      <c r="BA74" s="139"/>
      <c r="BB74" s="139"/>
      <c r="BC74" s="139"/>
      <c r="BD74" s="139"/>
      <c r="BE74" s="139"/>
      <c r="BF74" s="139"/>
      <c r="BG74" s="139"/>
      <c r="BH74" s="139"/>
      <c r="BI74" s="139"/>
      <c r="BJ74" s="139"/>
      <c r="BK74" s="139"/>
      <c r="BL74" s="139"/>
      <c r="BM74" s="139"/>
      <c r="BN74" s="139"/>
      <c r="BO74" s="139"/>
      <c r="BP74" s="139"/>
      <c r="BQ74" s="139"/>
      <c r="BR74" s="139"/>
      <c r="BS74" s="139"/>
      <c r="BT74" s="139"/>
      <c r="BU74" s="139"/>
      <c r="BV74" s="139"/>
      <c r="BW74" s="139"/>
      <c r="BX74" s="139"/>
      <c r="BY74" s="139"/>
      <c r="BZ74" s="139"/>
      <c r="CA74" s="139"/>
      <c r="CB74" s="139"/>
      <c r="CC74" s="139"/>
      <c r="CD74" s="139"/>
      <c r="CE74" s="139"/>
      <c r="CF74" s="139"/>
      <c r="CG74" s="139"/>
      <c r="CH74" s="139"/>
      <c r="CI74" s="139"/>
      <c r="CJ74" s="139"/>
      <c r="CK74" s="139"/>
      <c r="CL74" s="139"/>
      <c r="CM74" s="138"/>
    </row>
    <row r="75" spans="1:91">
      <c r="A75" s="483" t="s">
        <v>597</v>
      </c>
      <c r="B75" s="658">
        <v>-2436</v>
      </c>
      <c r="C75" s="658">
        <v>-709</v>
      </c>
      <c r="D75" s="439">
        <v>-456</v>
      </c>
      <c r="E75" s="433">
        <v>-1621</v>
      </c>
      <c r="F75" s="1313">
        <f>F57-F67</f>
        <v>-3147</v>
      </c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39"/>
      <c r="AM75" s="139"/>
      <c r="AN75" s="139"/>
      <c r="AO75" s="139"/>
      <c r="AP75" s="139"/>
      <c r="AQ75" s="139"/>
      <c r="AR75" s="139"/>
      <c r="AS75" s="139"/>
      <c r="AT75" s="139"/>
      <c r="AU75" s="139"/>
      <c r="AV75" s="139"/>
      <c r="AW75" s="139"/>
      <c r="AX75" s="139"/>
      <c r="AY75" s="139"/>
      <c r="AZ75" s="139"/>
      <c r="BA75" s="139"/>
      <c r="BB75" s="139"/>
      <c r="BC75" s="139"/>
      <c r="BD75" s="139"/>
      <c r="BE75" s="139"/>
      <c r="BF75" s="139"/>
      <c r="BG75" s="139"/>
      <c r="BH75" s="139"/>
      <c r="BI75" s="139"/>
      <c r="BJ75" s="139"/>
      <c r="BK75" s="139"/>
      <c r="BL75" s="139"/>
      <c r="BM75" s="139"/>
      <c r="BN75" s="139"/>
      <c r="BO75" s="139"/>
      <c r="BP75" s="139"/>
      <c r="BQ75" s="139"/>
      <c r="BR75" s="139"/>
      <c r="BS75" s="139"/>
      <c r="BT75" s="139"/>
      <c r="BU75" s="139"/>
      <c r="BV75" s="139"/>
      <c r="BW75" s="139"/>
      <c r="BX75" s="139"/>
      <c r="BY75" s="139"/>
      <c r="BZ75" s="139"/>
      <c r="CA75" s="139"/>
      <c r="CB75" s="139"/>
      <c r="CC75" s="139"/>
      <c r="CD75" s="139"/>
      <c r="CE75" s="139"/>
      <c r="CF75" s="139"/>
      <c r="CG75" s="139"/>
      <c r="CH75" s="139"/>
      <c r="CI75" s="139"/>
      <c r="CJ75" s="139"/>
      <c r="CK75" s="139"/>
      <c r="CL75" s="139"/>
      <c r="CM75" s="138"/>
    </row>
    <row r="76" spans="1:91">
      <c r="A76" s="483" t="s">
        <v>589</v>
      </c>
      <c r="B76" s="658"/>
      <c r="C76" s="658"/>
      <c r="D76" s="439"/>
      <c r="E76" s="433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  <c r="AA76" s="139"/>
      <c r="AB76" s="139"/>
      <c r="AC76" s="139"/>
      <c r="AD76" s="139"/>
      <c r="AE76" s="139"/>
      <c r="AF76" s="139"/>
      <c r="AG76" s="139"/>
      <c r="AH76" s="139"/>
      <c r="AI76" s="139"/>
      <c r="AJ76" s="139"/>
      <c r="AK76" s="139"/>
      <c r="AL76" s="139"/>
      <c r="AM76" s="139"/>
      <c r="AN76" s="139"/>
      <c r="AO76" s="139"/>
      <c r="AP76" s="139"/>
      <c r="AQ76" s="139"/>
      <c r="AR76" s="139"/>
      <c r="AS76" s="139"/>
      <c r="AT76" s="139"/>
      <c r="AU76" s="139"/>
      <c r="AV76" s="139"/>
      <c r="AW76" s="139"/>
      <c r="AX76" s="139"/>
      <c r="AY76" s="139"/>
      <c r="AZ76" s="139"/>
      <c r="BA76" s="139"/>
      <c r="BB76" s="139"/>
      <c r="BC76" s="139"/>
      <c r="BD76" s="139"/>
      <c r="BE76" s="139"/>
      <c r="BF76" s="139"/>
      <c r="BG76" s="139"/>
      <c r="BH76" s="139"/>
      <c r="BI76" s="139"/>
      <c r="BJ76" s="139"/>
      <c r="BK76" s="139"/>
      <c r="BL76" s="139"/>
      <c r="BM76" s="139"/>
      <c r="BN76" s="139"/>
      <c r="BO76" s="139"/>
      <c r="BP76" s="139"/>
      <c r="BQ76" s="139"/>
      <c r="BR76" s="139"/>
      <c r="BS76" s="139"/>
      <c r="BT76" s="139"/>
      <c r="BU76" s="139"/>
      <c r="BV76" s="139"/>
      <c r="BW76" s="139"/>
      <c r="BX76" s="139"/>
      <c r="BY76" s="139"/>
      <c r="BZ76" s="139"/>
      <c r="CA76" s="139"/>
      <c r="CB76" s="139"/>
      <c r="CC76" s="139"/>
      <c r="CD76" s="139"/>
      <c r="CE76" s="139"/>
      <c r="CF76" s="139"/>
      <c r="CG76" s="139"/>
      <c r="CH76" s="139"/>
      <c r="CI76" s="139"/>
      <c r="CJ76" s="139"/>
      <c r="CK76" s="139"/>
      <c r="CL76" s="139"/>
      <c r="CM76" s="138"/>
    </row>
    <row r="77" spans="1:91">
      <c r="A77" s="483" t="s">
        <v>590</v>
      </c>
      <c r="B77" s="658">
        <v>-11</v>
      </c>
      <c r="C77" s="658">
        <v>-49</v>
      </c>
      <c r="D77" s="439">
        <v>-106</v>
      </c>
      <c r="E77" s="433">
        <v>-280</v>
      </c>
      <c r="F77" s="1369">
        <f>F59-F69</f>
        <v>-598</v>
      </c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  <c r="AA77" s="139"/>
      <c r="AB77" s="139"/>
      <c r="AC77" s="139"/>
      <c r="AD77" s="139"/>
      <c r="AE77" s="139"/>
      <c r="AF77" s="139"/>
      <c r="AG77" s="139"/>
      <c r="AH77" s="139"/>
      <c r="AI77" s="139"/>
      <c r="AJ77" s="139"/>
      <c r="AK77" s="139"/>
      <c r="AL77" s="139"/>
      <c r="AM77" s="139"/>
      <c r="AN77" s="139"/>
      <c r="AO77" s="139"/>
      <c r="AP77" s="139"/>
      <c r="AQ77" s="139"/>
      <c r="AR77" s="139"/>
      <c r="AS77" s="139"/>
      <c r="AT77" s="139"/>
      <c r="AU77" s="139"/>
      <c r="AV77" s="139"/>
      <c r="AW77" s="139"/>
      <c r="AX77" s="139"/>
      <c r="AY77" s="139"/>
      <c r="AZ77" s="139"/>
      <c r="BA77" s="139"/>
      <c r="BB77" s="139"/>
      <c r="BC77" s="139"/>
      <c r="BD77" s="139"/>
      <c r="BE77" s="139"/>
      <c r="BF77" s="139"/>
      <c r="BG77" s="139"/>
      <c r="BH77" s="139"/>
      <c r="BI77" s="139"/>
      <c r="BJ77" s="139"/>
      <c r="BK77" s="139"/>
      <c r="BL77" s="139"/>
      <c r="BM77" s="139"/>
      <c r="BN77" s="139"/>
      <c r="BO77" s="139"/>
      <c r="BP77" s="139"/>
      <c r="BQ77" s="139"/>
      <c r="BR77" s="139"/>
      <c r="BS77" s="139"/>
      <c r="BT77" s="139"/>
      <c r="BU77" s="139"/>
      <c r="BV77" s="139"/>
      <c r="BW77" s="139"/>
      <c r="BX77" s="139"/>
      <c r="BY77" s="139"/>
      <c r="BZ77" s="139"/>
      <c r="CA77" s="139"/>
      <c r="CB77" s="139"/>
      <c r="CC77" s="139"/>
      <c r="CD77" s="139"/>
      <c r="CE77" s="139"/>
      <c r="CF77" s="139"/>
      <c r="CG77" s="139"/>
      <c r="CH77" s="139"/>
      <c r="CI77" s="139"/>
      <c r="CJ77" s="139"/>
      <c r="CK77" s="139"/>
      <c r="CL77" s="139"/>
      <c r="CM77" s="138"/>
    </row>
    <row r="78" spans="1:91">
      <c r="A78" s="483" t="s">
        <v>591</v>
      </c>
      <c r="B78" s="658">
        <v>-766</v>
      </c>
      <c r="C78" s="658">
        <v>-401</v>
      </c>
      <c r="D78" s="439">
        <v>-117</v>
      </c>
      <c r="E78" s="433">
        <v>-317</v>
      </c>
      <c r="F78" s="1369">
        <f>F60-F70</f>
        <v>-656</v>
      </c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  <c r="AA78" s="139"/>
      <c r="AB78" s="139"/>
      <c r="AC78" s="139"/>
      <c r="AD78" s="139"/>
      <c r="AE78" s="139"/>
      <c r="AF78" s="139"/>
      <c r="AG78" s="139"/>
      <c r="AH78" s="139"/>
      <c r="AI78" s="139"/>
      <c r="AJ78" s="139"/>
      <c r="AK78" s="139"/>
      <c r="AL78" s="139"/>
      <c r="AM78" s="139"/>
      <c r="AN78" s="139"/>
      <c r="AO78" s="139"/>
      <c r="AP78" s="139"/>
      <c r="AQ78" s="139"/>
      <c r="AR78" s="139"/>
      <c r="AS78" s="139"/>
      <c r="AT78" s="139"/>
      <c r="AU78" s="139"/>
      <c r="AV78" s="139"/>
      <c r="AW78" s="139"/>
      <c r="AX78" s="139"/>
      <c r="AY78" s="139"/>
      <c r="AZ78" s="139"/>
      <c r="BA78" s="139"/>
      <c r="BB78" s="139"/>
      <c r="BC78" s="139"/>
      <c r="BD78" s="139"/>
      <c r="BE78" s="139"/>
      <c r="BF78" s="139"/>
      <c r="BG78" s="139"/>
      <c r="BH78" s="139"/>
      <c r="BI78" s="139"/>
      <c r="BJ78" s="139"/>
      <c r="BK78" s="139"/>
      <c r="BL78" s="139"/>
      <c r="BM78" s="139"/>
      <c r="BN78" s="139"/>
      <c r="BO78" s="139"/>
      <c r="BP78" s="139"/>
      <c r="BQ78" s="139"/>
      <c r="BR78" s="139"/>
      <c r="BS78" s="139"/>
      <c r="BT78" s="139"/>
      <c r="BU78" s="139"/>
      <c r="BV78" s="139"/>
      <c r="BW78" s="139"/>
      <c r="BX78" s="139"/>
      <c r="BY78" s="139"/>
      <c r="BZ78" s="139"/>
      <c r="CA78" s="139"/>
      <c r="CB78" s="139"/>
      <c r="CC78" s="139"/>
      <c r="CD78" s="139"/>
      <c r="CE78" s="139"/>
      <c r="CF78" s="139"/>
      <c r="CG78" s="139"/>
      <c r="CH78" s="139"/>
      <c r="CI78" s="139"/>
      <c r="CJ78" s="139"/>
      <c r="CK78" s="139"/>
      <c r="CL78" s="139"/>
      <c r="CM78" s="138"/>
    </row>
    <row r="79" spans="1:91">
      <c r="A79" s="483" t="s">
        <v>592</v>
      </c>
      <c r="B79" s="658">
        <v>-1560</v>
      </c>
      <c r="C79" s="658">
        <v>-403</v>
      </c>
      <c r="D79" s="439">
        <v>-318</v>
      </c>
      <c r="E79" s="433">
        <v>-1066</v>
      </c>
      <c r="F79" s="1369">
        <f>F61-F71</f>
        <v>-1849</v>
      </c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  <c r="AA79" s="139"/>
      <c r="AB79" s="139"/>
      <c r="AC79" s="139"/>
      <c r="AD79" s="139"/>
      <c r="AE79" s="139"/>
      <c r="AF79" s="139"/>
      <c r="AG79" s="139"/>
      <c r="AH79" s="139"/>
      <c r="AI79" s="139"/>
      <c r="AJ79" s="139"/>
      <c r="AK79" s="139"/>
      <c r="AL79" s="139"/>
      <c r="AM79" s="139"/>
      <c r="AN79" s="139"/>
      <c r="AO79" s="139"/>
      <c r="AP79" s="139"/>
      <c r="AQ79" s="139"/>
      <c r="AR79" s="139"/>
      <c r="AS79" s="139"/>
      <c r="AT79" s="139"/>
      <c r="AU79" s="139"/>
      <c r="AV79" s="139"/>
      <c r="AW79" s="139"/>
      <c r="AX79" s="139"/>
      <c r="AY79" s="139"/>
      <c r="AZ79" s="139"/>
      <c r="BA79" s="139"/>
      <c r="BB79" s="139"/>
      <c r="BC79" s="139"/>
      <c r="BD79" s="139"/>
      <c r="BE79" s="139"/>
      <c r="BF79" s="139"/>
      <c r="BG79" s="139"/>
      <c r="BH79" s="139"/>
      <c r="BI79" s="139"/>
      <c r="BJ79" s="139"/>
      <c r="BK79" s="139"/>
      <c r="BL79" s="139"/>
      <c r="BM79" s="139"/>
      <c r="BN79" s="139"/>
      <c r="BO79" s="139"/>
      <c r="BP79" s="139"/>
      <c r="BQ79" s="139"/>
      <c r="BR79" s="139"/>
      <c r="BS79" s="139"/>
      <c r="BT79" s="139"/>
      <c r="BU79" s="139"/>
      <c r="BV79" s="139"/>
      <c r="BW79" s="139"/>
      <c r="BX79" s="139"/>
      <c r="BY79" s="139"/>
      <c r="BZ79" s="139"/>
      <c r="CA79" s="139"/>
      <c r="CB79" s="139"/>
      <c r="CC79" s="139"/>
      <c r="CD79" s="139"/>
      <c r="CE79" s="139"/>
      <c r="CF79" s="139"/>
      <c r="CG79" s="139"/>
      <c r="CH79" s="139"/>
      <c r="CI79" s="139"/>
      <c r="CJ79" s="139"/>
      <c r="CK79" s="139"/>
      <c r="CL79" s="139"/>
      <c r="CM79" s="138"/>
    </row>
    <row r="80" spans="1:91">
      <c r="A80" s="483" t="s">
        <v>593</v>
      </c>
      <c r="B80" s="658">
        <v>-22</v>
      </c>
      <c r="C80" s="658">
        <v>31</v>
      </c>
      <c r="D80" s="439">
        <v>6</v>
      </c>
      <c r="E80" s="438">
        <v>45</v>
      </c>
      <c r="F80" s="1369">
        <f>F62-F72</f>
        <v>3</v>
      </c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39"/>
      <c r="AF80" s="139"/>
      <c r="AG80" s="139"/>
      <c r="AH80" s="139"/>
      <c r="AI80" s="139"/>
      <c r="AJ80" s="139"/>
      <c r="AK80" s="139"/>
      <c r="AL80" s="139"/>
      <c r="AM80" s="139"/>
      <c r="AN80" s="139"/>
      <c r="AO80" s="139"/>
      <c r="AP80" s="139"/>
      <c r="AQ80" s="139"/>
      <c r="AR80" s="139"/>
      <c r="AS80" s="139"/>
      <c r="AT80" s="139"/>
      <c r="AU80" s="139"/>
      <c r="AV80" s="139"/>
      <c r="AW80" s="139"/>
      <c r="AX80" s="139"/>
      <c r="AY80" s="139"/>
      <c r="AZ80" s="139"/>
      <c r="BA80" s="139"/>
      <c r="BB80" s="139"/>
      <c r="BC80" s="139"/>
      <c r="BD80" s="139"/>
      <c r="BE80" s="139"/>
      <c r="BF80" s="139"/>
      <c r="BG80" s="139"/>
      <c r="BH80" s="139"/>
      <c r="BI80" s="139"/>
      <c r="BJ80" s="139"/>
      <c r="BK80" s="139"/>
      <c r="BL80" s="139"/>
      <c r="BM80" s="139"/>
      <c r="BN80" s="139"/>
      <c r="BO80" s="139"/>
      <c r="BP80" s="139"/>
      <c r="BQ80" s="139"/>
      <c r="BR80" s="139"/>
      <c r="BS80" s="139"/>
      <c r="BT80" s="139"/>
      <c r="BU80" s="139"/>
      <c r="BV80" s="139"/>
      <c r="BW80" s="139"/>
      <c r="BX80" s="139"/>
      <c r="BY80" s="139"/>
      <c r="BZ80" s="139"/>
      <c r="CA80" s="139"/>
      <c r="CB80" s="139"/>
      <c r="CC80" s="139"/>
      <c r="CD80" s="139"/>
      <c r="CE80" s="139"/>
      <c r="CF80" s="139"/>
      <c r="CG80" s="139"/>
      <c r="CH80" s="139"/>
      <c r="CI80" s="139"/>
      <c r="CJ80" s="139"/>
      <c r="CK80" s="139"/>
      <c r="CL80" s="139"/>
      <c r="CM80" s="138"/>
    </row>
    <row r="81" spans="1:91">
      <c r="A81" s="935" t="s">
        <v>594</v>
      </c>
      <c r="B81" s="435">
        <v>-77</v>
      </c>
      <c r="C81" s="435">
        <v>113</v>
      </c>
      <c r="D81" s="436">
        <v>79</v>
      </c>
      <c r="E81" s="438">
        <v>-3</v>
      </c>
      <c r="F81" s="1369">
        <f>F63-F73</f>
        <v>-47</v>
      </c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  <c r="AL81" s="139"/>
      <c r="AM81" s="139"/>
      <c r="AN81" s="139"/>
      <c r="AO81" s="139"/>
      <c r="AP81" s="139"/>
      <c r="AQ81" s="139"/>
      <c r="AR81" s="139"/>
      <c r="AS81" s="139"/>
      <c r="AT81" s="139"/>
      <c r="AU81" s="139"/>
      <c r="AV81" s="139"/>
      <c r="AW81" s="139"/>
      <c r="AX81" s="139"/>
      <c r="AY81" s="139"/>
      <c r="AZ81" s="139"/>
      <c r="BA81" s="139"/>
      <c r="BB81" s="139"/>
      <c r="BC81" s="139"/>
      <c r="BD81" s="139"/>
      <c r="BE81" s="139"/>
      <c r="BF81" s="139"/>
      <c r="BG81" s="139"/>
      <c r="BH81" s="139"/>
      <c r="BI81" s="139"/>
      <c r="BJ81" s="139"/>
      <c r="BK81" s="139"/>
      <c r="BL81" s="139"/>
      <c r="BM81" s="139"/>
      <c r="BN81" s="139"/>
      <c r="BO81" s="139"/>
      <c r="BP81" s="139"/>
      <c r="BQ81" s="139"/>
      <c r="BR81" s="139"/>
      <c r="BS81" s="139"/>
      <c r="BT81" s="139"/>
      <c r="BU81" s="139"/>
      <c r="BV81" s="139"/>
      <c r="BW81" s="139"/>
      <c r="BX81" s="139"/>
      <c r="BY81" s="139"/>
      <c r="BZ81" s="139"/>
      <c r="CA81" s="139"/>
      <c r="CB81" s="139"/>
      <c r="CC81" s="139"/>
      <c r="CD81" s="139"/>
      <c r="CE81" s="139"/>
      <c r="CF81" s="139"/>
      <c r="CG81" s="139"/>
      <c r="CH81" s="139"/>
      <c r="CI81" s="139"/>
      <c r="CJ81" s="139"/>
      <c r="CK81" s="139"/>
      <c r="CL81" s="139"/>
      <c r="CM81" s="138"/>
    </row>
    <row r="82" spans="1:91">
      <c r="A82" s="2002"/>
      <c r="B82" s="2003"/>
      <c r="C82" s="2003"/>
      <c r="D82" s="2004"/>
      <c r="E82" s="1964"/>
      <c r="F82" s="2005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  <c r="AA82" s="139"/>
      <c r="AB82" s="139"/>
      <c r="AC82" s="139"/>
      <c r="AD82" s="139"/>
      <c r="AE82" s="139"/>
      <c r="AF82" s="139"/>
      <c r="AG82" s="139"/>
      <c r="AH82" s="139"/>
      <c r="AI82" s="139"/>
      <c r="AJ82" s="139"/>
      <c r="AK82" s="139"/>
      <c r="AL82" s="139"/>
      <c r="AM82" s="139"/>
      <c r="AN82" s="139"/>
      <c r="AO82" s="139"/>
      <c r="AP82" s="139"/>
      <c r="AQ82" s="139"/>
      <c r="AR82" s="139"/>
      <c r="AS82" s="139"/>
      <c r="AT82" s="139"/>
      <c r="AU82" s="139"/>
      <c r="AV82" s="139"/>
      <c r="AW82" s="139"/>
      <c r="AX82" s="139"/>
      <c r="AY82" s="139"/>
      <c r="AZ82" s="139"/>
      <c r="BA82" s="139"/>
      <c r="BB82" s="139"/>
      <c r="BC82" s="139"/>
      <c r="BD82" s="139"/>
      <c r="BE82" s="139"/>
      <c r="BF82" s="139"/>
      <c r="BG82" s="139"/>
      <c r="BH82" s="139"/>
      <c r="BI82" s="139"/>
      <c r="BJ82" s="139"/>
      <c r="BK82" s="139"/>
      <c r="BL82" s="139"/>
      <c r="BM82" s="139"/>
      <c r="BN82" s="139"/>
      <c r="BO82" s="139"/>
      <c r="BP82" s="139"/>
      <c r="BQ82" s="139"/>
      <c r="BR82" s="139"/>
      <c r="BS82" s="139"/>
      <c r="BT82" s="139"/>
      <c r="BU82" s="139"/>
      <c r="BV82" s="139"/>
      <c r="BW82" s="139"/>
      <c r="BX82" s="139"/>
      <c r="BY82" s="139"/>
      <c r="BZ82" s="139"/>
      <c r="CA82" s="139"/>
      <c r="CB82" s="139"/>
      <c r="CC82" s="139"/>
      <c r="CD82" s="139"/>
      <c r="CE82" s="139"/>
      <c r="CF82" s="139"/>
      <c r="CG82" s="139"/>
      <c r="CH82" s="139"/>
      <c r="CI82" s="139"/>
      <c r="CJ82" s="139"/>
      <c r="CK82" s="139"/>
      <c r="CL82" s="139"/>
      <c r="CM82" s="138"/>
    </row>
    <row r="83" spans="1:91">
      <c r="A83" s="237"/>
      <c r="B83" s="94"/>
      <c r="C83" s="94"/>
      <c r="D83" s="469"/>
      <c r="E83" s="75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  <c r="AQ83" s="139"/>
      <c r="AR83" s="139"/>
      <c r="AS83" s="139"/>
      <c r="AT83" s="139"/>
      <c r="AU83" s="139"/>
      <c r="AV83" s="139"/>
      <c r="AW83" s="139"/>
      <c r="AX83" s="139"/>
      <c r="AY83" s="139"/>
      <c r="AZ83" s="139"/>
      <c r="BA83" s="139"/>
      <c r="BB83" s="139"/>
      <c r="BC83" s="139"/>
      <c r="BD83" s="139"/>
      <c r="BE83" s="139"/>
      <c r="BF83" s="139"/>
      <c r="BG83" s="139"/>
      <c r="BH83" s="139"/>
      <c r="BI83" s="139"/>
      <c r="BJ83" s="139"/>
      <c r="BK83" s="139"/>
      <c r="BL83" s="139"/>
      <c r="BM83" s="139"/>
      <c r="BN83" s="139"/>
      <c r="BO83" s="139"/>
      <c r="BP83" s="139"/>
      <c r="BQ83" s="139"/>
      <c r="BR83" s="139"/>
      <c r="BS83" s="139"/>
      <c r="BT83" s="139"/>
      <c r="BU83" s="139"/>
      <c r="BV83" s="139"/>
      <c r="BW83" s="139"/>
      <c r="BX83" s="139"/>
      <c r="BY83" s="139"/>
      <c r="BZ83" s="139"/>
      <c r="CA83" s="139"/>
      <c r="CB83" s="139"/>
      <c r="CC83" s="139"/>
      <c r="CD83" s="139"/>
      <c r="CE83" s="139"/>
      <c r="CF83" s="139"/>
      <c r="CG83" s="139"/>
      <c r="CH83" s="139"/>
      <c r="CI83" s="139"/>
      <c r="CJ83" s="139"/>
      <c r="CK83" s="139"/>
      <c r="CL83" s="139"/>
      <c r="CM83" s="138"/>
    </row>
    <row r="84" spans="1:91" ht="21" customHeight="1">
      <c r="A84" s="2338" t="s">
        <v>1145</v>
      </c>
      <c r="B84" s="2338"/>
      <c r="C84" s="2338"/>
      <c r="D84" s="2338"/>
      <c r="E84" s="2338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  <c r="AA84" s="139"/>
      <c r="AB84" s="139"/>
      <c r="AC84" s="139"/>
      <c r="AD84" s="139"/>
      <c r="AE84" s="139"/>
      <c r="AF84" s="139"/>
      <c r="AG84" s="139"/>
      <c r="AH84" s="139"/>
      <c r="AI84" s="139"/>
      <c r="AJ84" s="139"/>
      <c r="AK84" s="139"/>
      <c r="AL84" s="139"/>
      <c r="AM84" s="139"/>
      <c r="AN84" s="139"/>
      <c r="AO84" s="139"/>
      <c r="AP84" s="139"/>
      <c r="AQ84" s="139"/>
      <c r="AR84" s="139"/>
      <c r="AS84" s="139"/>
      <c r="AT84" s="139"/>
      <c r="AU84" s="139"/>
      <c r="AV84" s="139"/>
      <c r="AW84" s="139"/>
      <c r="AX84" s="139"/>
      <c r="AY84" s="139"/>
      <c r="AZ84" s="139"/>
      <c r="BA84" s="139"/>
      <c r="BB84" s="139"/>
      <c r="BC84" s="139"/>
      <c r="BD84" s="139"/>
      <c r="BE84" s="139"/>
      <c r="BF84" s="139"/>
      <c r="BG84" s="139"/>
      <c r="BH84" s="139"/>
      <c r="BI84" s="139"/>
      <c r="BJ84" s="139"/>
      <c r="BK84" s="139"/>
      <c r="BL84" s="139"/>
      <c r="BM84" s="139"/>
      <c r="BN84" s="139"/>
      <c r="BO84" s="139"/>
      <c r="BP84" s="139"/>
      <c r="BQ84" s="139"/>
      <c r="BR84" s="139"/>
      <c r="BS84" s="139"/>
      <c r="BT84" s="139"/>
      <c r="BU84" s="139"/>
      <c r="BV84" s="139"/>
      <c r="BW84" s="139"/>
      <c r="BX84" s="139"/>
      <c r="BY84" s="139"/>
      <c r="BZ84" s="139"/>
      <c r="CA84" s="139"/>
      <c r="CB84" s="139"/>
      <c r="CC84" s="139"/>
      <c r="CD84" s="139"/>
      <c r="CE84" s="139"/>
      <c r="CF84" s="139"/>
      <c r="CG84" s="139"/>
      <c r="CH84" s="139"/>
      <c r="CI84" s="139"/>
      <c r="CJ84" s="139"/>
      <c r="CK84" s="139"/>
      <c r="CL84" s="139"/>
      <c r="CM84" s="138"/>
    </row>
    <row r="85" spans="1:91">
      <c r="A85" s="2337" t="s">
        <v>142</v>
      </c>
      <c r="B85" s="2337"/>
      <c r="C85" s="2337"/>
      <c r="D85" s="2337"/>
      <c r="E85" s="473"/>
      <c r="F85" s="2005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  <c r="AA85" s="139"/>
      <c r="AB85" s="139"/>
      <c r="AC85" s="139"/>
      <c r="AD85" s="139"/>
      <c r="AE85" s="139"/>
      <c r="AF85" s="139"/>
      <c r="AG85" s="139"/>
      <c r="AH85" s="139"/>
      <c r="AI85" s="139"/>
      <c r="AJ85" s="139"/>
      <c r="AK85" s="139"/>
      <c r="AL85" s="139"/>
      <c r="AM85" s="139"/>
      <c r="AN85" s="139"/>
      <c r="AO85" s="139"/>
      <c r="AP85" s="139"/>
      <c r="AQ85" s="139"/>
      <c r="AR85" s="139"/>
      <c r="AS85" s="139"/>
      <c r="AT85" s="139"/>
      <c r="AU85" s="139"/>
      <c r="AV85" s="139"/>
      <c r="AW85" s="139"/>
      <c r="AX85" s="139"/>
      <c r="AY85" s="139"/>
      <c r="AZ85" s="139"/>
      <c r="BA85" s="139"/>
      <c r="BB85" s="139"/>
      <c r="BC85" s="139"/>
      <c r="BD85" s="139"/>
      <c r="BE85" s="139"/>
      <c r="BF85" s="139"/>
      <c r="BG85" s="139"/>
      <c r="BH85" s="139"/>
      <c r="BI85" s="139"/>
      <c r="BJ85" s="139"/>
      <c r="BK85" s="139"/>
      <c r="BL85" s="139"/>
      <c r="BM85" s="139"/>
      <c r="BN85" s="139"/>
      <c r="BO85" s="139"/>
      <c r="BP85" s="139"/>
      <c r="BQ85" s="139"/>
      <c r="BR85" s="139"/>
      <c r="BS85" s="139"/>
      <c r="BT85" s="139"/>
      <c r="BU85" s="139"/>
      <c r="BV85" s="139"/>
      <c r="BW85" s="139"/>
      <c r="BX85" s="139"/>
      <c r="BY85" s="139"/>
      <c r="BZ85" s="139"/>
      <c r="CA85" s="139"/>
      <c r="CB85" s="139"/>
      <c r="CC85" s="139"/>
      <c r="CD85" s="139"/>
      <c r="CE85" s="139"/>
      <c r="CF85" s="139"/>
      <c r="CG85" s="139"/>
      <c r="CH85" s="139"/>
      <c r="CI85" s="139"/>
      <c r="CJ85" s="139"/>
      <c r="CK85" s="139"/>
      <c r="CL85" s="139"/>
      <c r="CM85" s="138"/>
    </row>
    <row r="86" spans="1:91">
      <c r="A86" s="1990"/>
      <c r="B86" s="1992">
        <v>2019</v>
      </c>
      <c r="C86" s="1992">
        <v>2020</v>
      </c>
      <c r="D86" s="1992">
        <v>2021</v>
      </c>
      <c r="E86" s="1963">
        <v>2022</v>
      </c>
      <c r="F86" s="1992">
        <v>2023</v>
      </c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  <c r="AA86" s="139"/>
      <c r="AB86" s="139"/>
      <c r="AC86" s="139"/>
      <c r="AD86" s="139"/>
      <c r="AE86" s="139"/>
      <c r="AF86" s="139"/>
      <c r="AG86" s="139"/>
      <c r="AH86" s="139"/>
      <c r="AI86" s="139"/>
      <c r="AJ86" s="139"/>
      <c r="AK86" s="139"/>
      <c r="AL86" s="139"/>
      <c r="AM86" s="139"/>
      <c r="AN86" s="139"/>
      <c r="AO86" s="139"/>
      <c r="AP86" s="139"/>
      <c r="AQ86" s="139"/>
      <c r="AR86" s="139"/>
      <c r="AS86" s="139"/>
      <c r="AT86" s="139"/>
      <c r="AU86" s="139"/>
      <c r="AV86" s="139"/>
      <c r="AW86" s="139"/>
      <c r="AX86" s="139"/>
      <c r="AY86" s="139"/>
      <c r="AZ86" s="139"/>
      <c r="BA86" s="139"/>
      <c r="BB86" s="139"/>
      <c r="BC86" s="139"/>
      <c r="BD86" s="139"/>
      <c r="BE86" s="139"/>
      <c r="BF86" s="139"/>
      <c r="BG86" s="139"/>
      <c r="BH86" s="139"/>
      <c r="BI86" s="139"/>
      <c r="BJ86" s="139"/>
      <c r="BK86" s="139"/>
      <c r="BL86" s="139"/>
      <c r="BM86" s="139"/>
      <c r="BN86" s="139"/>
      <c r="BO86" s="139"/>
      <c r="BP86" s="139"/>
      <c r="BQ86" s="139"/>
      <c r="BR86" s="139"/>
      <c r="BS86" s="139"/>
      <c r="BT86" s="139"/>
      <c r="BU86" s="139"/>
      <c r="BV86" s="139"/>
      <c r="BW86" s="139"/>
      <c r="BX86" s="139"/>
      <c r="BY86" s="139"/>
      <c r="BZ86" s="139"/>
      <c r="CA86" s="139"/>
      <c r="CB86" s="139"/>
      <c r="CC86" s="139"/>
      <c r="CD86" s="139"/>
      <c r="CE86" s="139"/>
      <c r="CF86" s="139"/>
      <c r="CG86" s="139"/>
      <c r="CH86" s="139"/>
      <c r="CI86" s="139"/>
      <c r="CJ86" s="139"/>
      <c r="CK86" s="139"/>
      <c r="CL86" s="139"/>
      <c r="CM86" s="138"/>
    </row>
    <row r="87" spans="1:91">
      <c r="A87" s="139"/>
      <c r="B87" s="437"/>
      <c r="C87" s="437"/>
      <c r="D87" s="438"/>
      <c r="E87" s="438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  <c r="AA87" s="139"/>
      <c r="AB87" s="139"/>
      <c r="AC87" s="139"/>
      <c r="AD87" s="139"/>
      <c r="AE87" s="139"/>
      <c r="AF87" s="139"/>
      <c r="AG87" s="139"/>
      <c r="AH87" s="139"/>
      <c r="AI87" s="139"/>
      <c r="AJ87" s="139"/>
      <c r="AK87" s="139"/>
      <c r="AL87" s="139"/>
      <c r="AM87" s="139"/>
      <c r="AN87" s="139"/>
      <c r="AO87" s="139"/>
      <c r="AP87" s="139"/>
      <c r="AQ87" s="139"/>
      <c r="AR87" s="139"/>
      <c r="AS87" s="139"/>
      <c r="AT87" s="139"/>
      <c r="AU87" s="139"/>
      <c r="AV87" s="139"/>
      <c r="AW87" s="139"/>
      <c r="AX87" s="139"/>
      <c r="AY87" s="139"/>
      <c r="AZ87" s="139"/>
      <c r="BA87" s="139"/>
      <c r="BB87" s="139"/>
      <c r="BC87" s="139"/>
      <c r="BD87" s="139"/>
      <c r="BE87" s="139"/>
      <c r="BF87" s="139"/>
      <c r="BG87" s="139"/>
      <c r="BH87" s="139"/>
      <c r="BI87" s="139"/>
      <c r="BJ87" s="139"/>
      <c r="BK87" s="139"/>
      <c r="BL87" s="139"/>
      <c r="BM87" s="139"/>
      <c r="BN87" s="139"/>
      <c r="BO87" s="139"/>
      <c r="BP87" s="139"/>
      <c r="BQ87" s="139"/>
      <c r="BR87" s="139"/>
      <c r="BS87" s="139"/>
      <c r="BT87" s="139"/>
      <c r="BU87" s="139"/>
      <c r="BV87" s="139"/>
      <c r="BW87" s="139"/>
      <c r="BX87" s="139"/>
      <c r="BY87" s="139"/>
      <c r="BZ87" s="139"/>
      <c r="CA87" s="139"/>
      <c r="CB87" s="139"/>
      <c r="CC87" s="139"/>
      <c r="CD87" s="139"/>
      <c r="CE87" s="139"/>
      <c r="CF87" s="139"/>
      <c r="CG87" s="139"/>
      <c r="CH87" s="139"/>
      <c r="CI87" s="139"/>
      <c r="CJ87" s="139"/>
      <c r="CK87" s="139"/>
      <c r="CL87" s="139"/>
      <c r="CM87" s="138"/>
    </row>
    <row r="88" spans="1:91">
      <c r="A88" s="936" t="s">
        <v>600</v>
      </c>
      <c r="B88" s="701">
        <v>73</v>
      </c>
      <c r="C88" s="701">
        <v>46</v>
      </c>
      <c r="D88" s="701">
        <v>2314</v>
      </c>
      <c r="E88" s="663">
        <v>2782</v>
      </c>
      <c r="F88" s="81">
        <v>2776</v>
      </c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81"/>
    </row>
    <row r="89" spans="1:91">
      <c r="A89" s="445" t="s">
        <v>117</v>
      </c>
      <c r="B89" s="697"/>
      <c r="C89" s="697"/>
      <c r="D89" s="697"/>
      <c r="E89" s="433"/>
      <c r="F89" s="56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  <c r="BB89" s="139"/>
      <c r="BC89" s="139"/>
      <c r="BD89" s="139"/>
      <c r="BE89" s="139"/>
      <c r="BF89" s="139"/>
      <c r="BG89" s="139"/>
      <c r="BH89" s="139"/>
      <c r="BI89" s="139"/>
      <c r="BJ89" s="139"/>
      <c r="BK89" s="139"/>
      <c r="BL89" s="139"/>
      <c r="BM89" s="139"/>
      <c r="BN89" s="139"/>
      <c r="BO89" s="139"/>
      <c r="BP89" s="139"/>
      <c r="BQ89" s="139"/>
      <c r="BR89" s="139"/>
      <c r="BS89" s="139"/>
      <c r="BT89" s="139"/>
      <c r="BU89" s="139"/>
      <c r="BV89" s="139"/>
      <c r="BW89" s="139"/>
      <c r="BX89" s="139"/>
      <c r="BY89" s="139"/>
      <c r="BZ89" s="139"/>
      <c r="CA89" s="139"/>
      <c r="CB89" s="139"/>
      <c r="CC89" s="139"/>
      <c r="CD89" s="139"/>
      <c r="CE89" s="139"/>
      <c r="CF89" s="139"/>
      <c r="CG89" s="139"/>
      <c r="CH89" s="139"/>
      <c r="CI89" s="139"/>
      <c r="CJ89" s="139"/>
      <c r="CK89" s="139"/>
      <c r="CL89" s="139"/>
      <c r="CM89" s="56"/>
    </row>
    <row r="90" spans="1:91">
      <c r="A90" s="445" t="s">
        <v>601</v>
      </c>
      <c r="B90" s="697">
        <v>43</v>
      </c>
      <c r="C90" s="697">
        <v>24</v>
      </c>
      <c r="D90" s="697">
        <v>1752</v>
      </c>
      <c r="E90" s="433">
        <v>2150</v>
      </c>
      <c r="F90" s="56">
        <v>2131</v>
      </c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  <c r="AA90" s="139"/>
      <c r="AB90" s="139"/>
      <c r="AC90" s="139"/>
      <c r="AD90" s="139"/>
      <c r="AE90" s="139"/>
      <c r="AF90" s="139"/>
      <c r="AG90" s="139"/>
      <c r="AH90" s="139"/>
      <c r="AI90" s="139"/>
      <c r="AJ90" s="139"/>
      <c r="AK90" s="139"/>
      <c r="AL90" s="139"/>
      <c r="AM90" s="139"/>
      <c r="AN90" s="139"/>
      <c r="AO90" s="139"/>
      <c r="AP90" s="139"/>
      <c r="AQ90" s="139"/>
      <c r="AR90" s="139"/>
      <c r="AS90" s="139"/>
      <c r="AT90" s="139"/>
      <c r="AU90" s="139"/>
      <c r="AV90" s="139"/>
      <c r="AW90" s="139"/>
      <c r="AX90" s="139"/>
      <c r="AY90" s="139"/>
      <c r="AZ90" s="139"/>
      <c r="BA90" s="139"/>
      <c r="BB90" s="139"/>
      <c r="BC90" s="139"/>
      <c r="BD90" s="139"/>
      <c r="BE90" s="139"/>
      <c r="BF90" s="139"/>
      <c r="BG90" s="139"/>
      <c r="BH90" s="139"/>
      <c r="BI90" s="139"/>
      <c r="BJ90" s="139"/>
      <c r="BK90" s="139"/>
      <c r="BL90" s="139"/>
      <c r="BM90" s="139"/>
      <c r="BN90" s="139"/>
      <c r="BO90" s="139"/>
      <c r="BP90" s="139"/>
      <c r="BQ90" s="139"/>
      <c r="BR90" s="139"/>
      <c r="BS90" s="139"/>
      <c r="BT90" s="139"/>
      <c r="BU90" s="139"/>
      <c r="BV90" s="139"/>
      <c r="BW90" s="139"/>
      <c r="BX90" s="139"/>
      <c r="BY90" s="139"/>
      <c r="BZ90" s="139"/>
      <c r="CA90" s="139"/>
      <c r="CB90" s="139"/>
      <c r="CC90" s="139"/>
      <c r="CD90" s="139"/>
      <c r="CE90" s="139"/>
      <c r="CF90" s="139"/>
      <c r="CG90" s="139"/>
      <c r="CH90" s="139"/>
      <c r="CI90" s="139"/>
      <c r="CJ90" s="139"/>
      <c r="CK90" s="139"/>
      <c r="CL90" s="139"/>
      <c r="CM90" s="56"/>
    </row>
    <row r="91" spans="1:91">
      <c r="A91" s="445" t="s">
        <v>605</v>
      </c>
      <c r="B91" s="697" t="s">
        <v>60</v>
      </c>
      <c r="C91" s="697">
        <v>1</v>
      </c>
      <c r="D91" s="697" t="s">
        <v>60</v>
      </c>
      <c r="E91" s="433">
        <v>6</v>
      </c>
      <c r="F91" s="56">
        <v>1</v>
      </c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  <c r="AD91" s="139"/>
      <c r="AE91" s="139"/>
      <c r="AF91" s="139"/>
      <c r="AG91" s="139"/>
      <c r="AH91" s="139"/>
      <c r="AI91" s="139"/>
      <c r="AJ91" s="139"/>
      <c r="AK91" s="139"/>
      <c r="AL91" s="139"/>
      <c r="AM91" s="139"/>
      <c r="AN91" s="139"/>
      <c r="AO91" s="139"/>
      <c r="AP91" s="139"/>
      <c r="AQ91" s="139"/>
      <c r="AR91" s="139"/>
      <c r="AS91" s="139"/>
      <c r="AT91" s="139"/>
      <c r="AU91" s="139"/>
      <c r="AV91" s="139"/>
      <c r="AW91" s="139"/>
      <c r="AX91" s="139"/>
      <c r="AY91" s="139"/>
      <c r="AZ91" s="139"/>
      <c r="BA91" s="139"/>
      <c r="BB91" s="139"/>
      <c r="BC91" s="139"/>
      <c r="BD91" s="139"/>
      <c r="BE91" s="139"/>
      <c r="BF91" s="139"/>
      <c r="BG91" s="139"/>
      <c r="BH91" s="139"/>
      <c r="BI91" s="139"/>
      <c r="BJ91" s="139"/>
      <c r="BK91" s="139"/>
      <c r="BL91" s="139"/>
      <c r="BM91" s="139"/>
      <c r="BN91" s="139"/>
      <c r="BO91" s="139"/>
      <c r="BP91" s="139"/>
      <c r="BQ91" s="139"/>
      <c r="BR91" s="139"/>
      <c r="BS91" s="139"/>
      <c r="BT91" s="139"/>
      <c r="BU91" s="139"/>
      <c r="BV91" s="139"/>
      <c r="BW91" s="139"/>
      <c r="BX91" s="139"/>
      <c r="BY91" s="139"/>
      <c r="BZ91" s="139"/>
      <c r="CA91" s="139"/>
      <c r="CB91" s="139"/>
      <c r="CC91" s="139"/>
      <c r="CD91" s="139"/>
      <c r="CE91" s="139"/>
      <c r="CF91" s="139"/>
      <c r="CG91" s="139"/>
      <c r="CH91" s="139"/>
      <c r="CI91" s="139"/>
      <c r="CJ91" s="139"/>
      <c r="CK91" s="139"/>
      <c r="CL91" s="139"/>
      <c r="CM91" s="56"/>
    </row>
    <row r="92" spans="1:91">
      <c r="A92" s="445" t="s">
        <v>602</v>
      </c>
      <c r="B92" s="697" t="s">
        <v>60</v>
      </c>
      <c r="C92" s="697" t="s">
        <v>60</v>
      </c>
      <c r="D92" s="697">
        <v>1</v>
      </c>
      <c r="E92" s="433">
        <v>4</v>
      </c>
      <c r="F92" s="56">
        <v>2</v>
      </c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  <c r="AA92" s="139"/>
      <c r="AB92" s="139"/>
      <c r="AC92" s="139"/>
      <c r="AD92" s="139"/>
      <c r="AE92" s="139"/>
      <c r="AF92" s="139"/>
      <c r="AG92" s="139"/>
      <c r="AH92" s="139"/>
      <c r="AI92" s="139"/>
      <c r="AJ92" s="139"/>
      <c r="AK92" s="139"/>
      <c r="AL92" s="139"/>
      <c r="AM92" s="139"/>
      <c r="AN92" s="139"/>
      <c r="AO92" s="139"/>
      <c r="AP92" s="139"/>
      <c r="AQ92" s="139"/>
      <c r="AR92" s="139"/>
      <c r="AS92" s="139"/>
      <c r="AT92" s="139"/>
      <c r="AU92" s="139"/>
      <c r="AV92" s="139"/>
      <c r="AW92" s="139"/>
      <c r="AX92" s="139"/>
      <c r="AY92" s="139"/>
      <c r="AZ92" s="139"/>
      <c r="BA92" s="139"/>
      <c r="BB92" s="139"/>
      <c r="BC92" s="139"/>
      <c r="BD92" s="139"/>
      <c r="BE92" s="139"/>
      <c r="BF92" s="139"/>
      <c r="BG92" s="139"/>
      <c r="BH92" s="139"/>
      <c r="BI92" s="139"/>
      <c r="BJ92" s="139"/>
      <c r="BK92" s="139"/>
      <c r="BL92" s="139"/>
      <c r="BM92" s="139"/>
      <c r="BN92" s="139"/>
      <c r="BO92" s="139"/>
      <c r="BP92" s="139"/>
      <c r="BQ92" s="139"/>
      <c r="BR92" s="139"/>
      <c r="BS92" s="139"/>
      <c r="BT92" s="139"/>
      <c r="BU92" s="139"/>
      <c r="BV92" s="139"/>
      <c r="BW92" s="139"/>
      <c r="BX92" s="139"/>
      <c r="BY92" s="139"/>
      <c r="BZ92" s="139"/>
      <c r="CA92" s="139"/>
      <c r="CB92" s="139"/>
      <c r="CC92" s="139"/>
      <c r="CD92" s="139"/>
      <c r="CE92" s="139"/>
      <c r="CF92" s="139"/>
      <c r="CG92" s="139"/>
      <c r="CH92" s="139"/>
      <c r="CI92" s="139"/>
      <c r="CJ92" s="139"/>
      <c r="CK92" s="139"/>
      <c r="CL92" s="139"/>
      <c r="CM92" s="56"/>
    </row>
    <row r="93" spans="1:91">
      <c r="A93" s="445" t="s">
        <v>606</v>
      </c>
      <c r="B93" s="697">
        <v>2</v>
      </c>
      <c r="C93" s="697">
        <v>1</v>
      </c>
      <c r="D93" s="697">
        <v>13</v>
      </c>
      <c r="E93" s="433">
        <v>5</v>
      </c>
      <c r="F93" s="56">
        <v>8</v>
      </c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56"/>
    </row>
    <row r="94" spans="1:91">
      <c r="A94" s="445" t="s">
        <v>607</v>
      </c>
      <c r="B94" s="697">
        <v>2</v>
      </c>
      <c r="C94" s="697" t="s">
        <v>60</v>
      </c>
      <c r="D94" s="697" t="s">
        <v>60</v>
      </c>
      <c r="E94" s="697" t="s">
        <v>60</v>
      </c>
      <c r="F94" s="56">
        <v>3</v>
      </c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39"/>
      <c r="AI94" s="139"/>
      <c r="AJ94" s="139"/>
      <c r="AK94" s="139"/>
      <c r="AL94" s="139"/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/>
      <c r="BE94" s="139"/>
      <c r="BF94" s="139"/>
      <c r="BG94" s="139"/>
      <c r="BH94" s="139"/>
      <c r="BI94" s="139"/>
      <c r="BJ94" s="139"/>
      <c r="BK94" s="139"/>
      <c r="BL94" s="139"/>
      <c r="BM94" s="139"/>
      <c r="BN94" s="139"/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/>
      <c r="CG94" s="139"/>
      <c r="CH94" s="139"/>
      <c r="CI94" s="139"/>
      <c r="CJ94" s="139"/>
      <c r="CK94" s="139"/>
      <c r="CL94" s="139"/>
      <c r="CM94" s="56"/>
    </row>
    <row r="95" spans="1:91">
      <c r="A95" s="445" t="s">
        <v>609</v>
      </c>
      <c r="B95" s="697" t="s">
        <v>60</v>
      </c>
      <c r="C95" s="697"/>
      <c r="D95" s="697">
        <v>14</v>
      </c>
      <c r="E95" s="433">
        <v>22</v>
      </c>
      <c r="F95" s="56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39"/>
      <c r="BK95" s="139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39"/>
      <c r="CM95" s="56"/>
    </row>
    <row r="96" spans="1:91">
      <c r="A96" s="445" t="s">
        <v>604</v>
      </c>
      <c r="B96" s="697">
        <v>26</v>
      </c>
      <c r="C96" s="697">
        <v>19</v>
      </c>
      <c r="D96" s="697">
        <v>510</v>
      </c>
      <c r="E96" s="433">
        <v>583</v>
      </c>
      <c r="F96" s="56">
        <v>596</v>
      </c>
      <c r="G96" s="13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  <c r="AA96" s="139"/>
      <c r="AB96" s="139"/>
      <c r="AC96" s="139"/>
      <c r="AD96" s="139"/>
      <c r="AE96" s="139"/>
      <c r="AF96" s="139"/>
      <c r="AG96" s="139"/>
      <c r="AH96" s="139"/>
      <c r="AI96" s="139"/>
      <c r="AJ96" s="139"/>
      <c r="AK96" s="139"/>
      <c r="AL96" s="139"/>
      <c r="AM96" s="139"/>
      <c r="AN96" s="139"/>
      <c r="AO96" s="139"/>
      <c r="AP96" s="139"/>
      <c r="AQ96" s="139"/>
      <c r="AR96" s="139"/>
      <c r="AS96" s="139"/>
      <c r="AT96" s="139"/>
      <c r="AU96" s="139"/>
      <c r="AV96" s="139"/>
      <c r="AW96" s="139"/>
      <c r="AX96" s="139"/>
      <c r="AY96" s="139"/>
      <c r="AZ96" s="139"/>
      <c r="BA96" s="139"/>
      <c r="BB96" s="139"/>
      <c r="BC96" s="139"/>
      <c r="BD96" s="139"/>
      <c r="BE96" s="139"/>
      <c r="BF96" s="139"/>
      <c r="BG96" s="139"/>
      <c r="BH96" s="139"/>
      <c r="BI96" s="139"/>
      <c r="BJ96" s="139"/>
      <c r="BK96" s="139"/>
      <c r="BL96" s="139"/>
      <c r="BM96" s="139"/>
      <c r="BN96" s="139"/>
      <c r="BO96" s="139"/>
      <c r="BP96" s="139"/>
      <c r="BQ96" s="139"/>
      <c r="BR96" s="139"/>
      <c r="BS96" s="139"/>
      <c r="BT96" s="139"/>
      <c r="BU96" s="139"/>
      <c r="BV96" s="139"/>
      <c r="BW96" s="139"/>
      <c r="BX96" s="139"/>
      <c r="BY96" s="139"/>
      <c r="BZ96" s="139"/>
      <c r="CA96" s="139"/>
      <c r="CB96" s="139"/>
      <c r="CC96" s="139"/>
      <c r="CD96" s="139"/>
      <c r="CE96" s="139"/>
      <c r="CF96" s="139"/>
      <c r="CG96" s="139"/>
      <c r="CH96" s="139"/>
      <c r="CI96" s="139"/>
      <c r="CJ96" s="139"/>
      <c r="CK96" s="139"/>
      <c r="CL96" s="139"/>
      <c r="CM96" s="56"/>
    </row>
    <row r="97" spans="1:94">
      <c r="A97" s="445" t="s">
        <v>608</v>
      </c>
      <c r="B97" s="697" t="s">
        <v>60</v>
      </c>
      <c r="C97" s="697" t="s">
        <v>60</v>
      </c>
      <c r="D97" s="697">
        <v>16</v>
      </c>
      <c r="E97" s="697" t="s">
        <v>60</v>
      </c>
      <c r="F97" s="56"/>
      <c r="G97" s="13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  <c r="AA97" s="139"/>
      <c r="AB97" s="139"/>
      <c r="AC97" s="139"/>
      <c r="AD97" s="139"/>
      <c r="AE97" s="139"/>
      <c r="AF97" s="139"/>
      <c r="AG97" s="139"/>
      <c r="AH97" s="139"/>
      <c r="AI97" s="139"/>
      <c r="AJ97" s="139"/>
      <c r="AK97" s="139"/>
      <c r="AL97" s="139"/>
      <c r="AM97" s="139"/>
      <c r="AN97" s="139"/>
      <c r="AO97" s="139"/>
      <c r="AP97" s="139"/>
      <c r="AQ97" s="139"/>
      <c r="AR97" s="139"/>
      <c r="AS97" s="139"/>
      <c r="AT97" s="139"/>
      <c r="AU97" s="139"/>
      <c r="AV97" s="139"/>
      <c r="AW97" s="139"/>
      <c r="AX97" s="139"/>
      <c r="AY97" s="139"/>
      <c r="AZ97" s="139"/>
      <c r="BA97" s="139"/>
      <c r="BB97" s="139"/>
      <c r="BC97" s="139"/>
      <c r="BD97" s="139"/>
      <c r="BE97" s="139"/>
      <c r="BF97" s="139"/>
      <c r="BG97" s="139"/>
      <c r="BH97" s="139"/>
      <c r="BI97" s="139"/>
      <c r="BJ97" s="139"/>
      <c r="BK97" s="139"/>
      <c r="BL97" s="139"/>
      <c r="BM97" s="139"/>
      <c r="BN97" s="139"/>
      <c r="BO97" s="139"/>
      <c r="BP97" s="139"/>
      <c r="BQ97" s="139"/>
      <c r="BR97" s="139"/>
      <c r="BS97" s="139"/>
      <c r="BT97" s="139"/>
      <c r="BU97" s="139"/>
      <c r="BV97" s="139"/>
      <c r="BW97" s="139"/>
      <c r="BX97" s="139"/>
      <c r="BY97" s="139"/>
      <c r="BZ97" s="139"/>
      <c r="CA97" s="139"/>
      <c r="CB97" s="139"/>
      <c r="CC97" s="139"/>
      <c r="CD97" s="139"/>
      <c r="CE97" s="139"/>
      <c r="CF97" s="139"/>
      <c r="CG97" s="139"/>
      <c r="CH97" s="139"/>
      <c r="CI97" s="139"/>
      <c r="CJ97" s="139"/>
      <c r="CK97" s="139"/>
      <c r="CL97" s="139"/>
      <c r="CM97" s="56"/>
    </row>
    <row r="98" spans="1:94">
      <c r="A98" s="445" t="s">
        <v>603</v>
      </c>
      <c r="B98" s="697" t="s">
        <v>60</v>
      </c>
      <c r="C98" s="697" t="s">
        <v>60</v>
      </c>
      <c r="D98" s="697" t="s">
        <v>60</v>
      </c>
      <c r="E98" s="697" t="s">
        <v>60</v>
      </c>
      <c r="F98" s="137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  <c r="AA98" s="139"/>
      <c r="AB98" s="139"/>
      <c r="AC98" s="139"/>
      <c r="AD98" s="139"/>
      <c r="AE98" s="139"/>
      <c r="AF98" s="139"/>
      <c r="AG98" s="139"/>
      <c r="AH98" s="139"/>
      <c r="AI98" s="139"/>
      <c r="AJ98" s="139"/>
      <c r="AK98" s="139"/>
      <c r="AL98" s="139"/>
      <c r="AM98" s="139"/>
      <c r="AN98" s="139"/>
      <c r="AO98" s="139"/>
      <c r="AP98" s="139"/>
      <c r="AQ98" s="139"/>
      <c r="AR98" s="139"/>
      <c r="AS98" s="139"/>
      <c r="AT98" s="139"/>
      <c r="AU98" s="139"/>
      <c r="AV98" s="139"/>
      <c r="AW98" s="139"/>
      <c r="AX98" s="139"/>
      <c r="AY98" s="139"/>
      <c r="AZ98" s="139"/>
      <c r="BA98" s="139"/>
      <c r="BB98" s="139"/>
      <c r="BC98" s="139"/>
      <c r="BD98" s="139"/>
      <c r="BE98" s="139"/>
      <c r="BF98" s="139"/>
      <c r="BG98" s="139"/>
      <c r="BH98" s="139"/>
      <c r="BI98" s="139"/>
      <c r="BJ98" s="139"/>
      <c r="BK98" s="139"/>
      <c r="BL98" s="139"/>
      <c r="BM98" s="139"/>
      <c r="BN98" s="139"/>
      <c r="BO98" s="139"/>
      <c r="BP98" s="139"/>
      <c r="BQ98" s="139"/>
      <c r="BR98" s="139"/>
      <c r="BS98" s="139"/>
      <c r="BT98" s="139"/>
      <c r="BU98" s="139"/>
      <c r="BV98" s="139"/>
      <c r="BW98" s="139"/>
      <c r="BX98" s="139"/>
      <c r="BY98" s="139"/>
      <c r="BZ98" s="139"/>
      <c r="CA98" s="139"/>
      <c r="CB98" s="139"/>
      <c r="CC98" s="139"/>
      <c r="CD98" s="139"/>
      <c r="CE98" s="139"/>
      <c r="CF98" s="139"/>
      <c r="CG98" s="139"/>
      <c r="CH98" s="139"/>
      <c r="CI98" s="139"/>
      <c r="CJ98" s="139"/>
      <c r="CK98" s="139"/>
      <c r="CL98" s="139"/>
      <c r="CM98" s="137"/>
    </row>
    <row r="99" spans="1:94">
      <c r="A99" s="937" t="s">
        <v>1146</v>
      </c>
      <c r="B99" s="697" t="s">
        <v>60</v>
      </c>
      <c r="C99" s="697">
        <v>1</v>
      </c>
      <c r="D99" s="697">
        <v>8</v>
      </c>
      <c r="E99" s="433">
        <v>12</v>
      </c>
      <c r="F99" s="137">
        <v>3</v>
      </c>
      <c r="G99" s="13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39"/>
      <c r="AI99" s="139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39"/>
      <c r="BK99" s="139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39"/>
      <c r="CM99" s="138"/>
    </row>
    <row r="100" spans="1:94">
      <c r="A100" s="936" t="s">
        <v>610</v>
      </c>
      <c r="B100" s="701">
        <v>866</v>
      </c>
      <c r="C100" s="701">
        <v>1186</v>
      </c>
      <c r="D100" s="701">
        <v>806</v>
      </c>
      <c r="E100" s="663">
        <v>561</v>
      </c>
      <c r="F100" s="138">
        <v>278</v>
      </c>
      <c r="G100" s="13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39"/>
      <c r="AI100" s="139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39"/>
      <c r="BK100" s="139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39"/>
      <c r="CM100" s="138"/>
    </row>
    <row r="101" spans="1:94">
      <c r="A101" s="445" t="s">
        <v>117</v>
      </c>
      <c r="B101" s="697"/>
      <c r="C101" s="697"/>
      <c r="D101" s="697"/>
      <c r="E101" s="433"/>
      <c r="F101" s="1313"/>
      <c r="G101" s="13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8"/>
    </row>
    <row r="102" spans="1:94">
      <c r="A102" s="1388" t="s">
        <v>601</v>
      </c>
      <c r="B102" s="1389">
        <v>430</v>
      </c>
      <c r="C102" s="1389">
        <v>457</v>
      </c>
      <c r="D102" s="1389">
        <v>488</v>
      </c>
      <c r="E102" s="1389">
        <v>792</v>
      </c>
      <c r="F102" s="1389">
        <v>183</v>
      </c>
      <c r="G102" s="1384"/>
      <c r="H102" s="1384"/>
      <c r="I102" s="1384"/>
      <c r="J102" s="1384"/>
      <c r="K102" s="1384"/>
      <c r="L102" s="1384"/>
      <c r="M102" s="1384"/>
      <c r="N102" s="1384"/>
      <c r="O102" s="1384"/>
      <c r="P102" s="1384"/>
      <c r="Q102" s="1384"/>
      <c r="R102" s="1384"/>
      <c r="S102" s="1384"/>
      <c r="T102" s="1384"/>
      <c r="U102" s="1384"/>
      <c r="V102" s="1384"/>
      <c r="W102" s="1384"/>
      <c r="X102" s="1384"/>
      <c r="Y102" s="1384"/>
      <c r="Z102" s="1384"/>
      <c r="AA102" s="1384"/>
      <c r="AB102" s="1384"/>
      <c r="AC102" s="1384"/>
      <c r="AD102" s="1384"/>
      <c r="AE102" s="1384"/>
      <c r="AF102" s="1384"/>
      <c r="AG102" s="1384"/>
      <c r="AH102" s="1384"/>
      <c r="AI102" s="1384"/>
      <c r="AJ102" s="1384"/>
      <c r="AK102" s="1384"/>
      <c r="AL102" s="1384"/>
      <c r="AM102" s="1384"/>
      <c r="AN102" s="1384"/>
      <c r="AO102" s="1384"/>
      <c r="AP102" s="1384"/>
      <c r="AQ102" s="1384"/>
      <c r="AR102" s="1384"/>
      <c r="AS102" s="1384"/>
      <c r="AT102" s="1384"/>
      <c r="AU102" s="1384"/>
      <c r="AV102" s="1384"/>
      <c r="AW102" s="1384"/>
      <c r="AX102" s="1384"/>
      <c r="AY102" s="1384"/>
      <c r="AZ102" s="1384"/>
      <c r="BA102" s="1384"/>
      <c r="BB102" s="1384"/>
      <c r="BC102" s="1384"/>
      <c r="BD102" s="1384"/>
      <c r="BE102" s="1384"/>
      <c r="BF102" s="1384"/>
      <c r="BG102" s="1384"/>
      <c r="BH102" s="1384"/>
      <c r="BI102" s="1384"/>
      <c r="BJ102" s="1384"/>
      <c r="BK102" s="1384"/>
      <c r="BL102" s="1384"/>
      <c r="BM102" s="1384"/>
      <c r="BN102" s="1384"/>
      <c r="BO102" s="1384"/>
      <c r="BP102" s="1384"/>
      <c r="BQ102" s="1384"/>
      <c r="BR102" s="1384"/>
      <c r="BS102" s="1384"/>
      <c r="BT102" s="1384"/>
      <c r="BU102" s="1384"/>
      <c r="BV102" s="1384"/>
      <c r="BW102" s="1384"/>
      <c r="BX102" s="1384"/>
      <c r="BY102" s="1384"/>
      <c r="BZ102" s="1384"/>
      <c r="CA102" s="1384"/>
      <c r="CB102" s="1384"/>
      <c r="CC102" s="1384"/>
      <c r="CD102" s="1384"/>
      <c r="CE102" s="1384"/>
      <c r="CF102" s="1384"/>
      <c r="CG102" s="1384"/>
      <c r="CH102" s="1384"/>
      <c r="CI102" s="1384"/>
      <c r="CJ102" s="1384"/>
      <c r="CK102" s="1384"/>
      <c r="CL102" s="1384"/>
      <c r="CM102" s="1384"/>
      <c r="CN102" s="1384"/>
      <c r="CO102" s="1384">
        <v>183</v>
      </c>
      <c r="CP102" s="138"/>
    </row>
    <row r="103" spans="1:94">
      <c r="A103" s="1388" t="s">
        <v>605</v>
      </c>
      <c r="B103" s="1389">
        <v>1</v>
      </c>
      <c r="C103" s="1389">
        <v>3</v>
      </c>
      <c r="D103" s="1389">
        <v>2</v>
      </c>
      <c r="E103" s="1389">
        <v>1</v>
      </c>
      <c r="F103" s="1389">
        <v>6</v>
      </c>
      <c r="G103" s="1384"/>
      <c r="H103" s="1384"/>
      <c r="I103" s="1384"/>
      <c r="J103" s="1384"/>
      <c r="K103" s="1384"/>
      <c r="L103" s="1384"/>
      <c r="M103" s="1384"/>
      <c r="N103" s="1384"/>
      <c r="O103" s="1384"/>
      <c r="P103" s="1384"/>
      <c r="Q103" s="1384"/>
      <c r="R103" s="1384"/>
      <c r="S103" s="1384"/>
      <c r="T103" s="1384"/>
      <c r="U103" s="1384"/>
      <c r="V103" s="1384"/>
      <c r="W103" s="1384"/>
      <c r="X103" s="1384"/>
      <c r="Y103" s="1384"/>
      <c r="Z103" s="1384"/>
      <c r="AA103" s="1384"/>
      <c r="AB103" s="1384"/>
      <c r="AC103" s="1384"/>
      <c r="AD103" s="1384"/>
      <c r="AE103" s="1384"/>
      <c r="AF103" s="1384"/>
      <c r="AG103" s="1384"/>
      <c r="AH103" s="1384"/>
      <c r="AI103" s="1384"/>
      <c r="AJ103" s="1384"/>
      <c r="AK103" s="1384"/>
      <c r="AL103" s="1384"/>
      <c r="AM103" s="1384"/>
      <c r="AN103" s="1384"/>
      <c r="AO103" s="1384"/>
      <c r="AP103" s="1384"/>
      <c r="AQ103" s="1384"/>
      <c r="AR103" s="1384"/>
      <c r="AS103" s="1384"/>
      <c r="AT103" s="1384"/>
      <c r="AU103" s="1384"/>
      <c r="AV103" s="1384"/>
      <c r="AW103" s="1384"/>
      <c r="AX103" s="1384"/>
      <c r="AY103" s="1384"/>
      <c r="AZ103" s="1384"/>
      <c r="BA103" s="1384"/>
      <c r="BB103" s="1384"/>
      <c r="BC103" s="1384"/>
      <c r="BD103" s="1384"/>
      <c r="BE103" s="1384"/>
      <c r="BF103" s="1384"/>
      <c r="BG103" s="1384"/>
      <c r="BH103" s="1384"/>
      <c r="BI103" s="1384"/>
      <c r="BJ103" s="1384"/>
      <c r="BK103" s="1384"/>
      <c r="BL103" s="1384"/>
      <c r="BM103" s="1384"/>
      <c r="BN103" s="1384"/>
      <c r="BO103" s="1384"/>
      <c r="BP103" s="1384"/>
      <c r="BQ103" s="1384"/>
      <c r="BR103" s="1384"/>
      <c r="BS103" s="1384"/>
      <c r="BT103" s="1384"/>
      <c r="BU103" s="1384"/>
      <c r="BV103" s="1384"/>
      <c r="BW103" s="1384"/>
      <c r="BX103" s="1384"/>
      <c r="BY103" s="1384"/>
      <c r="BZ103" s="1384"/>
      <c r="CA103" s="1384"/>
      <c r="CB103" s="1384"/>
      <c r="CC103" s="1384"/>
      <c r="CD103" s="1384"/>
      <c r="CE103" s="1384"/>
      <c r="CF103" s="1384"/>
      <c r="CG103" s="1384"/>
      <c r="CH103" s="1384"/>
      <c r="CI103" s="1384"/>
      <c r="CJ103" s="1384"/>
      <c r="CK103" s="1384"/>
      <c r="CL103" s="1384"/>
      <c r="CM103" s="1384"/>
      <c r="CN103" s="1384"/>
      <c r="CO103" s="1384">
        <v>4</v>
      </c>
      <c r="CP103" s="138"/>
    </row>
    <row r="104" spans="1:94">
      <c r="A104" s="1388" t="s">
        <v>602</v>
      </c>
      <c r="B104" s="1389"/>
      <c r="C104" s="1389">
        <v>28</v>
      </c>
      <c r="D104" s="1389">
        <v>4</v>
      </c>
      <c r="E104" s="1389">
        <v>2</v>
      </c>
      <c r="F104" s="1389">
        <v>14</v>
      </c>
      <c r="G104" s="1384"/>
      <c r="H104" s="1384"/>
      <c r="I104" s="1384"/>
      <c r="J104" s="1384"/>
      <c r="K104" s="1384"/>
      <c r="L104" s="1384"/>
      <c r="M104" s="1384"/>
      <c r="N104" s="1384"/>
      <c r="O104" s="1384"/>
      <c r="P104" s="1384"/>
      <c r="Q104" s="1384"/>
      <c r="R104" s="1384"/>
      <c r="S104" s="1384"/>
      <c r="T104" s="1384"/>
      <c r="U104" s="1384"/>
      <c r="V104" s="1384"/>
      <c r="W104" s="1384"/>
      <c r="X104" s="1384"/>
      <c r="Y104" s="1384"/>
      <c r="Z104" s="1384"/>
      <c r="AA104" s="1384"/>
      <c r="AB104" s="1384"/>
      <c r="AC104" s="1384"/>
      <c r="AD104" s="1384"/>
      <c r="AE104" s="1384"/>
      <c r="AF104" s="1384"/>
      <c r="AG104" s="1384"/>
      <c r="AH104" s="1384"/>
      <c r="AI104" s="1384"/>
      <c r="AJ104" s="1384"/>
      <c r="AK104" s="1384"/>
      <c r="AL104" s="1384"/>
      <c r="AM104" s="1384"/>
      <c r="AN104" s="1384"/>
      <c r="AO104" s="1384"/>
      <c r="AP104" s="1384"/>
      <c r="AQ104" s="1384"/>
      <c r="AR104" s="1384"/>
      <c r="AS104" s="1384"/>
      <c r="AT104" s="1384"/>
      <c r="AU104" s="1384"/>
      <c r="AV104" s="1384"/>
      <c r="AW104" s="1384"/>
      <c r="AX104" s="1384"/>
      <c r="AY104" s="1384"/>
      <c r="AZ104" s="1384"/>
      <c r="BA104" s="1384"/>
      <c r="BB104" s="1384"/>
      <c r="BC104" s="1384"/>
      <c r="BD104" s="1384"/>
      <c r="BE104" s="1384"/>
      <c r="BF104" s="1384"/>
      <c r="BG104" s="1384"/>
      <c r="BH104" s="1384"/>
      <c r="BI104" s="1384"/>
      <c r="BJ104" s="1384"/>
      <c r="BK104" s="1384"/>
      <c r="BL104" s="1384"/>
      <c r="BM104" s="1384"/>
      <c r="BN104" s="1384"/>
      <c r="BO104" s="1384"/>
      <c r="BP104" s="1384"/>
      <c r="BQ104" s="1384"/>
      <c r="BR104" s="1384"/>
      <c r="BS104" s="1384"/>
      <c r="BT104" s="1384"/>
      <c r="BU104" s="1384"/>
      <c r="BV104" s="1384"/>
      <c r="BW104" s="1384"/>
      <c r="BX104" s="1384"/>
      <c r="BY104" s="1384"/>
      <c r="BZ104" s="1384"/>
      <c r="CA104" s="1384"/>
      <c r="CB104" s="1384"/>
      <c r="CC104" s="1384"/>
      <c r="CD104" s="1384"/>
      <c r="CE104" s="1384"/>
      <c r="CF104" s="1384"/>
      <c r="CG104" s="1384"/>
      <c r="CH104" s="1384"/>
      <c r="CI104" s="1384"/>
      <c r="CJ104" s="1384"/>
      <c r="CK104" s="1384"/>
      <c r="CL104" s="1384"/>
      <c r="CM104" s="1384"/>
      <c r="CN104" s="1384"/>
      <c r="CO104" s="1384">
        <v>8</v>
      </c>
      <c r="CP104" s="138"/>
    </row>
    <row r="105" spans="1:94">
      <c r="A105" s="1388" t="s">
        <v>606</v>
      </c>
      <c r="B105" s="1389">
        <v>2</v>
      </c>
      <c r="C105" s="1389">
        <v>7</v>
      </c>
      <c r="D105" s="1389">
        <v>4</v>
      </c>
      <c r="E105" s="1389">
        <v>2</v>
      </c>
      <c r="F105" s="1389">
        <v>6</v>
      </c>
      <c r="G105" s="1384"/>
      <c r="H105" s="1384"/>
      <c r="I105" s="1384"/>
      <c r="J105" s="1384"/>
      <c r="K105" s="1384"/>
      <c r="L105" s="1384"/>
      <c r="M105" s="1384"/>
      <c r="N105" s="1384"/>
      <c r="O105" s="1384"/>
      <c r="P105" s="1384"/>
      <c r="Q105" s="1384"/>
      <c r="R105" s="1384"/>
      <c r="S105" s="1384"/>
      <c r="T105" s="1384"/>
      <c r="U105" s="1384"/>
      <c r="V105" s="1384"/>
      <c r="W105" s="1384"/>
      <c r="X105" s="1384"/>
      <c r="Y105" s="1384"/>
      <c r="Z105" s="1384"/>
      <c r="AA105" s="1384"/>
      <c r="AB105" s="1384"/>
      <c r="AC105" s="1384"/>
      <c r="AD105" s="1384"/>
      <c r="AE105" s="1384"/>
      <c r="AF105" s="1384"/>
      <c r="AG105" s="1384"/>
      <c r="AH105" s="1384"/>
      <c r="AI105" s="1384"/>
      <c r="AJ105" s="1384"/>
      <c r="AK105" s="1384"/>
      <c r="AL105" s="1384"/>
      <c r="AM105" s="1384"/>
      <c r="AN105" s="1384"/>
      <c r="AO105" s="1384"/>
      <c r="AP105" s="1384"/>
      <c r="AQ105" s="1384"/>
      <c r="AR105" s="1384"/>
      <c r="AS105" s="1384"/>
      <c r="AT105" s="1384"/>
      <c r="AU105" s="1384"/>
      <c r="AV105" s="1384"/>
      <c r="AW105" s="1384"/>
      <c r="AX105" s="1384"/>
      <c r="AY105" s="1384"/>
      <c r="AZ105" s="1384"/>
      <c r="BA105" s="1384"/>
      <c r="BB105" s="1384"/>
      <c r="BC105" s="1384"/>
      <c r="BD105" s="1384"/>
      <c r="BE105" s="1384"/>
      <c r="BF105" s="1384"/>
      <c r="BG105" s="1384"/>
      <c r="BH105" s="1384"/>
      <c r="BI105" s="1384"/>
      <c r="BJ105" s="1384"/>
      <c r="BK105" s="1384"/>
      <c r="BL105" s="1384"/>
      <c r="BM105" s="1384"/>
      <c r="BN105" s="1384"/>
      <c r="BO105" s="1384"/>
      <c r="BP105" s="1384"/>
      <c r="BQ105" s="1384"/>
      <c r="BR105" s="1384"/>
      <c r="BS105" s="1384"/>
      <c r="BT105" s="1384"/>
      <c r="BU105" s="1384"/>
      <c r="BV105" s="1384"/>
      <c r="BW105" s="1384"/>
      <c r="BX105" s="1384"/>
      <c r="BY105" s="1384"/>
      <c r="BZ105" s="1384"/>
      <c r="CA105" s="1384"/>
      <c r="CB105" s="1384"/>
      <c r="CC105" s="1384"/>
      <c r="CD105" s="1384"/>
      <c r="CE105" s="1384"/>
      <c r="CF105" s="1384"/>
      <c r="CG105" s="1384"/>
      <c r="CH105" s="1384"/>
      <c r="CI105" s="1384"/>
      <c r="CJ105" s="1384"/>
      <c r="CK105" s="1384"/>
      <c r="CL105" s="1384"/>
      <c r="CM105" s="1384"/>
      <c r="CN105" s="1384"/>
      <c r="CO105" s="1384">
        <v>3</v>
      </c>
      <c r="CP105" s="138"/>
    </row>
    <row r="106" spans="1:94">
      <c r="A106" s="1388" t="s">
        <v>607</v>
      </c>
      <c r="B106" s="1389">
        <v>3</v>
      </c>
      <c r="C106" s="1389">
        <v>5</v>
      </c>
      <c r="D106" s="1389">
        <v>4</v>
      </c>
      <c r="E106" s="1389">
        <v>3</v>
      </c>
      <c r="F106" s="1389">
        <v>10</v>
      </c>
      <c r="G106" s="1384"/>
      <c r="H106" s="1384"/>
      <c r="I106" s="1384"/>
      <c r="J106" s="1384"/>
      <c r="K106" s="1384"/>
      <c r="L106" s="1384"/>
      <c r="M106" s="1384"/>
      <c r="N106" s="1384"/>
      <c r="O106" s="1384"/>
      <c r="P106" s="1384"/>
      <c r="Q106" s="1384"/>
      <c r="R106" s="1384"/>
      <c r="S106" s="1384"/>
      <c r="T106" s="1384"/>
      <c r="U106" s="1384"/>
      <c r="V106" s="1384"/>
      <c r="W106" s="1384"/>
      <c r="X106" s="1384"/>
      <c r="Y106" s="1384"/>
      <c r="Z106" s="1384"/>
      <c r="AA106" s="1384"/>
      <c r="AB106" s="1384"/>
      <c r="AC106" s="1384"/>
      <c r="AD106" s="1384"/>
      <c r="AE106" s="1384"/>
      <c r="AF106" s="1384"/>
      <c r="AG106" s="1384"/>
      <c r="AH106" s="1384"/>
      <c r="AI106" s="1384"/>
      <c r="AJ106" s="1384"/>
      <c r="AK106" s="1384"/>
      <c r="AL106" s="1384"/>
      <c r="AM106" s="1384"/>
      <c r="AN106" s="1384"/>
      <c r="AO106" s="1384"/>
      <c r="AP106" s="1384"/>
      <c r="AQ106" s="1384"/>
      <c r="AR106" s="1384"/>
      <c r="AS106" s="1384"/>
      <c r="AT106" s="1384"/>
      <c r="AU106" s="1384"/>
      <c r="AV106" s="1384"/>
      <c r="AW106" s="1384"/>
      <c r="AX106" s="1384"/>
      <c r="AY106" s="1384"/>
      <c r="AZ106" s="1384"/>
      <c r="BA106" s="1384"/>
      <c r="BB106" s="1384"/>
      <c r="BC106" s="1384"/>
      <c r="BD106" s="1384"/>
      <c r="BE106" s="1384"/>
      <c r="BF106" s="1384"/>
      <c r="BG106" s="1384"/>
      <c r="BH106" s="1384"/>
      <c r="BI106" s="1384"/>
      <c r="BJ106" s="1384"/>
      <c r="BK106" s="1384"/>
      <c r="BL106" s="1384"/>
      <c r="BM106" s="1384"/>
      <c r="BN106" s="1384"/>
      <c r="BO106" s="1384"/>
      <c r="BP106" s="1384"/>
      <c r="BQ106" s="1384"/>
      <c r="BR106" s="1384"/>
      <c r="BS106" s="1384"/>
      <c r="BT106" s="1384"/>
      <c r="BU106" s="1384"/>
      <c r="BV106" s="1384"/>
      <c r="BW106" s="1384"/>
      <c r="BX106" s="1384"/>
      <c r="BY106" s="1384"/>
      <c r="BZ106" s="1384"/>
      <c r="CA106" s="1384"/>
      <c r="CB106" s="1384"/>
      <c r="CC106" s="1384"/>
      <c r="CD106" s="1384"/>
      <c r="CE106" s="1384"/>
      <c r="CF106" s="1384"/>
      <c r="CG106" s="1384"/>
      <c r="CH106" s="1384"/>
      <c r="CI106" s="1384"/>
      <c r="CJ106" s="1384"/>
      <c r="CK106" s="1384"/>
      <c r="CL106" s="1384"/>
      <c r="CM106" s="1384"/>
      <c r="CN106" s="1384"/>
      <c r="CO106" s="1387" t="s">
        <v>60</v>
      </c>
      <c r="CP106" s="138"/>
    </row>
    <row r="107" spans="1:94">
      <c r="A107" s="1388" t="s">
        <v>609</v>
      </c>
      <c r="B107" s="1390">
        <v>3</v>
      </c>
      <c r="C107" s="1390">
        <v>3</v>
      </c>
      <c r="D107" s="1390">
        <v>5</v>
      </c>
      <c r="E107" s="1390">
        <v>2</v>
      </c>
      <c r="F107" s="1390">
        <v>6</v>
      </c>
      <c r="G107" s="1384"/>
      <c r="H107" s="1384"/>
      <c r="I107" s="1384"/>
      <c r="J107" s="1384"/>
      <c r="K107" s="1384"/>
      <c r="L107" s="1384"/>
      <c r="M107" s="1384"/>
      <c r="N107" s="1384"/>
      <c r="O107" s="1384"/>
      <c r="P107" s="1384"/>
      <c r="Q107" s="1384"/>
      <c r="R107" s="1384"/>
      <c r="S107" s="1384"/>
      <c r="T107" s="1384"/>
      <c r="U107" s="1384"/>
      <c r="V107" s="1384"/>
      <c r="W107" s="1384"/>
      <c r="X107" s="1384"/>
      <c r="Y107" s="1384"/>
      <c r="Z107" s="1384"/>
      <c r="AA107" s="1384"/>
      <c r="AB107" s="1384"/>
      <c r="AC107" s="1384"/>
      <c r="AD107" s="1384"/>
      <c r="AE107" s="1384"/>
      <c r="AF107" s="1384"/>
      <c r="AG107" s="1384"/>
      <c r="AH107" s="1384"/>
      <c r="AI107" s="1384"/>
      <c r="AJ107" s="1384"/>
      <c r="AK107" s="1384"/>
      <c r="AL107" s="1384"/>
      <c r="AM107" s="1384"/>
      <c r="AN107" s="1384"/>
      <c r="AO107" s="1384"/>
      <c r="AP107" s="1384"/>
      <c r="AQ107" s="1384"/>
      <c r="AR107" s="1384"/>
      <c r="AS107" s="1384"/>
      <c r="AT107" s="1384"/>
      <c r="AU107" s="1384"/>
      <c r="AV107" s="1384"/>
      <c r="AW107" s="1384"/>
      <c r="AX107" s="1384"/>
      <c r="AY107" s="1384"/>
      <c r="AZ107" s="1384"/>
      <c r="BA107" s="1384"/>
      <c r="BB107" s="1384"/>
      <c r="BC107" s="1384"/>
      <c r="BD107" s="1384"/>
      <c r="BE107" s="1384"/>
      <c r="BF107" s="1384"/>
      <c r="BG107" s="1384"/>
      <c r="BH107" s="1384"/>
      <c r="BI107" s="1384"/>
      <c r="BJ107" s="1384"/>
      <c r="BK107" s="1384"/>
      <c r="BL107" s="1384"/>
      <c r="BM107" s="1384"/>
      <c r="BN107" s="1384"/>
      <c r="BO107" s="1384"/>
      <c r="BP107" s="1384"/>
      <c r="BQ107" s="1384"/>
      <c r="BR107" s="1384"/>
      <c r="BS107" s="1384"/>
      <c r="BT107" s="1384"/>
      <c r="BU107" s="1384"/>
      <c r="BV107" s="1384"/>
      <c r="BW107" s="1384"/>
      <c r="BX107" s="1384"/>
      <c r="BY107" s="1384"/>
      <c r="BZ107" s="1384"/>
      <c r="CA107" s="1384"/>
      <c r="CB107" s="1384"/>
      <c r="CC107" s="1384"/>
      <c r="CD107" s="1384"/>
      <c r="CE107" s="1384"/>
      <c r="CF107" s="1384"/>
      <c r="CG107" s="1384"/>
      <c r="CH107" s="1384"/>
      <c r="CI107" s="1384"/>
      <c r="CJ107" s="1384"/>
      <c r="CK107" s="1384"/>
      <c r="CL107" s="1384"/>
      <c r="CM107" s="1384"/>
      <c r="CN107" s="1384"/>
      <c r="CO107" s="1384">
        <v>2</v>
      </c>
      <c r="CP107" s="138"/>
    </row>
    <row r="108" spans="1:94">
      <c r="A108" s="1388" t="s">
        <v>604</v>
      </c>
      <c r="B108" s="1390">
        <v>120</v>
      </c>
      <c r="C108" s="1390">
        <v>345</v>
      </c>
      <c r="D108" s="1390">
        <v>348</v>
      </c>
      <c r="E108" s="1390">
        <v>372</v>
      </c>
      <c r="F108" s="1390">
        <v>203</v>
      </c>
      <c r="G108" s="1384"/>
      <c r="H108" s="1384"/>
      <c r="I108" s="1384"/>
      <c r="J108" s="1384"/>
      <c r="K108" s="1384"/>
      <c r="L108" s="1384"/>
      <c r="M108" s="1384"/>
      <c r="N108" s="1384"/>
      <c r="O108" s="1384"/>
      <c r="P108" s="1384"/>
      <c r="Q108" s="1384"/>
      <c r="R108" s="1384"/>
      <c r="S108" s="1384"/>
      <c r="T108" s="1384"/>
      <c r="U108" s="1384"/>
      <c r="V108" s="1384"/>
      <c r="W108" s="1384"/>
      <c r="X108" s="1384"/>
      <c r="Y108" s="1384"/>
      <c r="Z108" s="1384"/>
      <c r="AA108" s="1384"/>
      <c r="AB108" s="1384"/>
      <c r="AC108" s="1384"/>
      <c r="AD108" s="1384"/>
      <c r="AE108" s="1384"/>
      <c r="AF108" s="1384"/>
      <c r="AG108" s="1384"/>
      <c r="AH108" s="1384"/>
      <c r="AI108" s="1384"/>
      <c r="AJ108" s="1384"/>
      <c r="AK108" s="1384"/>
      <c r="AL108" s="1384"/>
      <c r="AM108" s="1384"/>
      <c r="AN108" s="1384"/>
      <c r="AO108" s="1384"/>
      <c r="AP108" s="1384"/>
      <c r="AQ108" s="1384"/>
      <c r="AR108" s="1384"/>
      <c r="AS108" s="1384"/>
      <c r="AT108" s="1384"/>
      <c r="AU108" s="1384"/>
      <c r="AV108" s="1384"/>
      <c r="AW108" s="1384"/>
      <c r="AX108" s="1384"/>
      <c r="AY108" s="1384"/>
      <c r="AZ108" s="1384"/>
      <c r="BA108" s="1384"/>
      <c r="BB108" s="1384"/>
      <c r="BC108" s="1384"/>
      <c r="BD108" s="1384"/>
      <c r="BE108" s="1384"/>
      <c r="BF108" s="1384"/>
      <c r="BG108" s="1384"/>
      <c r="BH108" s="1384"/>
      <c r="BI108" s="1384"/>
      <c r="BJ108" s="1384"/>
      <c r="BK108" s="1384"/>
      <c r="BL108" s="1384"/>
      <c r="BM108" s="1384"/>
      <c r="BN108" s="1384"/>
      <c r="BO108" s="1384"/>
      <c r="BP108" s="1384"/>
      <c r="BQ108" s="1384"/>
      <c r="BR108" s="1384"/>
      <c r="BS108" s="1384"/>
      <c r="BT108" s="1384"/>
      <c r="BU108" s="1384"/>
      <c r="BV108" s="1384"/>
      <c r="BW108" s="1384"/>
      <c r="BX108" s="1384"/>
      <c r="BY108" s="1384"/>
      <c r="BZ108" s="1384"/>
      <c r="CA108" s="1384"/>
      <c r="CB108" s="1384"/>
      <c r="CC108" s="1384"/>
      <c r="CD108" s="1384"/>
      <c r="CE108" s="1384"/>
      <c r="CF108" s="1384"/>
      <c r="CG108" s="1384"/>
      <c r="CH108" s="1384"/>
      <c r="CI108" s="1384"/>
      <c r="CJ108" s="1384"/>
      <c r="CK108" s="1384"/>
      <c r="CL108" s="1384"/>
      <c r="CM108" s="1384"/>
      <c r="CN108" s="1384"/>
      <c r="CO108" s="1384">
        <v>73</v>
      </c>
      <c r="CP108" s="138"/>
    </row>
    <row r="109" spans="1:94">
      <c r="A109" s="1388" t="s">
        <v>608</v>
      </c>
      <c r="B109" s="1390">
        <v>5</v>
      </c>
      <c r="C109" s="1390">
        <v>7</v>
      </c>
      <c r="D109" s="1390">
        <v>7</v>
      </c>
      <c r="E109" s="1390">
        <v>7</v>
      </c>
      <c r="F109" s="1390">
        <v>2</v>
      </c>
      <c r="G109" s="1384"/>
      <c r="H109" s="1387"/>
      <c r="I109" s="1384"/>
      <c r="J109" s="1384"/>
      <c r="K109" s="1384"/>
      <c r="L109" s="1384"/>
      <c r="M109" s="1384"/>
      <c r="N109" s="1384"/>
      <c r="O109" s="1384"/>
      <c r="P109" s="1384"/>
      <c r="Q109" s="1384"/>
      <c r="R109" s="1384"/>
      <c r="S109" s="1384"/>
      <c r="T109" s="1384"/>
      <c r="U109" s="1384"/>
      <c r="V109" s="1384"/>
      <c r="W109" s="1384"/>
      <c r="X109" s="1384"/>
      <c r="Y109" s="1384"/>
      <c r="Z109" s="1384"/>
      <c r="AA109" s="1384"/>
      <c r="AB109" s="1384"/>
      <c r="AC109" s="1384"/>
      <c r="AD109" s="1384"/>
      <c r="AE109" s="1384"/>
      <c r="AF109" s="1384"/>
      <c r="AG109" s="1384"/>
      <c r="AH109" s="1384"/>
      <c r="AI109" s="1384"/>
      <c r="AJ109" s="1384"/>
      <c r="AK109" s="1384"/>
      <c r="AL109" s="1384"/>
      <c r="AM109" s="1384"/>
      <c r="AN109" s="1384"/>
      <c r="AO109" s="1384"/>
      <c r="AP109" s="1384"/>
      <c r="AQ109" s="1384"/>
      <c r="AR109" s="1384"/>
      <c r="AS109" s="1384"/>
      <c r="AT109" s="1384"/>
      <c r="AU109" s="1384"/>
      <c r="AV109" s="1384"/>
      <c r="AW109" s="1384"/>
      <c r="AX109" s="1384"/>
      <c r="AY109" s="1384"/>
      <c r="AZ109" s="1384"/>
      <c r="BA109" s="1384"/>
      <c r="BB109" s="1384"/>
      <c r="BC109" s="1384"/>
      <c r="BD109" s="1384"/>
      <c r="BE109" s="1384"/>
      <c r="BF109" s="1384"/>
      <c r="BG109" s="1384"/>
      <c r="BH109" s="1384"/>
      <c r="BI109" s="1384"/>
      <c r="BJ109" s="1384"/>
      <c r="BK109" s="1384"/>
      <c r="BL109" s="1384"/>
      <c r="BM109" s="1384"/>
      <c r="BN109" s="1384"/>
      <c r="BO109" s="1384"/>
      <c r="BP109" s="1384"/>
      <c r="BQ109" s="1384"/>
      <c r="BR109" s="1384"/>
      <c r="BS109" s="1384"/>
      <c r="BT109" s="1384"/>
      <c r="BU109" s="1384"/>
      <c r="BV109" s="1384"/>
      <c r="BW109" s="1384"/>
      <c r="BX109" s="1384"/>
      <c r="BY109" s="1384"/>
      <c r="BZ109" s="1384"/>
      <c r="CA109" s="1384"/>
      <c r="CB109" s="1384"/>
      <c r="CC109" s="1384"/>
      <c r="CD109" s="1384"/>
      <c r="CE109" s="1384"/>
      <c r="CF109" s="1384"/>
      <c r="CG109" s="1384"/>
      <c r="CH109" s="1384"/>
      <c r="CI109" s="1384"/>
      <c r="CJ109" s="1384"/>
      <c r="CK109" s="1384"/>
      <c r="CL109" s="1384"/>
      <c r="CM109" s="1384"/>
      <c r="CN109" s="1384"/>
      <c r="CO109" s="1384">
        <v>3</v>
      </c>
      <c r="CP109" s="138"/>
    </row>
    <row r="110" spans="1:94">
      <c r="A110" s="1388" t="s">
        <v>603</v>
      </c>
      <c r="B110" s="1391" t="s">
        <v>60</v>
      </c>
      <c r="C110" s="1391">
        <v>1</v>
      </c>
      <c r="D110" s="1391">
        <v>1</v>
      </c>
      <c r="E110" s="1391">
        <v>1</v>
      </c>
      <c r="F110" s="1391">
        <v>1</v>
      </c>
      <c r="G110" s="1384"/>
      <c r="H110" s="1387"/>
      <c r="I110" s="1384"/>
      <c r="J110" s="1384"/>
      <c r="K110" s="1384"/>
      <c r="L110" s="1384"/>
      <c r="M110" s="1384"/>
      <c r="N110" s="1384"/>
      <c r="O110" s="1384"/>
      <c r="P110" s="1384"/>
      <c r="Q110" s="1384"/>
      <c r="R110" s="1384"/>
      <c r="S110" s="1384"/>
      <c r="T110" s="1384"/>
      <c r="U110" s="1384"/>
      <c r="V110" s="1384"/>
      <c r="W110" s="1384"/>
      <c r="X110" s="1384"/>
      <c r="Y110" s="1384"/>
      <c r="Z110" s="1384"/>
      <c r="AA110" s="1384"/>
      <c r="AB110" s="1384"/>
      <c r="AC110" s="1384"/>
      <c r="AD110" s="1384"/>
      <c r="AE110" s="1384"/>
      <c r="AF110" s="1384"/>
      <c r="AG110" s="1384"/>
      <c r="AH110" s="1384"/>
      <c r="AI110" s="1384"/>
      <c r="AJ110" s="1384"/>
      <c r="AK110" s="1384"/>
      <c r="AL110" s="1384"/>
      <c r="AM110" s="1384"/>
      <c r="AN110" s="1384"/>
      <c r="AO110" s="1384"/>
      <c r="AP110" s="1384"/>
      <c r="AQ110" s="1384"/>
      <c r="AR110" s="1384"/>
      <c r="AS110" s="1384"/>
      <c r="AT110" s="1384"/>
      <c r="AU110" s="1384"/>
      <c r="AV110" s="1384"/>
      <c r="AW110" s="1384"/>
      <c r="AX110" s="1384"/>
      <c r="AY110" s="1384"/>
      <c r="AZ110" s="1384"/>
      <c r="BA110" s="1384"/>
      <c r="BB110" s="1384"/>
      <c r="BC110" s="1384"/>
      <c r="BD110" s="1384"/>
      <c r="BE110" s="1384"/>
      <c r="BF110" s="1384"/>
      <c r="BG110" s="1384"/>
      <c r="BH110" s="1384"/>
      <c r="BI110" s="1384"/>
      <c r="BJ110" s="1384"/>
      <c r="BK110" s="1384"/>
      <c r="BL110" s="1384"/>
      <c r="BM110" s="1384"/>
      <c r="BN110" s="1384"/>
      <c r="BO110" s="1384"/>
      <c r="BP110" s="1384"/>
      <c r="BQ110" s="1384"/>
      <c r="BR110" s="1384"/>
      <c r="BS110" s="1384"/>
      <c r="BT110" s="1384"/>
      <c r="BU110" s="1384"/>
      <c r="BV110" s="1384"/>
      <c r="BW110" s="1384"/>
      <c r="BX110" s="1384"/>
      <c r="BY110" s="1384"/>
      <c r="BZ110" s="1384"/>
      <c r="CA110" s="1384"/>
      <c r="CB110" s="1384"/>
      <c r="CC110" s="1384"/>
      <c r="CD110" s="1384"/>
      <c r="CE110" s="1384"/>
      <c r="CF110" s="1384"/>
      <c r="CG110" s="1384"/>
      <c r="CH110" s="1384"/>
      <c r="CI110" s="1384"/>
      <c r="CJ110" s="1384"/>
      <c r="CK110" s="1384"/>
      <c r="CL110" s="1384"/>
      <c r="CM110" s="1384"/>
      <c r="CN110" s="1384"/>
      <c r="CO110" s="1384"/>
      <c r="CP110" s="138"/>
    </row>
    <row r="111" spans="1:94">
      <c r="A111" s="1388" t="s">
        <v>611</v>
      </c>
      <c r="B111" s="1389"/>
      <c r="C111" s="1389">
        <v>3</v>
      </c>
      <c r="D111" s="1389" t="s">
        <v>60</v>
      </c>
      <c r="E111" s="1389">
        <v>1</v>
      </c>
      <c r="F111" s="1389"/>
      <c r="G111" s="1384"/>
      <c r="H111" s="1384"/>
      <c r="I111" s="1384"/>
      <c r="J111" s="1384"/>
      <c r="K111" s="1384"/>
      <c r="L111" s="1384"/>
      <c r="M111" s="1384"/>
      <c r="N111" s="1384"/>
      <c r="O111" s="1384"/>
      <c r="P111" s="1384"/>
      <c r="Q111" s="1384"/>
      <c r="R111" s="1384"/>
      <c r="S111" s="1384"/>
      <c r="T111" s="1384"/>
      <c r="U111" s="1384"/>
      <c r="V111" s="1384"/>
      <c r="W111" s="1384"/>
      <c r="X111" s="1384"/>
      <c r="Y111" s="1384"/>
      <c r="Z111" s="1384"/>
      <c r="AA111" s="1384"/>
      <c r="AB111" s="1384"/>
      <c r="AC111" s="1384"/>
      <c r="AD111" s="1384"/>
      <c r="AE111" s="1384"/>
      <c r="AF111" s="1384"/>
      <c r="AG111" s="1384"/>
      <c r="AH111" s="1384"/>
      <c r="AI111" s="1384"/>
      <c r="AJ111" s="1384"/>
      <c r="AK111" s="1384"/>
      <c r="AL111" s="1384"/>
      <c r="AM111" s="1384"/>
      <c r="AN111" s="1384"/>
      <c r="AO111" s="1384"/>
      <c r="AP111" s="1384"/>
      <c r="AQ111" s="1384"/>
      <c r="AR111" s="1384"/>
      <c r="AS111" s="1384"/>
      <c r="AT111" s="1384"/>
      <c r="AU111" s="1384"/>
      <c r="AV111" s="1384"/>
      <c r="AW111" s="1384"/>
      <c r="AX111" s="1384"/>
      <c r="AY111" s="1384"/>
      <c r="AZ111" s="1384"/>
      <c r="BA111" s="1384"/>
      <c r="BB111" s="1384"/>
      <c r="BC111" s="1384"/>
      <c r="BD111" s="1384"/>
      <c r="BE111" s="1384"/>
      <c r="BF111" s="1384"/>
      <c r="BG111" s="1384"/>
      <c r="BH111" s="1384"/>
      <c r="BI111" s="1384"/>
      <c r="BJ111" s="1384"/>
      <c r="BK111" s="1384"/>
      <c r="BL111" s="1384"/>
      <c r="BM111" s="1384"/>
      <c r="BN111" s="1384"/>
      <c r="BO111" s="1384"/>
      <c r="BP111" s="1384"/>
      <c r="BQ111" s="1384"/>
      <c r="BR111" s="1384"/>
      <c r="BS111" s="1384"/>
      <c r="BT111" s="1384"/>
      <c r="BU111" s="1384"/>
      <c r="BV111" s="1384"/>
      <c r="BW111" s="1384"/>
      <c r="BX111" s="1384"/>
      <c r="BY111" s="1384"/>
      <c r="BZ111" s="1384"/>
      <c r="CA111" s="1384"/>
      <c r="CB111" s="1384"/>
      <c r="CC111" s="1384"/>
      <c r="CD111" s="1384"/>
      <c r="CE111" s="1384"/>
      <c r="CF111" s="1384"/>
      <c r="CG111" s="1384"/>
      <c r="CH111" s="1384"/>
      <c r="CI111" s="1384"/>
      <c r="CJ111" s="1384"/>
      <c r="CK111" s="1384"/>
      <c r="CL111" s="1384"/>
      <c r="CM111" s="1384"/>
      <c r="CN111" s="1384"/>
      <c r="CO111" s="1384">
        <v>2</v>
      </c>
      <c r="CP111" s="138"/>
    </row>
    <row r="112" spans="1:94">
      <c r="A112" s="1388" t="s">
        <v>613</v>
      </c>
      <c r="B112" s="1389"/>
      <c r="C112" s="1389">
        <v>1</v>
      </c>
      <c r="D112" s="1389" t="s">
        <v>60</v>
      </c>
      <c r="E112" s="1389">
        <v>2</v>
      </c>
      <c r="F112" s="1389">
        <v>1</v>
      </c>
      <c r="G112" s="1384"/>
      <c r="H112" s="1384"/>
      <c r="I112" s="1384"/>
      <c r="J112" s="1384"/>
      <c r="K112" s="1384"/>
      <c r="L112" s="1384"/>
      <c r="M112" s="1384"/>
      <c r="N112" s="1384"/>
      <c r="O112" s="1384"/>
      <c r="P112" s="1384"/>
      <c r="Q112" s="1384"/>
      <c r="R112" s="1384"/>
      <c r="S112" s="1384"/>
      <c r="T112" s="1384"/>
      <c r="U112" s="1384"/>
      <c r="V112" s="1384"/>
      <c r="W112" s="1384"/>
      <c r="X112" s="1384"/>
      <c r="Y112" s="1384"/>
      <c r="Z112" s="1384"/>
      <c r="AA112" s="1384"/>
      <c r="AB112" s="1384"/>
      <c r="AC112" s="1384"/>
      <c r="AD112" s="1384"/>
      <c r="AE112" s="1384"/>
      <c r="AF112" s="1384"/>
      <c r="AG112" s="1384"/>
      <c r="AH112" s="1384"/>
      <c r="AI112" s="1384"/>
      <c r="AJ112" s="1384"/>
      <c r="AK112" s="1384"/>
      <c r="AL112" s="1384"/>
      <c r="AM112" s="1384"/>
      <c r="AN112" s="1384"/>
      <c r="AO112" s="1384"/>
      <c r="AP112" s="1384"/>
      <c r="AQ112" s="1384"/>
      <c r="AR112" s="1384"/>
      <c r="AS112" s="1384"/>
      <c r="AT112" s="1384"/>
      <c r="AU112" s="1384"/>
      <c r="AV112" s="1384"/>
      <c r="AW112" s="1384"/>
      <c r="AX112" s="1384"/>
      <c r="AY112" s="1384"/>
      <c r="AZ112" s="1384"/>
      <c r="BA112" s="1384"/>
      <c r="BB112" s="1384"/>
      <c r="BC112" s="1384"/>
      <c r="BD112" s="1384"/>
      <c r="BE112" s="1384"/>
      <c r="BF112" s="1384"/>
      <c r="BG112" s="1384"/>
      <c r="BH112" s="1384"/>
      <c r="BI112" s="1384"/>
      <c r="BJ112" s="1384"/>
      <c r="BK112" s="1384"/>
      <c r="BL112" s="1384"/>
      <c r="BM112" s="1384"/>
      <c r="BN112" s="1384"/>
      <c r="BO112" s="1384"/>
      <c r="BP112" s="1384"/>
      <c r="BQ112" s="1384"/>
      <c r="BR112" s="1384"/>
      <c r="BS112" s="1384"/>
      <c r="BT112" s="1384"/>
      <c r="BU112" s="1384"/>
      <c r="BV112" s="1384"/>
      <c r="BW112" s="1384"/>
      <c r="BX112" s="1384"/>
      <c r="BY112" s="1384"/>
      <c r="BZ112" s="1384"/>
      <c r="CA112" s="1384"/>
      <c r="CB112" s="1384"/>
      <c r="CC112" s="1384"/>
      <c r="CD112" s="1384"/>
      <c r="CE112" s="1384"/>
      <c r="CF112" s="1384"/>
      <c r="CG112" s="1384"/>
      <c r="CH112" s="1384"/>
      <c r="CI112" s="1384"/>
      <c r="CJ112" s="1384"/>
      <c r="CK112" s="1384"/>
      <c r="CL112" s="1384"/>
      <c r="CM112" s="1384"/>
      <c r="CN112" s="1384"/>
      <c r="CO112" s="1384" t="s">
        <v>60</v>
      </c>
      <c r="CP112" s="138"/>
    </row>
    <row r="113" spans="1:94">
      <c r="A113" s="1388" t="s">
        <v>614</v>
      </c>
      <c r="B113" s="1389">
        <v>3</v>
      </c>
      <c r="C113" s="1389" t="s">
        <v>60</v>
      </c>
      <c r="D113" s="1389" t="s">
        <v>60</v>
      </c>
      <c r="E113" s="1389"/>
      <c r="F113" s="1389"/>
      <c r="G113" s="1384"/>
      <c r="H113" s="1384"/>
      <c r="I113" s="1384"/>
      <c r="J113" s="1384"/>
      <c r="K113" s="1384"/>
      <c r="L113" s="1384"/>
      <c r="M113" s="1384"/>
      <c r="N113" s="1384"/>
      <c r="O113" s="1384"/>
      <c r="P113" s="1384"/>
      <c r="Q113" s="1384"/>
      <c r="R113" s="1384"/>
      <c r="S113" s="1384"/>
      <c r="T113" s="1384"/>
      <c r="U113" s="1384"/>
      <c r="V113" s="1384"/>
      <c r="W113" s="1384"/>
      <c r="X113" s="1384"/>
      <c r="Y113" s="1384"/>
      <c r="Z113" s="1384"/>
      <c r="AA113" s="1384"/>
      <c r="AB113" s="1384"/>
      <c r="AC113" s="1384"/>
      <c r="AD113" s="1384"/>
      <c r="AE113" s="1384"/>
      <c r="AF113" s="1384"/>
      <c r="AG113" s="1384"/>
      <c r="AH113" s="1384"/>
      <c r="AI113" s="1384"/>
      <c r="AJ113" s="1384"/>
      <c r="AK113" s="1384"/>
      <c r="AL113" s="1384"/>
      <c r="AM113" s="1384"/>
      <c r="AN113" s="1384"/>
      <c r="AO113" s="1384"/>
      <c r="AP113" s="1384"/>
      <c r="AQ113" s="1384"/>
      <c r="AR113" s="1384"/>
      <c r="AS113" s="1384"/>
      <c r="AT113" s="1384"/>
      <c r="AU113" s="1384"/>
      <c r="AV113" s="1384"/>
      <c r="AW113" s="1384"/>
      <c r="AX113" s="1384"/>
      <c r="AY113" s="1384"/>
      <c r="AZ113" s="1384"/>
      <c r="BA113" s="1384"/>
      <c r="BB113" s="1384"/>
      <c r="BC113" s="1384"/>
      <c r="BD113" s="1384"/>
      <c r="BE113" s="1384"/>
      <c r="BF113" s="1384"/>
      <c r="BG113" s="1384"/>
      <c r="BH113" s="1384"/>
      <c r="BI113" s="1384"/>
      <c r="BJ113" s="1384"/>
      <c r="BK113" s="1384"/>
      <c r="BL113" s="1384"/>
      <c r="BM113" s="1384"/>
      <c r="BN113" s="1384"/>
      <c r="BO113" s="1384"/>
      <c r="BP113" s="1384"/>
      <c r="BQ113" s="1384"/>
      <c r="BR113" s="1384"/>
      <c r="BS113" s="1384"/>
      <c r="BT113" s="1384"/>
      <c r="BU113" s="1384"/>
      <c r="BV113" s="1384"/>
      <c r="BW113" s="1384"/>
      <c r="BX113" s="1384"/>
      <c r="BY113" s="1384"/>
      <c r="BZ113" s="1384"/>
      <c r="CA113" s="1384"/>
      <c r="CB113" s="1384"/>
      <c r="CC113" s="1384"/>
      <c r="CD113" s="1384"/>
      <c r="CE113" s="1384"/>
      <c r="CF113" s="1384"/>
      <c r="CG113" s="1384"/>
      <c r="CH113" s="1384"/>
      <c r="CI113" s="1384"/>
      <c r="CJ113" s="1384"/>
      <c r="CK113" s="1384"/>
      <c r="CL113" s="1384"/>
      <c r="CM113" s="1384"/>
      <c r="CN113" s="1384"/>
      <c r="CO113" s="1384"/>
      <c r="CP113" s="138"/>
    </row>
    <row r="114" spans="1:94">
      <c r="A114" s="2006" t="s">
        <v>1146</v>
      </c>
      <c r="B114" s="2007">
        <v>0</v>
      </c>
      <c r="C114" s="2007">
        <v>3</v>
      </c>
      <c r="D114" s="2007">
        <v>3</v>
      </c>
      <c r="E114" s="2007">
        <v>1</v>
      </c>
      <c r="F114" s="2007">
        <v>1</v>
      </c>
      <c r="G114" s="1384"/>
      <c r="H114" s="1387"/>
      <c r="I114" s="1384"/>
      <c r="J114" s="1384"/>
      <c r="K114" s="1384"/>
      <c r="L114" s="1384"/>
      <c r="M114" s="1384"/>
      <c r="N114" s="1384"/>
      <c r="O114" s="1384"/>
      <c r="P114" s="1384"/>
      <c r="Q114" s="1384"/>
      <c r="R114" s="1384"/>
      <c r="S114" s="1384"/>
      <c r="T114" s="1384"/>
      <c r="U114" s="1384"/>
      <c r="V114" s="1384"/>
      <c r="W114" s="1384"/>
      <c r="X114" s="1384"/>
      <c r="Y114" s="1384"/>
      <c r="Z114" s="1384"/>
      <c r="AA114" s="1384"/>
      <c r="AB114" s="1384"/>
      <c r="AC114" s="1384"/>
      <c r="AD114" s="1384"/>
      <c r="AE114" s="1384"/>
      <c r="AF114" s="1384"/>
      <c r="AG114" s="1384"/>
      <c r="AH114" s="1384"/>
      <c r="AI114" s="1384"/>
      <c r="AJ114" s="1384"/>
      <c r="AK114" s="1384"/>
      <c r="AL114" s="1384"/>
      <c r="AM114" s="1384"/>
      <c r="AN114" s="1384"/>
      <c r="AO114" s="1384"/>
      <c r="AP114" s="1384"/>
      <c r="AQ114" s="1384"/>
      <c r="AR114" s="1384"/>
      <c r="AS114" s="1384"/>
      <c r="AT114" s="1384"/>
      <c r="AU114" s="1384"/>
      <c r="AV114" s="1384"/>
      <c r="AW114" s="1384"/>
      <c r="AX114" s="1384"/>
      <c r="AY114" s="1384"/>
      <c r="AZ114" s="1384"/>
      <c r="BA114" s="1384"/>
      <c r="BB114" s="1384"/>
      <c r="BC114" s="1384"/>
      <c r="BD114" s="1384"/>
      <c r="BE114" s="1384"/>
      <c r="BF114" s="1384"/>
      <c r="BG114" s="1384"/>
      <c r="BH114" s="1384"/>
      <c r="BI114" s="1384"/>
      <c r="BJ114" s="1384"/>
      <c r="BK114" s="1384"/>
      <c r="BL114" s="1384"/>
      <c r="BM114" s="1384"/>
      <c r="BN114" s="1384"/>
      <c r="BO114" s="1384"/>
      <c r="BP114" s="1384"/>
      <c r="BQ114" s="1384"/>
      <c r="BR114" s="1384"/>
      <c r="BS114" s="1384"/>
      <c r="BT114" s="1384"/>
      <c r="BU114" s="1384"/>
      <c r="BV114" s="1384"/>
      <c r="BW114" s="1384"/>
      <c r="BX114" s="1384"/>
      <c r="BY114" s="1384"/>
      <c r="BZ114" s="1384"/>
      <c r="CA114" s="1384"/>
      <c r="CB114" s="1384"/>
      <c r="CC114" s="1384"/>
      <c r="CD114" s="1384"/>
      <c r="CE114" s="1384"/>
      <c r="CF114" s="1384"/>
      <c r="CG114" s="1384"/>
      <c r="CH114" s="1384"/>
      <c r="CI114" s="1384"/>
      <c r="CJ114" s="1384"/>
      <c r="CK114" s="1384"/>
      <c r="CL114" s="1384"/>
      <c r="CM114" s="1384"/>
      <c r="CN114" s="1384"/>
      <c r="CO114" s="1384"/>
      <c r="CP114" s="138"/>
    </row>
    <row r="115" spans="1:94">
      <c r="A115" s="512"/>
      <c r="B115" s="512"/>
      <c r="C115" s="512"/>
      <c r="D115" s="512"/>
      <c r="E115" s="512"/>
      <c r="F115" s="512"/>
    </row>
  </sheetData>
  <mergeCells count="6">
    <mergeCell ref="A85:D85"/>
    <mergeCell ref="A3:D3"/>
    <mergeCell ref="A84:E84"/>
    <mergeCell ref="A1:E1"/>
    <mergeCell ref="A2:E2"/>
    <mergeCell ref="A65:D6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1" manualBreakCount="1">
    <brk id="64" max="1638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105"/>
  <sheetViews>
    <sheetView workbookViewId="0">
      <selection activeCell="L75" sqref="L75"/>
    </sheetView>
  </sheetViews>
  <sheetFormatPr defaultRowHeight="12.75"/>
  <cols>
    <col min="1" max="1" width="46.1640625" customWidth="1"/>
    <col min="2" max="6" width="11.83203125" customWidth="1"/>
  </cols>
  <sheetData>
    <row r="1" spans="1:6">
      <c r="A1" s="2340" t="s">
        <v>85</v>
      </c>
      <c r="B1" s="2340"/>
      <c r="C1" s="2340"/>
      <c r="D1" s="2340"/>
      <c r="E1" s="473"/>
      <c r="F1" s="512"/>
    </row>
    <row r="2" spans="1:6">
      <c r="A2" s="2008"/>
      <c r="B2" s="1991">
        <v>2019</v>
      </c>
      <c r="C2" s="1991">
        <v>2020</v>
      </c>
      <c r="D2" s="1992">
        <v>2021</v>
      </c>
      <c r="E2" s="1963">
        <v>2022</v>
      </c>
      <c r="F2" s="1993">
        <v>2023</v>
      </c>
    </row>
    <row r="3" spans="1:6">
      <c r="A3" s="493" t="s">
        <v>609</v>
      </c>
      <c r="B3" s="433">
        <v>5</v>
      </c>
      <c r="C3" s="433">
        <v>2</v>
      </c>
      <c r="D3" s="433">
        <v>6</v>
      </c>
      <c r="E3" s="433">
        <v>1</v>
      </c>
      <c r="F3" s="138"/>
    </row>
    <row r="4" spans="1:6">
      <c r="A4" s="493" t="s">
        <v>604</v>
      </c>
      <c r="B4" s="433">
        <v>348</v>
      </c>
      <c r="C4" s="433">
        <v>372</v>
      </c>
      <c r="D4" s="433">
        <v>203</v>
      </c>
      <c r="E4" s="433">
        <v>175</v>
      </c>
      <c r="F4" s="138">
        <v>73</v>
      </c>
    </row>
    <row r="5" spans="1:6">
      <c r="A5" s="493" t="s">
        <v>608</v>
      </c>
      <c r="B5" s="433">
        <v>7</v>
      </c>
      <c r="C5" s="433">
        <v>7</v>
      </c>
      <c r="D5" s="433">
        <v>2</v>
      </c>
      <c r="E5" s="433">
        <v>2</v>
      </c>
      <c r="F5" s="137"/>
    </row>
    <row r="6" spans="1:6">
      <c r="A6" s="493" t="s">
        <v>603</v>
      </c>
      <c r="B6" s="693">
        <v>1</v>
      </c>
      <c r="C6" s="693">
        <v>1</v>
      </c>
      <c r="D6" s="693">
        <v>1</v>
      </c>
      <c r="E6" s="433">
        <v>1</v>
      </c>
      <c r="F6" s="137" t="s">
        <v>60</v>
      </c>
    </row>
    <row r="7" spans="1:6">
      <c r="A7" s="493" t="s">
        <v>615</v>
      </c>
      <c r="B7" s="693" t="s">
        <v>60</v>
      </c>
      <c r="C7" s="693" t="s">
        <v>60</v>
      </c>
      <c r="D7" s="693" t="s">
        <v>60</v>
      </c>
      <c r="E7" s="693" t="s">
        <v>60</v>
      </c>
      <c r="F7" s="94"/>
    </row>
    <row r="8" spans="1:6">
      <c r="A8" s="499" t="s">
        <v>1146</v>
      </c>
      <c r="B8" s="433">
        <v>3</v>
      </c>
      <c r="C8" s="433">
        <v>1</v>
      </c>
      <c r="D8" s="433">
        <v>1</v>
      </c>
      <c r="E8" s="433">
        <v>3</v>
      </c>
      <c r="F8" s="137">
        <v>5</v>
      </c>
    </row>
    <row r="9" spans="1:6">
      <c r="A9" s="95"/>
      <c r="B9" s="433"/>
      <c r="C9" s="433"/>
      <c r="D9" s="433"/>
      <c r="E9" s="433"/>
      <c r="F9" s="139"/>
    </row>
    <row r="10" spans="1:6">
      <c r="A10" s="491" t="s">
        <v>616</v>
      </c>
      <c r="B10" s="663">
        <v>-793</v>
      </c>
      <c r="C10" s="663">
        <v>-1140</v>
      </c>
      <c r="D10" s="663">
        <v>1508</v>
      </c>
      <c r="E10" s="663">
        <v>2221</v>
      </c>
      <c r="F10" s="1362">
        <f>'[1]демогр5 '!CM105-'[1]демогр5 '!CM118</f>
        <v>2498</v>
      </c>
    </row>
    <row r="11" spans="1:6">
      <c r="A11" s="493" t="s">
        <v>117</v>
      </c>
      <c r="B11" s="433"/>
      <c r="C11" s="433"/>
      <c r="D11" s="433"/>
      <c r="E11" s="433"/>
      <c r="F11" s="1362"/>
    </row>
    <row r="12" spans="1:6">
      <c r="A12" s="493" t="s">
        <v>601</v>
      </c>
      <c r="B12" s="433">
        <v>-445</v>
      </c>
      <c r="C12" s="433">
        <v>-768</v>
      </c>
      <c r="D12" s="433">
        <v>1196</v>
      </c>
      <c r="E12" s="433">
        <v>1786</v>
      </c>
      <c r="F12" s="1370">
        <f>'[1]демогр5 '!CM107-'[1]демогр5 '!CM120</f>
        <v>1948</v>
      </c>
    </row>
    <row r="13" spans="1:6">
      <c r="A13" s="493" t="s">
        <v>605</v>
      </c>
      <c r="B13" s="433">
        <v>-2</v>
      </c>
      <c r="C13" s="433">
        <v>-1</v>
      </c>
      <c r="D13" s="433">
        <v>-6</v>
      </c>
      <c r="E13" s="433">
        <v>3</v>
      </c>
      <c r="F13" s="1370">
        <f>'[1]демогр5 '!CM108-'[1]демогр5 '!CM121</f>
        <v>-3</v>
      </c>
    </row>
    <row r="14" spans="1:6">
      <c r="A14" s="493" t="s">
        <v>612</v>
      </c>
      <c r="B14" s="693" t="s">
        <v>60</v>
      </c>
      <c r="C14" s="693" t="s">
        <v>60</v>
      </c>
      <c r="D14" s="693" t="s">
        <v>60</v>
      </c>
      <c r="E14" s="693" t="s">
        <v>60</v>
      </c>
      <c r="F14" s="1371"/>
    </row>
    <row r="15" spans="1:6">
      <c r="A15" s="493" t="s">
        <v>613</v>
      </c>
      <c r="B15" s="693" t="s">
        <v>60</v>
      </c>
      <c r="C15" s="693">
        <v>-2</v>
      </c>
      <c r="D15" s="693" t="s">
        <v>60</v>
      </c>
      <c r="E15" s="433">
        <v>2</v>
      </c>
      <c r="F15" s="1371"/>
    </row>
    <row r="16" spans="1:6">
      <c r="A16" s="493" t="s">
        <v>611</v>
      </c>
      <c r="B16" s="693">
        <v>-1</v>
      </c>
      <c r="C16" s="693">
        <v>-1</v>
      </c>
      <c r="D16" s="693">
        <v>1</v>
      </c>
      <c r="E16" s="433">
        <v>-1</v>
      </c>
      <c r="F16" s="1371">
        <f>'[1]демогр5 '!CM116-'[1]демогр5 '!CM124</f>
        <v>1</v>
      </c>
    </row>
    <row r="17" spans="1:6">
      <c r="A17" s="493" t="s">
        <v>614</v>
      </c>
      <c r="B17" s="693" t="s">
        <v>60</v>
      </c>
      <c r="C17" s="693"/>
      <c r="D17" s="693"/>
      <c r="E17" s="433"/>
      <c r="F17" s="1371" t="s">
        <v>60</v>
      </c>
    </row>
    <row r="18" spans="1:6">
      <c r="A18" s="493" t="s">
        <v>602</v>
      </c>
      <c r="B18" s="433">
        <v>-4</v>
      </c>
      <c r="C18" s="433">
        <v>-1</v>
      </c>
      <c r="D18" s="433">
        <v>-13</v>
      </c>
      <c r="E18" s="693" t="s">
        <v>60</v>
      </c>
      <c r="F18" s="1371">
        <v>-6</v>
      </c>
    </row>
    <row r="19" spans="1:6">
      <c r="A19" s="493" t="s">
        <v>606</v>
      </c>
      <c r="B19" s="693">
        <v>-2</v>
      </c>
      <c r="C19" s="693">
        <v>-1</v>
      </c>
      <c r="D19" s="693">
        <v>7</v>
      </c>
      <c r="E19" s="433">
        <v>3</v>
      </c>
      <c r="F19" s="1371">
        <f>'[1]демогр5 '!CM110-'[1]демогр5 '!CM127</f>
        <v>5</v>
      </c>
    </row>
    <row r="20" spans="1:6">
      <c r="A20" s="493" t="s">
        <v>607</v>
      </c>
      <c r="B20" s="693">
        <v>-2</v>
      </c>
      <c r="C20" s="693">
        <v>-3</v>
      </c>
      <c r="D20" s="693">
        <v>-10</v>
      </c>
      <c r="E20" s="433">
        <v>-5</v>
      </c>
      <c r="F20" s="1371">
        <f>'[1]демогр5 '!CM111-'[1]демогр5 '!CM128</f>
        <v>3</v>
      </c>
    </row>
    <row r="21" spans="1:6">
      <c r="A21" s="493" t="s">
        <v>609</v>
      </c>
      <c r="B21" s="433">
        <v>-5</v>
      </c>
      <c r="C21" s="433">
        <v>-2</v>
      </c>
      <c r="D21" s="433">
        <v>8</v>
      </c>
      <c r="E21" s="433">
        <v>21</v>
      </c>
      <c r="F21" s="1371"/>
    </row>
    <row r="22" spans="1:6">
      <c r="A22" s="493" t="s">
        <v>604</v>
      </c>
      <c r="B22" s="433">
        <v>-322</v>
      </c>
      <c r="C22" s="433">
        <v>-353</v>
      </c>
      <c r="D22" s="433">
        <v>307</v>
      </c>
      <c r="E22" s="433">
        <v>408</v>
      </c>
      <c r="F22" s="1371">
        <f>'[1]демогр5 '!CM113-[1]демогр6!F4</f>
        <v>523</v>
      </c>
    </row>
    <row r="23" spans="1:6">
      <c r="A23" s="493" t="s">
        <v>608</v>
      </c>
      <c r="B23" s="433">
        <v>-7</v>
      </c>
      <c r="C23" s="433">
        <v>-7</v>
      </c>
      <c r="D23" s="433">
        <v>14</v>
      </c>
      <c r="E23" s="433">
        <v>7</v>
      </c>
      <c r="F23" s="1371"/>
    </row>
    <row r="24" spans="1:6">
      <c r="A24" s="493" t="s">
        <v>603</v>
      </c>
      <c r="B24" s="693">
        <v>-1</v>
      </c>
      <c r="C24" s="693">
        <v>-1</v>
      </c>
      <c r="D24" s="693">
        <v>-1</v>
      </c>
      <c r="E24" s="433">
        <v>-1</v>
      </c>
      <c r="F24" s="1371" t="s">
        <v>60</v>
      </c>
    </row>
    <row r="25" spans="1:6">
      <c r="A25" s="493" t="s">
        <v>615</v>
      </c>
      <c r="B25" s="693" t="s">
        <v>60</v>
      </c>
      <c r="C25" s="693" t="s">
        <v>60</v>
      </c>
      <c r="D25" s="693" t="s">
        <v>60</v>
      </c>
      <c r="E25" s="693" t="s">
        <v>60</v>
      </c>
      <c r="F25" s="1371" t="s">
        <v>60</v>
      </c>
    </row>
    <row r="26" spans="1:6">
      <c r="A26" s="499" t="s">
        <v>1146</v>
      </c>
      <c r="B26" s="693">
        <v>-2</v>
      </c>
      <c r="C26" s="693">
        <v>1</v>
      </c>
      <c r="D26" s="693">
        <v>5</v>
      </c>
      <c r="E26" s="433">
        <v>-2</v>
      </c>
      <c r="F26" s="1371">
        <v>27</v>
      </c>
    </row>
    <row r="27" spans="1:6">
      <c r="A27" s="2009"/>
      <c r="B27" s="474"/>
      <c r="C27" s="474"/>
      <c r="D27" s="474"/>
      <c r="E27" s="474"/>
      <c r="F27" s="1852"/>
    </row>
    <row r="28" spans="1:6">
      <c r="A28" s="139"/>
      <c r="B28" s="56"/>
      <c r="C28" s="56"/>
      <c r="D28" s="146"/>
      <c r="E28" s="75"/>
    </row>
    <row r="29" spans="1:6" ht="15.75">
      <c r="A29" s="2341" t="s">
        <v>617</v>
      </c>
      <c r="B29" s="2341"/>
      <c r="C29" s="2341"/>
      <c r="D29" s="2341"/>
      <c r="E29" s="2341"/>
    </row>
    <row r="30" spans="1:6">
      <c r="A30" s="2308" t="s">
        <v>142</v>
      </c>
      <c r="B30" s="2308"/>
      <c r="C30" s="2308"/>
      <c r="D30" s="2308"/>
      <c r="E30" s="473"/>
      <c r="F30" s="1665"/>
    </row>
    <row r="31" spans="1:6">
      <c r="A31" s="2010"/>
      <c r="B31" s="1991">
        <v>2019</v>
      </c>
      <c r="C31" s="1991">
        <v>2020</v>
      </c>
      <c r="D31" s="1992">
        <v>2021</v>
      </c>
      <c r="E31" s="1963">
        <v>2022</v>
      </c>
      <c r="F31" s="1993">
        <v>2023</v>
      </c>
    </row>
    <row r="32" spans="1:6">
      <c r="A32" s="491"/>
      <c r="B32" s="437"/>
      <c r="C32" s="437"/>
      <c r="D32" s="438"/>
      <c r="E32" s="438"/>
    </row>
    <row r="33" spans="1:6">
      <c r="A33" s="495" t="s">
        <v>588</v>
      </c>
      <c r="B33" s="657">
        <v>73</v>
      </c>
      <c r="C33" s="657">
        <v>46</v>
      </c>
      <c r="D33" s="657">
        <v>2314</v>
      </c>
      <c r="E33" s="663">
        <v>2782</v>
      </c>
      <c r="F33" s="1372">
        <f>SUM(F35:F41)</f>
        <v>2776</v>
      </c>
    </row>
    <row r="34" spans="1:6" ht="24.75">
      <c r="A34" s="496" t="s">
        <v>806</v>
      </c>
      <c r="B34" s="702">
        <v>73</v>
      </c>
      <c r="C34" s="702">
        <v>46</v>
      </c>
      <c r="D34" s="702">
        <v>2314</v>
      </c>
      <c r="E34" s="703">
        <v>2689</v>
      </c>
      <c r="F34" s="1373">
        <v>2664</v>
      </c>
    </row>
    <row r="35" spans="1:6">
      <c r="A35" s="483" t="s">
        <v>1167</v>
      </c>
      <c r="B35" s="439">
        <v>4</v>
      </c>
      <c r="C35" s="439">
        <v>2</v>
      </c>
      <c r="D35" s="439">
        <v>108</v>
      </c>
      <c r="E35" s="433">
        <v>156</v>
      </c>
      <c r="F35" s="136">
        <v>118</v>
      </c>
    </row>
    <row r="36" spans="1:6">
      <c r="A36" s="483" t="s">
        <v>1168</v>
      </c>
      <c r="B36" s="439">
        <v>45</v>
      </c>
      <c r="C36" s="439">
        <v>17</v>
      </c>
      <c r="D36" s="439">
        <v>1949</v>
      </c>
      <c r="E36" s="433">
        <v>2416</v>
      </c>
      <c r="F36" s="136">
        <v>2452</v>
      </c>
    </row>
    <row r="37" spans="1:6">
      <c r="A37" s="483" t="s">
        <v>1169</v>
      </c>
      <c r="B37" s="439">
        <v>3</v>
      </c>
      <c r="C37" s="439">
        <v>3</v>
      </c>
      <c r="D37" s="439">
        <v>13</v>
      </c>
      <c r="E37" s="433">
        <v>34</v>
      </c>
      <c r="F37" s="136">
        <v>17</v>
      </c>
    </row>
    <row r="38" spans="1:6">
      <c r="A38" s="483" t="s">
        <v>1170</v>
      </c>
      <c r="B38" s="439">
        <v>21</v>
      </c>
      <c r="C38" s="439">
        <v>22</v>
      </c>
      <c r="D38" s="439">
        <v>128</v>
      </c>
      <c r="E38" s="433">
        <v>75</v>
      </c>
      <c r="F38" s="136">
        <v>75</v>
      </c>
    </row>
    <row r="39" spans="1:6">
      <c r="A39" s="483" t="s">
        <v>1540</v>
      </c>
      <c r="B39" s="439"/>
      <c r="C39" s="439"/>
      <c r="D39" s="439"/>
      <c r="E39" s="433"/>
      <c r="F39" s="136">
        <v>1</v>
      </c>
    </row>
    <row r="40" spans="1:6">
      <c r="A40" s="483" t="s">
        <v>1541</v>
      </c>
      <c r="B40" s="439"/>
      <c r="C40" s="439"/>
      <c r="D40" s="439"/>
      <c r="E40" s="433"/>
      <c r="F40" s="136">
        <v>1</v>
      </c>
    </row>
    <row r="41" spans="1:6">
      <c r="A41" s="483" t="s">
        <v>807</v>
      </c>
      <c r="B41" s="697" t="s">
        <v>60</v>
      </c>
      <c r="C41" s="697">
        <v>1</v>
      </c>
      <c r="D41" s="697">
        <v>111</v>
      </c>
      <c r="E41" s="433">
        <v>93</v>
      </c>
      <c r="F41" s="136">
        <v>112</v>
      </c>
    </row>
    <row r="42" spans="1:6">
      <c r="A42" s="495" t="s">
        <v>595</v>
      </c>
      <c r="B42" s="657">
        <v>866</v>
      </c>
      <c r="C42" s="657">
        <v>1186</v>
      </c>
      <c r="D42" s="657">
        <v>806</v>
      </c>
      <c r="E42" s="663">
        <v>561</v>
      </c>
      <c r="F42" s="1372">
        <f>SUM(F44:F52)</f>
        <v>278</v>
      </c>
    </row>
    <row r="43" spans="1:6" ht="13.5">
      <c r="A43" s="497" t="s">
        <v>833</v>
      </c>
      <c r="B43" s="702">
        <v>865</v>
      </c>
      <c r="C43" s="702">
        <v>1186</v>
      </c>
      <c r="D43" s="702">
        <v>806</v>
      </c>
      <c r="E43" s="703">
        <v>549</v>
      </c>
      <c r="F43" s="1373">
        <v>273</v>
      </c>
    </row>
    <row r="44" spans="1:6">
      <c r="A44" s="483" t="s">
        <v>1171</v>
      </c>
      <c r="B44" s="697" t="s">
        <v>60</v>
      </c>
      <c r="C44" s="697" t="s">
        <v>60</v>
      </c>
      <c r="D44" s="697">
        <v>1</v>
      </c>
      <c r="E44" s="687">
        <v>2</v>
      </c>
      <c r="F44" s="136">
        <v>2</v>
      </c>
    </row>
    <row r="45" spans="1:6">
      <c r="A45" s="483" t="s">
        <v>1172</v>
      </c>
      <c r="B45" s="697" t="s">
        <v>60</v>
      </c>
      <c r="C45" s="697" t="s">
        <v>60</v>
      </c>
      <c r="D45" s="697" t="s">
        <v>60</v>
      </c>
      <c r="E45" s="697" t="s">
        <v>60</v>
      </c>
      <c r="F45" s="136">
        <v>2</v>
      </c>
    </row>
    <row r="46" spans="1:6">
      <c r="A46" s="483" t="s">
        <v>1167</v>
      </c>
      <c r="B46" s="439">
        <v>154</v>
      </c>
      <c r="C46" s="439">
        <v>427</v>
      </c>
      <c r="D46" s="439">
        <v>393</v>
      </c>
      <c r="E46" s="433">
        <v>198</v>
      </c>
      <c r="F46" s="136">
        <v>147</v>
      </c>
    </row>
    <row r="47" spans="1:6">
      <c r="A47" s="483" t="s">
        <v>1168</v>
      </c>
      <c r="B47" s="439">
        <v>553</v>
      </c>
      <c r="C47" s="439">
        <v>716</v>
      </c>
      <c r="D47" s="439">
        <v>372</v>
      </c>
      <c r="E47" s="433">
        <v>319</v>
      </c>
      <c r="F47" s="136">
        <v>102</v>
      </c>
    </row>
    <row r="48" spans="1:6">
      <c r="A48" s="483" t="s">
        <v>1169</v>
      </c>
      <c r="B48" s="439">
        <v>4</v>
      </c>
      <c r="C48" s="439">
        <v>2</v>
      </c>
      <c r="D48" s="439">
        <v>4</v>
      </c>
      <c r="E48" s="687">
        <v>4</v>
      </c>
      <c r="F48" s="136"/>
    </row>
    <row r="49" spans="1:6">
      <c r="A49" s="483" t="s">
        <v>1173</v>
      </c>
      <c r="B49" s="697" t="s">
        <v>60</v>
      </c>
      <c r="C49" s="697" t="s">
        <v>60</v>
      </c>
      <c r="D49" s="697" t="s">
        <v>60</v>
      </c>
      <c r="E49" s="697" t="s">
        <v>60</v>
      </c>
      <c r="F49" s="136"/>
    </row>
    <row r="50" spans="1:6" ht="13.5" customHeight="1">
      <c r="A50" s="962" t="s">
        <v>1170</v>
      </c>
      <c r="B50" s="686">
        <v>152</v>
      </c>
      <c r="C50" s="686">
        <v>41</v>
      </c>
      <c r="D50" s="686">
        <v>24</v>
      </c>
      <c r="E50" s="666">
        <v>22</v>
      </c>
      <c r="F50" s="136">
        <v>18</v>
      </c>
    </row>
    <row r="51" spans="1:6">
      <c r="A51" s="483" t="s">
        <v>1174</v>
      </c>
      <c r="B51" s="697">
        <v>2</v>
      </c>
      <c r="C51" s="697" t="s">
        <v>60</v>
      </c>
      <c r="D51" s="697" t="s">
        <v>60</v>
      </c>
      <c r="E51" s="433">
        <v>4</v>
      </c>
      <c r="F51" s="136">
        <v>2</v>
      </c>
    </row>
    <row r="52" spans="1:6">
      <c r="A52" s="498" t="s">
        <v>807</v>
      </c>
      <c r="B52" s="439">
        <v>1</v>
      </c>
      <c r="C52" s="697" t="s">
        <v>60</v>
      </c>
      <c r="D52" s="439">
        <v>12</v>
      </c>
      <c r="E52" s="433">
        <v>12</v>
      </c>
      <c r="F52" s="137">
        <v>5</v>
      </c>
    </row>
    <row r="53" spans="1:6">
      <c r="A53" s="138"/>
      <c r="B53" s="599"/>
      <c r="C53" s="599"/>
      <c r="D53" s="686"/>
      <c r="E53" s="666"/>
      <c r="F53" s="137"/>
    </row>
    <row r="54" spans="1:6">
      <c r="A54" s="2340" t="s">
        <v>85</v>
      </c>
      <c r="B54" s="2340"/>
      <c r="C54" s="2340"/>
      <c r="D54" s="2340"/>
      <c r="E54" s="473"/>
      <c r="F54" s="512"/>
    </row>
    <row r="55" spans="1:6">
      <c r="A55" s="2008"/>
      <c r="B55" s="1992">
        <v>2019</v>
      </c>
      <c r="C55" s="1992">
        <v>2020</v>
      </c>
      <c r="D55" s="1992">
        <v>2021</v>
      </c>
      <c r="E55" s="1963">
        <v>2022</v>
      </c>
      <c r="F55" s="1993">
        <v>2023</v>
      </c>
    </row>
    <row r="56" spans="1:6">
      <c r="A56" s="139"/>
      <c r="B56" s="438"/>
      <c r="C56" s="438"/>
      <c r="D56" s="438"/>
      <c r="E56" s="438"/>
    </row>
    <row r="57" spans="1:6">
      <c r="A57" s="491" t="s">
        <v>616</v>
      </c>
      <c r="B57" s="663">
        <v>-793</v>
      </c>
      <c r="C57" s="663">
        <v>-1140</v>
      </c>
      <c r="D57" s="663">
        <v>1508</v>
      </c>
      <c r="E57" s="663">
        <v>2221</v>
      </c>
      <c r="F57" s="663">
        <v>2498</v>
      </c>
    </row>
    <row r="58" spans="1:6">
      <c r="A58" s="492" t="s">
        <v>839</v>
      </c>
      <c r="B58" s="702">
        <v>-792</v>
      </c>
      <c r="C58" s="702">
        <v>-1140</v>
      </c>
      <c r="D58" s="702">
        <v>1508</v>
      </c>
      <c r="E58" s="703">
        <v>2140</v>
      </c>
      <c r="F58" s="702">
        <v>2391</v>
      </c>
    </row>
    <row r="59" spans="1:6">
      <c r="A59" s="493" t="s">
        <v>1175</v>
      </c>
      <c r="B59" s="693" t="s">
        <v>60</v>
      </c>
      <c r="C59" s="693">
        <v>1</v>
      </c>
      <c r="D59" s="693">
        <v>-1</v>
      </c>
      <c r="E59" s="693" t="s">
        <v>60</v>
      </c>
      <c r="F59" s="693">
        <v>-2</v>
      </c>
    </row>
    <row r="60" spans="1:6">
      <c r="A60" s="493" t="s">
        <v>1176</v>
      </c>
      <c r="B60" s="693" t="s">
        <v>60</v>
      </c>
      <c r="C60" s="693" t="s">
        <v>60</v>
      </c>
      <c r="D60" s="693" t="s">
        <v>60</v>
      </c>
      <c r="E60" s="693" t="s">
        <v>60</v>
      </c>
      <c r="F60">
        <v>-2</v>
      </c>
    </row>
    <row r="61" spans="1:6">
      <c r="A61" s="493" t="s">
        <v>1177</v>
      </c>
      <c r="B61" s="433">
        <v>-150</v>
      </c>
      <c r="C61" s="433">
        <v>-425</v>
      </c>
      <c r="D61" s="433">
        <v>-285</v>
      </c>
      <c r="E61" s="433">
        <v>-42</v>
      </c>
      <c r="F61" s="433">
        <v>-29</v>
      </c>
    </row>
    <row r="62" spans="1:6">
      <c r="A62" s="493" t="s">
        <v>1178</v>
      </c>
      <c r="B62" s="433">
        <v>-508</v>
      </c>
      <c r="C62" s="433">
        <v>-699</v>
      </c>
      <c r="D62" s="433">
        <v>1577</v>
      </c>
      <c r="E62" s="433">
        <v>2097</v>
      </c>
      <c r="F62" s="433">
        <v>2350</v>
      </c>
    </row>
    <row r="63" spans="1:6">
      <c r="A63" s="493" t="s">
        <v>1179</v>
      </c>
      <c r="B63" s="433">
        <v>-1</v>
      </c>
      <c r="C63" s="433">
        <v>1</v>
      </c>
      <c r="D63" s="433">
        <v>9</v>
      </c>
      <c r="E63" s="433">
        <v>30</v>
      </c>
      <c r="F63" s="433">
        <v>17</v>
      </c>
    </row>
    <row r="64" spans="1:6">
      <c r="A64" s="493" t="s">
        <v>1180</v>
      </c>
      <c r="B64" s="693" t="s">
        <v>60</v>
      </c>
      <c r="C64" s="693" t="s">
        <v>60</v>
      </c>
      <c r="D64" s="693" t="s">
        <v>60</v>
      </c>
      <c r="E64" s="693">
        <v>2</v>
      </c>
      <c r="F64" s="433">
        <v>1</v>
      </c>
    </row>
    <row r="65" spans="1:6">
      <c r="A65" s="493" t="s">
        <v>1181</v>
      </c>
      <c r="B65" s="433">
        <v>-131</v>
      </c>
      <c r="C65" s="433">
        <v>-19</v>
      </c>
      <c r="D65" s="433">
        <v>104</v>
      </c>
      <c r="E65" s="433">
        <v>53</v>
      </c>
      <c r="F65" s="433">
        <v>57</v>
      </c>
    </row>
    <row r="66" spans="1:6">
      <c r="A66" s="493" t="s">
        <v>1182</v>
      </c>
      <c r="B66" s="693">
        <v>-2</v>
      </c>
      <c r="C66" s="693" t="s">
        <v>60</v>
      </c>
      <c r="D66" s="693">
        <v>5</v>
      </c>
      <c r="E66" s="693" t="s">
        <v>60</v>
      </c>
      <c r="F66" s="433">
        <v>-1</v>
      </c>
    </row>
    <row r="67" spans="1:6">
      <c r="A67" s="494" t="s">
        <v>807</v>
      </c>
      <c r="B67" s="704">
        <v>-1</v>
      </c>
      <c r="C67" s="704">
        <v>1</v>
      </c>
      <c r="D67" s="704">
        <v>99</v>
      </c>
      <c r="E67" s="705">
        <v>81</v>
      </c>
      <c r="F67" s="512">
        <v>107</v>
      </c>
    </row>
    <row r="68" spans="1:6">
      <c r="A68" s="139"/>
      <c r="B68" s="56"/>
      <c r="C68" s="56"/>
      <c r="D68" s="146"/>
      <c r="E68" s="75"/>
    </row>
    <row r="69" spans="1:6">
      <c r="A69" s="139"/>
      <c r="B69" s="56"/>
      <c r="C69" s="56"/>
      <c r="D69" s="146"/>
      <c r="E69" s="75"/>
    </row>
    <row r="70" spans="1:6" ht="15.75">
      <c r="A70" s="2341" t="s">
        <v>618</v>
      </c>
      <c r="B70" s="2341"/>
      <c r="C70" s="2341"/>
      <c r="D70" s="2341"/>
      <c r="E70" s="2341"/>
    </row>
    <row r="71" spans="1:6">
      <c r="A71" s="2308" t="s">
        <v>142</v>
      </c>
      <c r="B71" s="2308"/>
      <c r="C71" s="2308"/>
      <c r="D71" s="2308"/>
      <c r="E71" s="473"/>
      <c r="F71" s="512"/>
    </row>
    <row r="72" spans="1:6">
      <c r="A72" s="2011"/>
      <c r="B72" s="2012">
        <v>2019</v>
      </c>
      <c r="C72" s="2012">
        <v>2020</v>
      </c>
      <c r="D72" s="2013">
        <v>2021</v>
      </c>
      <c r="E72" s="1994">
        <v>2022</v>
      </c>
      <c r="F72" s="2014">
        <v>2023</v>
      </c>
    </row>
    <row r="73" spans="1:6">
      <c r="A73" s="484" t="s">
        <v>42</v>
      </c>
      <c r="B73" s="56"/>
      <c r="C73" s="56"/>
      <c r="D73" s="146"/>
      <c r="E73" s="75"/>
    </row>
    <row r="74" spans="1:6">
      <c r="A74" s="484" t="s">
        <v>600</v>
      </c>
      <c r="B74" s="166">
        <v>73</v>
      </c>
      <c r="C74" s="166">
        <v>46</v>
      </c>
      <c r="D74" s="166">
        <v>2314</v>
      </c>
      <c r="E74" s="164">
        <v>2782</v>
      </c>
      <c r="F74" s="1364">
        <f>F75+F77+F79+F81+F84+F87+F90</f>
        <v>2776</v>
      </c>
    </row>
    <row r="75" spans="1:6">
      <c r="A75" s="485" t="s">
        <v>313</v>
      </c>
      <c r="B75" s="165">
        <v>2</v>
      </c>
      <c r="C75" s="165">
        <v>1</v>
      </c>
      <c r="D75" s="165">
        <v>137</v>
      </c>
      <c r="E75" s="146">
        <v>106</v>
      </c>
      <c r="F75" s="75">
        <v>149</v>
      </c>
    </row>
    <row r="76" spans="1:6">
      <c r="A76" s="485" t="s">
        <v>619</v>
      </c>
      <c r="B76" s="165">
        <v>2</v>
      </c>
      <c r="C76" s="165">
        <v>1</v>
      </c>
      <c r="D76" s="165">
        <v>137</v>
      </c>
      <c r="E76" s="146">
        <v>106</v>
      </c>
      <c r="F76" s="75">
        <v>149</v>
      </c>
    </row>
    <row r="77" spans="1:6">
      <c r="A77" s="485" t="s">
        <v>314</v>
      </c>
      <c r="B77" s="165">
        <v>6</v>
      </c>
      <c r="C77" s="165">
        <v>8</v>
      </c>
      <c r="D77" s="165">
        <v>243</v>
      </c>
      <c r="E77" s="146">
        <v>181</v>
      </c>
      <c r="F77" s="75">
        <v>317</v>
      </c>
    </row>
    <row r="78" spans="1:6">
      <c r="A78" s="485" t="s">
        <v>619</v>
      </c>
      <c r="B78" s="165">
        <v>6</v>
      </c>
      <c r="C78" s="165">
        <v>8</v>
      </c>
      <c r="D78" s="165">
        <v>243</v>
      </c>
      <c r="E78" s="146">
        <v>181</v>
      </c>
      <c r="F78" s="75">
        <v>317</v>
      </c>
    </row>
    <row r="79" spans="1:6">
      <c r="A79" s="485" t="s">
        <v>315</v>
      </c>
      <c r="B79" s="165">
        <v>4</v>
      </c>
      <c r="C79" s="693" t="s">
        <v>60</v>
      </c>
      <c r="D79" s="165">
        <v>159</v>
      </c>
      <c r="E79" s="146">
        <v>264</v>
      </c>
      <c r="F79" s="75">
        <v>244</v>
      </c>
    </row>
    <row r="80" spans="1:6">
      <c r="A80" s="485" t="s">
        <v>619</v>
      </c>
      <c r="B80" s="165">
        <v>4</v>
      </c>
      <c r="C80" s="693" t="s">
        <v>60</v>
      </c>
      <c r="D80" s="165">
        <v>159</v>
      </c>
      <c r="E80" s="146">
        <v>264</v>
      </c>
      <c r="F80" s="75">
        <v>244</v>
      </c>
    </row>
    <row r="81" spans="1:6">
      <c r="A81" s="485" t="s">
        <v>316</v>
      </c>
      <c r="B81" s="165">
        <v>56</v>
      </c>
      <c r="C81" s="165">
        <v>29</v>
      </c>
      <c r="D81" s="165">
        <v>830</v>
      </c>
      <c r="E81" s="146">
        <v>1000</v>
      </c>
      <c r="F81" s="75">
        <v>1037</v>
      </c>
    </row>
    <row r="82" spans="1:6">
      <c r="A82" s="485" t="s">
        <v>620</v>
      </c>
      <c r="B82" s="165">
        <v>14</v>
      </c>
      <c r="C82" s="165">
        <v>4</v>
      </c>
      <c r="D82" s="241" t="s">
        <v>60</v>
      </c>
      <c r="E82" s="146">
        <v>4</v>
      </c>
      <c r="F82" s="75">
        <v>24</v>
      </c>
    </row>
    <row r="83" spans="1:6">
      <c r="A83" s="485" t="s">
        <v>619</v>
      </c>
      <c r="B83" s="165">
        <v>42</v>
      </c>
      <c r="C83" s="165">
        <v>25</v>
      </c>
      <c r="D83" s="165">
        <v>830</v>
      </c>
      <c r="E83" s="146">
        <v>996</v>
      </c>
      <c r="F83" s="75">
        <v>1013</v>
      </c>
    </row>
    <row r="84" spans="1:6">
      <c r="A84" s="485" t="s">
        <v>317</v>
      </c>
      <c r="B84" s="165">
        <v>5</v>
      </c>
      <c r="C84" s="165">
        <v>7</v>
      </c>
      <c r="D84" s="165">
        <v>454</v>
      </c>
      <c r="E84" s="146">
        <v>668</v>
      </c>
      <c r="F84" s="75">
        <v>452</v>
      </c>
    </row>
    <row r="85" spans="1:6">
      <c r="A85" s="485" t="s">
        <v>620</v>
      </c>
      <c r="B85" s="241" t="s">
        <v>60</v>
      </c>
      <c r="C85" s="241">
        <v>1</v>
      </c>
      <c r="D85" s="241" t="s">
        <v>60</v>
      </c>
      <c r="E85" s="77">
        <v>2</v>
      </c>
      <c r="F85" s="75">
        <v>13</v>
      </c>
    </row>
    <row r="86" spans="1:6">
      <c r="A86" s="485" t="s">
        <v>619</v>
      </c>
      <c r="B86" s="165">
        <v>5</v>
      </c>
      <c r="C86" s="165">
        <v>6</v>
      </c>
      <c r="D86" s="165">
        <v>454</v>
      </c>
      <c r="E86" s="146">
        <v>666</v>
      </c>
      <c r="F86" s="75">
        <v>439</v>
      </c>
    </row>
    <row r="87" spans="1:6">
      <c r="A87" s="485" t="s">
        <v>318</v>
      </c>
      <c r="B87" s="241" t="s">
        <v>60</v>
      </c>
      <c r="C87" s="693" t="s">
        <v>60</v>
      </c>
      <c r="D87" s="241">
        <v>488</v>
      </c>
      <c r="E87" s="146">
        <v>553</v>
      </c>
      <c r="F87" s="75">
        <v>564</v>
      </c>
    </row>
    <row r="88" spans="1:6">
      <c r="A88" s="485" t="s">
        <v>620</v>
      </c>
      <c r="B88" s="241" t="s">
        <v>60</v>
      </c>
      <c r="C88" s="693" t="s">
        <v>60</v>
      </c>
      <c r="D88" s="693" t="s">
        <v>60</v>
      </c>
      <c r="E88" s="146">
        <v>15</v>
      </c>
      <c r="F88" s="75">
        <v>52</v>
      </c>
    </row>
    <row r="89" spans="1:6">
      <c r="A89" s="485" t="s">
        <v>619</v>
      </c>
      <c r="B89" s="241" t="s">
        <v>60</v>
      </c>
      <c r="C89" s="693" t="s">
        <v>60</v>
      </c>
      <c r="D89" s="241">
        <v>488</v>
      </c>
      <c r="E89" s="146">
        <v>538</v>
      </c>
      <c r="F89" s="75">
        <v>512</v>
      </c>
    </row>
    <row r="90" spans="1:6">
      <c r="A90" s="485" t="s">
        <v>319</v>
      </c>
      <c r="B90" s="241" t="s">
        <v>60</v>
      </c>
      <c r="C90" s="241">
        <v>1</v>
      </c>
      <c r="D90" s="241">
        <v>3</v>
      </c>
      <c r="E90" s="77">
        <v>10</v>
      </c>
      <c r="F90" s="75">
        <v>13</v>
      </c>
    </row>
    <row r="91" spans="1:6">
      <c r="A91" s="485" t="s">
        <v>619</v>
      </c>
      <c r="B91" s="241" t="s">
        <v>60</v>
      </c>
      <c r="C91" s="241">
        <v>1</v>
      </c>
      <c r="D91" s="241">
        <v>3</v>
      </c>
      <c r="E91" s="242">
        <v>10</v>
      </c>
      <c r="F91" s="75">
        <v>13</v>
      </c>
    </row>
    <row r="92" spans="1:6">
      <c r="A92" s="486" t="s">
        <v>610</v>
      </c>
      <c r="B92" s="166">
        <v>866</v>
      </c>
      <c r="C92" s="166">
        <v>1186</v>
      </c>
      <c r="D92" s="166">
        <v>806</v>
      </c>
      <c r="E92" s="166">
        <v>561</v>
      </c>
      <c r="F92" s="1362">
        <f>F93+F95+F97+F99+F102+[1]демогр7!F7+[1]демогр7!F10</f>
        <v>321</v>
      </c>
    </row>
    <row r="93" spans="1:6">
      <c r="A93" s="485" t="s">
        <v>313</v>
      </c>
      <c r="B93" s="165">
        <v>53</v>
      </c>
      <c r="C93" s="165">
        <v>87</v>
      </c>
      <c r="D93" s="165">
        <v>77</v>
      </c>
      <c r="E93" s="165">
        <v>27</v>
      </c>
      <c r="F93" s="139">
        <v>28</v>
      </c>
    </row>
    <row r="94" spans="1:6">
      <c r="A94" s="485" t="s">
        <v>619</v>
      </c>
      <c r="B94" s="165">
        <v>53</v>
      </c>
      <c r="C94" s="165">
        <v>87</v>
      </c>
      <c r="D94" s="165">
        <v>77</v>
      </c>
      <c r="E94" s="165">
        <v>27</v>
      </c>
      <c r="F94" s="139">
        <v>28</v>
      </c>
    </row>
    <row r="95" spans="1:6">
      <c r="A95" s="485" t="s">
        <v>314</v>
      </c>
      <c r="B95" s="165">
        <v>98</v>
      </c>
      <c r="C95" s="165">
        <v>80</v>
      </c>
      <c r="D95" s="165">
        <v>41</v>
      </c>
      <c r="E95" s="165">
        <v>33</v>
      </c>
      <c r="F95" s="139">
        <v>16</v>
      </c>
    </row>
    <row r="96" spans="1:6">
      <c r="A96" s="485" t="s">
        <v>619</v>
      </c>
      <c r="B96" s="165">
        <v>98</v>
      </c>
      <c r="C96" s="165">
        <v>80</v>
      </c>
      <c r="D96" s="165">
        <v>41</v>
      </c>
      <c r="E96" s="165">
        <v>33</v>
      </c>
      <c r="F96" s="139">
        <v>16</v>
      </c>
    </row>
    <row r="97" spans="1:6">
      <c r="A97" s="485" t="s">
        <v>315</v>
      </c>
      <c r="B97" s="165">
        <v>106</v>
      </c>
      <c r="C97" s="165">
        <v>99</v>
      </c>
      <c r="D97" s="165">
        <v>108</v>
      </c>
      <c r="E97" s="165">
        <v>37</v>
      </c>
      <c r="F97" s="139">
        <v>31</v>
      </c>
    </row>
    <row r="98" spans="1:6">
      <c r="A98" s="485" t="s">
        <v>619</v>
      </c>
      <c r="B98" s="165">
        <v>106</v>
      </c>
      <c r="C98" s="165">
        <v>99</v>
      </c>
      <c r="D98" s="165">
        <v>108</v>
      </c>
      <c r="E98" s="165">
        <v>37</v>
      </c>
      <c r="F98" s="139">
        <v>31</v>
      </c>
    </row>
    <row r="99" spans="1:6">
      <c r="A99" s="485" t="s">
        <v>316</v>
      </c>
      <c r="B99" s="165">
        <v>321</v>
      </c>
      <c r="C99" s="165">
        <v>309</v>
      </c>
      <c r="D99" s="165">
        <v>200</v>
      </c>
      <c r="E99" s="165">
        <v>199</v>
      </c>
      <c r="F99" s="139">
        <v>82</v>
      </c>
    </row>
    <row r="100" spans="1:6">
      <c r="A100" s="485" t="s">
        <v>620</v>
      </c>
      <c r="B100" s="165">
        <v>37</v>
      </c>
      <c r="C100" s="165">
        <v>22</v>
      </c>
      <c r="D100" s="165">
        <v>3</v>
      </c>
      <c r="E100" s="241" t="s">
        <v>60</v>
      </c>
      <c r="F100" s="139"/>
    </row>
    <row r="101" spans="1:6">
      <c r="A101" s="485" t="s">
        <v>619</v>
      </c>
      <c r="B101" s="165">
        <v>284</v>
      </c>
      <c r="C101" s="165">
        <v>287</v>
      </c>
      <c r="D101" s="165">
        <v>197</v>
      </c>
      <c r="E101" s="165">
        <v>199</v>
      </c>
      <c r="F101" s="139">
        <v>82</v>
      </c>
    </row>
    <row r="102" spans="1:6">
      <c r="A102" s="485" t="s">
        <v>317</v>
      </c>
      <c r="B102" s="165">
        <v>103</v>
      </c>
      <c r="C102" s="165">
        <v>240</v>
      </c>
      <c r="D102" s="165">
        <v>162</v>
      </c>
      <c r="E102" s="165">
        <v>109</v>
      </c>
      <c r="F102" s="139">
        <v>43</v>
      </c>
    </row>
    <row r="103" spans="1:6">
      <c r="A103" s="485" t="s">
        <v>620</v>
      </c>
      <c r="B103" s="165">
        <v>8</v>
      </c>
      <c r="C103" s="165">
        <v>17</v>
      </c>
      <c r="D103" s="165">
        <v>5</v>
      </c>
      <c r="E103" s="241" t="s">
        <v>60</v>
      </c>
      <c r="F103" s="139"/>
    </row>
    <row r="104" spans="1:6">
      <c r="A104" s="487" t="s">
        <v>619</v>
      </c>
      <c r="B104" s="488">
        <v>95</v>
      </c>
      <c r="C104" s="488">
        <v>223</v>
      </c>
      <c r="D104" s="488">
        <v>157</v>
      </c>
      <c r="E104" s="488">
        <v>109</v>
      </c>
      <c r="F104" s="139">
        <v>43</v>
      </c>
    </row>
    <row r="105" spans="1:6">
      <c r="A105" s="489"/>
      <c r="B105" s="473"/>
      <c r="C105" s="473"/>
      <c r="D105" s="474"/>
      <c r="E105" s="490"/>
      <c r="F105" s="512"/>
    </row>
  </sheetData>
  <mergeCells count="6">
    <mergeCell ref="A71:D71"/>
    <mergeCell ref="A1:D1"/>
    <mergeCell ref="A30:D30"/>
    <mergeCell ref="A54:D54"/>
    <mergeCell ref="A29:E29"/>
    <mergeCell ref="A70:E7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92"/>
  <sheetViews>
    <sheetView view="pageBreakPreview" zoomScale="60" zoomScaleNormal="100" workbookViewId="0">
      <selection activeCell="Q13" sqref="Q13"/>
    </sheetView>
  </sheetViews>
  <sheetFormatPr defaultRowHeight="12.75"/>
  <cols>
    <col min="1" max="1" width="33.6640625" customWidth="1"/>
    <col min="2" max="6" width="11.83203125" customWidth="1"/>
  </cols>
  <sheetData>
    <row r="1" spans="1:6">
      <c r="A1" s="2342" t="s">
        <v>85</v>
      </c>
      <c r="B1" s="2342"/>
      <c r="C1" s="2342"/>
      <c r="D1" s="2342"/>
      <c r="E1" s="2342"/>
      <c r="F1" s="2342"/>
    </row>
    <row r="2" spans="1:6">
      <c r="A2" s="2015"/>
      <c r="B2" s="1991">
        <v>2019</v>
      </c>
      <c r="C2" s="1991">
        <v>2020</v>
      </c>
      <c r="D2" s="1992">
        <v>2021</v>
      </c>
      <c r="E2" s="1963">
        <v>2022</v>
      </c>
      <c r="F2" s="1993">
        <v>2023</v>
      </c>
    </row>
    <row r="3" spans="1:6">
      <c r="A3" s="138"/>
      <c r="B3" s="437"/>
      <c r="C3" s="437"/>
      <c r="D3" s="438"/>
      <c r="E3" s="438"/>
    </row>
    <row r="4" spans="1:6">
      <c r="A4" s="493" t="s">
        <v>318</v>
      </c>
      <c r="B4" s="433">
        <v>178</v>
      </c>
      <c r="C4" s="433">
        <v>369</v>
      </c>
      <c r="D4" s="433">
        <v>213</v>
      </c>
      <c r="E4" s="433">
        <v>154</v>
      </c>
      <c r="F4" s="785">
        <v>78</v>
      </c>
    </row>
    <row r="5" spans="1:6">
      <c r="A5" s="493" t="s">
        <v>620</v>
      </c>
      <c r="B5" s="693">
        <v>36</v>
      </c>
      <c r="C5" s="693">
        <v>83</v>
      </c>
      <c r="D5" s="693">
        <v>8</v>
      </c>
      <c r="E5" s="433"/>
      <c r="F5" s="785"/>
    </row>
    <row r="6" spans="1:6">
      <c r="A6" s="493" t="s">
        <v>619</v>
      </c>
      <c r="B6" s="433">
        <v>142</v>
      </c>
      <c r="C6" s="433">
        <v>286</v>
      </c>
      <c r="D6" s="433">
        <v>205</v>
      </c>
      <c r="E6" s="433">
        <v>154</v>
      </c>
      <c r="F6" s="785">
        <v>78</v>
      </c>
    </row>
    <row r="7" spans="1:6">
      <c r="A7" s="493" t="s">
        <v>319</v>
      </c>
      <c r="B7" s="433">
        <v>7</v>
      </c>
      <c r="C7" s="433">
        <v>2</v>
      </c>
      <c r="D7" s="433">
        <v>5</v>
      </c>
      <c r="E7" s="433">
        <v>2</v>
      </c>
      <c r="F7" s="785"/>
    </row>
    <row r="8" spans="1:6">
      <c r="A8" s="500" t="s">
        <v>619</v>
      </c>
      <c r="B8" s="433">
        <v>7</v>
      </c>
      <c r="C8" s="433">
        <v>2</v>
      </c>
      <c r="D8" s="433">
        <v>5</v>
      </c>
      <c r="E8" s="433">
        <v>2</v>
      </c>
      <c r="F8" s="785"/>
    </row>
    <row r="9" spans="1:6">
      <c r="A9" s="501" t="s">
        <v>616</v>
      </c>
      <c r="B9" s="663">
        <v>-793</v>
      </c>
      <c r="C9" s="663">
        <v>-1140</v>
      </c>
      <c r="D9" s="663">
        <v>1508</v>
      </c>
      <c r="E9" s="706">
        <v>2221</v>
      </c>
      <c r="F9" s="1374">
        <f>[2]демогр6!F66-[2]демогр6!F84</f>
        <v>2502</v>
      </c>
    </row>
    <row r="10" spans="1:6">
      <c r="A10" s="493" t="s">
        <v>313</v>
      </c>
      <c r="B10" s="433">
        <v>-51</v>
      </c>
      <c r="C10" s="433">
        <v>-86</v>
      </c>
      <c r="D10" s="433">
        <v>60</v>
      </c>
      <c r="E10" s="433">
        <v>79</v>
      </c>
      <c r="F10" s="1375">
        <f>[2]демогр6!F67-[2]демогр6!F85</f>
        <v>121</v>
      </c>
    </row>
    <row r="11" spans="1:6">
      <c r="A11" s="493" t="s">
        <v>619</v>
      </c>
      <c r="B11" s="433">
        <v>-51</v>
      </c>
      <c r="C11" s="433">
        <v>-86</v>
      </c>
      <c r="D11" s="433">
        <v>60</v>
      </c>
      <c r="E11" s="433">
        <v>79</v>
      </c>
      <c r="F11" s="1375">
        <f>[2]демогр6!F68-[2]демогр6!F86</f>
        <v>121</v>
      </c>
    </row>
    <row r="12" spans="1:6">
      <c r="A12" s="493" t="s">
        <v>314</v>
      </c>
      <c r="B12" s="433">
        <v>-92</v>
      </c>
      <c r="C12" s="433">
        <v>-72</v>
      </c>
      <c r="D12" s="433">
        <v>202</v>
      </c>
      <c r="E12" s="433">
        <v>148</v>
      </c>
      <c r="F12" s="1375">
        <f>[2]демогр6!F69-[2]демогр6!F87</f>
        <v>301</v>
      </c>
    </row>
    <row r="13" spans="1:6">
      <c r="A13" s="493" t="s">
        <v>619</v>
      </c>
      <c r="B13" s="433">
        <v>-92</v>
      </c>
      <c r="C13" s="433">
        <v>-72</v>
      </c>
      <c r="D13" s="433">
        <v>202</v>
      </c>
      <c r="E13" s="433">
        <v>148</v>
      </c>
      <c r="F13" s="1375">
        <f>[2]демогр6!F70-[2]демогр6!F88</f>
        <v>301</v>
      </c>
    </row>
    <row r="14" spans="1:6">
      <c r="A14" s="493" t="s">
        <v>315</v>
      </c>
      <c r="B14" s="433">
        <v>-102</v>
      </c>
      <c r="C14" s="433">
        <v>-99</v>
      </c>
      <c r="D14" s="433">
        <v>51</v>
      </c>
      <c r="E14" s="433">
        <v>227</v>
      </c>
      <c r="F14" s="1375">
        <f>[2]демогр6!F71-[2]демогр6!F89</f>
        <v>213</v>
      </c>
    </row>
    <row r="15" spans="1:6">
      <c r="A15" s="493" t="s">
        <v>619</v>
      </c>
      <c r="B15" s="433">
        <v>-102</v>
      </c>
      <c r="C15" s="433">
        <v>-99</v>
      </c>
      <c r="D15" s="433">
        <v>51</v>
      </c>
      <c r="E15" s="433">
        <v>227</v>
      </c>
      <c r="F15" s="1375">
        <f>[2]демогр6!F72-[2]демогр6!F90</f>
        <v>213</v>
      </c>
    </row>
    <row r="16" spans="1:6">
      <c r="A16" s="493" t="s">
        <v>316</v>
      </c>
      <c r="B16" s="433">
        <v>-265</v>
      </c>
      <c r="C16" s="433">
        <v>-280</v>
      </c>
      <c r="D16" s="433">
        <v>630</v>
      </c>
      <c r="E16" s="433">
        <v>801</v>
      </c>
      <c r="F16" s="1375">
        <f>[2]демогр6!F73-[2]демогр6!F91</f>
        <v>955</v>
      </c>
    </row>
    <row r="17" spans="1:6">
      <c r="A17" s="493" t="s">
        <v>620</v>
      </c>
      <c r="B17" s="433">
        <v>-23</v>
      </c>
      <c r="C17" s="433">
        <v>-18</v>
      </c>
      <c r="D17" s="433">
        <v>-3</v>
      </c>
      <c r="E17" s="433">
        <v>4</v>
      </c>
      <c r="F17" s="1375">
        <f>[2]демогр6!F74-[2]демогр6!F92</f>
        <v>24</v>
      </c>
    </row>
    <row r="18" spans="1:6">
      <c r="A18" s="493" t="s">
        <v>619</v>
      </c>
      <c r="B18" s="433">
        <v>-242</v>
      </c>
      <c r="C18" s="433">
        <v>-262</v>
      </c>
      <c r="D18" s="433">
        <v>633</v>
      </c>
      <c r="E18" s="433">
        <v>797</v>
      </c>
      <c r="F18" s="1375">
        <f>[2]демогр6!F75-[2]демогр6!F93</f>
        <v>931</v>
      </c>
    </row>
    <row r="19" spans="1:6">
      <c r="A19" s="493" t="s">
        <v>317</v>
      </c>
      <c r="B19" s="433">
        <v>-98</v>
      </c>
      <c r="C19" s="433">
        <v>-233</v>
      </c>
      <c r="D19" s="433">
        <v>292</v>
      </c>
      <c r="E19" s="433">
        <v>559</v>
      </c>
      <c r="F19" s="1375">
        <f>[2]демогр6!F76-[2]демогр6!F94</f>
        <v>409</v>
      </c>
    </row>
    <row r="20" spans="1:6">
      <c r="A20" s="493" t="s">
        <v>620</v>
      </c>
      <c r="B20" s="693">
        <v>-8</v>
      </c>
      <c r="C20" s="693">
        <v>-16</v>
      </c>
      <c r="D20" s="693">
        <v>-5</v>
      </c>
      <c r="E20" s="433">
        <v>2</v>
      </c>
      <c r="F20" s="1375">
        <f>[2]демогр6!F77-[2]демогр6!F95</f>
        <v>13</v>
      </c>
    </row>
    <row r="21" spans="1:6">
      <c r="A21" s="493" t="s">
        <v>619</v>
      </c>
      <c r="B21" s="433">
        <v>-90</v>
      </c>
      <c r="C21" s="433">
        <v>-217</v>
      </c>
      <c r="D21" s="433">
        <v>297</v>
      </c>
      <c r="E21" s="433">
        <v>557</v>
      </c>
      <c r="F21" s="1375">
        <f>[2]демогр6!F78-[2]демогр6!F96</f>
        <v>396</v>
      </c>
    </row>
    <row r="22" spans="1:6">
      <c r="A22" s="493" t="s">
        <v>318</v>
      </c>
      <c r="B22" s="433">
        <v>-178</v>
      </c>
      <c r="C22" s="433">
        <v>-369</v>
      </c>
      <c r="D22" s="433">
        <v>275</v>
      </c>
      <c r="E22" s="433">
        <v>399</v>
      </c>
      <c r="F22" s="1375">
        <f>[2]демогр6!F79-[2]демогр7!F4</f>
        <v>490</v>
      </c>
    </row>
    <row r="23" spans="1:6">
      <c r="A23" s="493" t="s">
        <v>620</v>
      </c>
      <c r="B23" s="433">
        <v>-36</v>
      </c>
      <c r="C23" s="433">
        <v>-83</v>
      </c>
      <c r="D23" s="433">
        <v>-8</v>
      </c>
      <c r="E23" s="433">
        <v>15</v>
      </c>
      <c r="F23" s="1375">
        <f>[2]демогр6!F80-[2]демогр7!F5</f>
        <v>52</v>
      </c>
    </row>
    <row r="24" spans="1:6">
      <c r="A24" s="493" t="s">
        <v>619</v>
      </c>
      <c r="B24" s="433">
        <v>-142</v>
      </c>
      <c r="C24" s="433">
        <v>-286</v>
      </c>
      <c r="D24" s="433">
        <v>283</v>
      </c>
      <c r="E24" s="433">
        <v>384</v>
      </c>
      <c r="F24" s="1375">
        <f>[2]демогр6!F81-[2]демогр7!F6</f>
        <v>438</v>
      </c>
    </row>
    <row r="25" spans="1:6">
      <c r="A25" s="493" t="s">
        <v>319</v>
      </c>
      <c r="B25" s="693">
        <v>-7</v>
      </c>
      <c r="C25" s="693">
        <v>-1</v>
      </c>
      <c r="D25" s="693">
        <v>-2</v>
      </c>
      <c r="E25" s="433">
        <v>8</v>
      </c>
      <c r="F25" s="1375">
        <f>[2]демогр6!F82-[2]демогр7!F7</f>
        <v>13</v>
      </c>
    </row>
    <row r="26" spans="1:6">
      <c r="A26" s="494" t="s">
        <v>619</v>
      </c>
      <c r="B26" s="704">
        <v>-7</v>
      </c>
      <c r="C26" s="704">
        <v>-1</v>
      </c>
      <c r="D26" s="704">
        <v>-2</v>
      </c>
      <c r="E26" s="705">
        <v>8</v>
      </c>
      <c r="F26" s="2016">
        <f>[2]демогр6!F83-[2]демогр7!F8</f>
        <v>13</v>
      </c>
    </row>
    <row r="27" spans="1:6">
      <c r="A27" s="139"/>
      <c r="B27" s="56"/>
      <c r="C27" s="56"/>
      <c r="D27" s="146"/>
      <c r="E27" s="139"/>
    </row>
    <row r="28" spans="1:6" ht="0.75" customHeight="1">
      <c r="A28" s="139"/>
      <c r="B28" s="56"/>
      <c r="C28" s="56"/>
      <c r="D28" s="146"/>
      <c r="E28" s="139"/>
    </row>
    <row r="29" spans="1:6" hidden="1">
      <c r="A29" s="139"/>
      <c r="B29" s="56"/>
      <c r="C29" s="56"/>
      <c r="D29" s="146"/>
      <c r="E29" s="139"/>
    </row>
    <row r="30" spans="1:6" ht="28.5" customHeight="1">
      <c r="A30" s="2341" t="s">
        <v>621</v>
      </c>
      <c r="B30" s="2341"/>
      <c r="C30" s="2341"/>
      <c r="D30" s="2341"/>
      <c r="E30" s="2341"/>
    </row>
    <row r="31" spans="1:6">
      <c r="A31" s="2308" t="s">
        <v>142</v>
      </c>
      <c r="B31" s="2308"/>
      <c r="C31" s="2308"/>
      <c r="D31" s="2308"/>
      <c r="E31" s="1852"/>
      <c r="F31" s="512"/>
    </row>
    <row r="32" spans="1:6">
      <c r="A32" s="2011"/>
      <c r="B32" s="2012">
        <v>2019</v>
      </c>
      <c r="C32" s="2012">
        <v>2020</v>
      </c>
      <c r="D32" s="2013">
        <v>2021</v>
      </c>
      <c r="E32" s="1924">
        <v>2022</v>
      </c>
      <c r="F32" s="2014">
        <v>2023</v>
      </c>
    </row>
    <row r="33" spans="1:6">
      <c r="A33" s="491" t="s">
        <v>42</v>
      </c>
      <c r="B33" s="438"/>
      <c r="C33" s="438"/>
      <c r="D33" s="438"/>
      <c r="E33" s="475"/>
    </row>
    <row r="34" spans="1:6">
      <c r="A34" s="491" t="s">
        <v>600</v>
      </c>
      <c r="B34" s="701">
        <v>2836</v>
      </c>
      <c r="C34" s="701">
        <v>13497</v>
      </c>
      <c r="D34" s="701">
        <v>3570</v>
      </c>
      <c r="E34" s="657">
        <v>3808</v>
      </c>
      <c r="F34" s="1376">
        <f>F35+F37+F39+F41+F44+F47+F50</f>
        <v>4009</v>
      </c>
    </row>
    <row r="35" spans="1:6">
      <c r="A35" s="493" t="s">
        <v>313</v>
      </c>
      <c r="B35" s="697">
        <v>177</v>
      </c>
      <c r="C35" s="697">
        <v>1324</v>
      </c>
      <c r="D35" s="697">
        <v>240</v>
      </c>
      <c r="E35" s="439">
        <v>186</v>
      </c>
      <c r="F35" s="1377">
        <v>207</v>
      </c>
    </row>
    <row r="36" spans="1:6">
      <c r="A36" s="493" t="s">
        <v>619</v>
      </c>
      <c r="B36" s="697">
        <v>177</v>
      </c>
      <c r="C36" s="697">
        <v>1324</v>
      </c>
      <c r="D36" s="697">
        <v>240</v>
      </c>
      <c r="E36" s="439">
        <v>186</v>
      </c>
      <c r="F36" s="1377">
        <v>207</v>
      </c>
    </row>
    <row r="37" spans="1:6">
      <c r="A37" s="493" t="s">
        <v>314</v>
      </c>
      <c r="B37" s="697">
        <v>137</v>
      </c>
      <c r="C37" s="697">
        <v>1328</v>
      </c>
      <c r="D37" s="697">
        <v>202</v>
      </c>
      <c r="E37" s="439">
        <v>191</v>
      </c>
      <c r="F37" s="1377">
        <v>151</v>
      </c>
    </row>
    <row r="38" spans="1:6">
      <c r="A38" s="493" t="s">
        <v>619</v>
      </c>
      <c r="B38" s="697">
        <v>137</v>
      </c>
      <c r="C38" s="697">
        <v>1328</v>
      </c>
      <c r="D38" s="697">
        <v>202</v>
      </c>
      <c r="E38" s="439">
        <v>191</v>
      </c>
      <c r="F38" s="1377">
        <v>151</v>
      </c>
    </row>
    <row r="39" spans="1:6">
      <c r="A39" s="493" t="s">
        <v>315</v>
      </c>
      <c r="B39" s="697">
        <v>190</v>
      </c>
      <c r="C39" s="697">
        <v>692</v>
      </c>
      <c r="D39" s="697">
        <v>212</v>
      </c>
      <c r="E39" s="439">
        <v>303</v>
      </c>
      <c r="F39" s="1377">
        <v>281</v>
      </c>
    </row>
    <row r="40" spans="1:6">
      <c r="A40" s="493" t="s">
        <v>619</v>
      </c>
      <c r="B40" s="697">
        <v>190</v>
      </c>
      <c r="C40" s="697">
        <v>692</v>
      </c>
      <c r="D40" s="697">
        <v>212</v>
      </c>
      <c r="E40" s="439">
        <v>303</v>
      </c>
      <c r="F40" s="1377">
        <v>281</v>
      </c>
    </row>
    <row r="41" spans="1:6">
      <c r="A41" s="493" t="s">
        <v>316</v>
      </c>
      <c r="B41" s="697">
        <v>1005</v>
      </c>
      <c r="C41" s="697">
        <v>6139</v>
      </c>
      <c r="D41" s="697">
        <v>1843</v>
      </c>
      <c r="E41" s="439">
        <v>2019</v>
      </c>
      <c r="F41" s="1377">
        <v>2307</v>
      </c>
    </row>
    <row r="42" spans="1:6">
      <c r="A42" s="493" t="s">
        <v>620</v>
      </c>
      <c r="B42" s="697">
        <v>30</v>
      </c>
      <c r="C42" s="697">
        <v>110</v>
      </c>
      <c r="D42" s="697"/>
      <c r="E42" s="439">
        <v>17</v>
      </c>
      <c r="F42" s="1377">
        <v>592</v>
      </c>
    </row>
    <row r="43" spans="1:6">
      <c r="A43" s="493" t="s">
        <v>619</v>
      </c>
      <c r="B43" s="697">
        <v>975</v>
      </c>
      <c r="C43" s="697">
        <v>6029</v>
      </c>
      <c r="D43" s="697">
        <v>1843</v>
      </c>
      <c r="E43" s="439">
        <v>2002</v>
      </c>
      <c r="F43" s="1377">
        <v>1715</v>
      </c>
    </row>
    <row r="44" spans="1:6">
      <c r="A44" s="493" t="s">
        <v>317</v>
      </c>
      <c r="B44" s="697">
        <v>638</v>
      </c>
      <c r="C44" s="697">
        <v>2349</v>
      </c>
      <c r="D44" s="697">
        <v>517</v>
      </c>
      <c r="E44" s="439">
        <v>548</v>
      </c>
      <c r="F44" s="1377">
        <v>453</v>
      </c>
    </row>
    <row r="45" spans="1:6">
      <c r="A45" s="445" t="s">
        <v>620</v>
      </c>
      <c r="B45" s="697">
        <v>18</v>
      </c>
      <c r="C45" s="697">
        <v>84</v>
      </c>
      <c r="D45" s="697"/>
      <c r="E45" s="439">
        <v>10</v>
      </c>
      <c r="F45" s="1377">
        <v>55</v>
      </c>
    </row>
    <row r="46" spans="1:6">
      <c r="A46" s="493" t="s">
        <v>619</v>
      </c>
      <c r="B46" s="697">
        <v>620</v>
      </c>
      <c r="C46" s="697">
        <v>2265</v>
      </c>
      <c r="D46" s="697">
        <v>517</v>
      </c>
      <c r="E46" s="439">
        <v>538</v>
      </c>
      <c r="F46" s="1377">
        <v>398</v>
      </c>
    </row>
    <row r="47" spans="1:6">
      <c r="A47" s="493" t="s">
        <v>318</v>
      </c>
      <c r="B47" s="697">
        <v>603</v>
      </c>
      <c r="C47" s="697">
        <v>1437</v>
      </c>
      <c r="D47" s="697">
        <v>480</v>
      </c>
      <c r="E47" s="439">
        <v>489</v>
      </c>
      <c r="F47" s="1377">
        <v>537</v>
      </c>
    </row>
    <row r="48" spans="1:6" ht="13.5" customHeight="1">
      <c r="A48" s="500" t="s">
        <v>620</v>
      </c>
      <c r="B48" s="961">
        <v>53</v>
      </c>
      <c r="C48" s="961">
        <v>70</v>
      </c>
      <c r="D48" s="961"/>
      <c r="E48" s="686">
        <v>19</v>
      </c>
      <c r="F48" s="1377">
        <v>103</v>
      </c>
    </row>
    <row r="49" spans="1:6">
      <c r="A49" s="493" t="s">
        <v>619</v>
      </c>
      <c r="B49" s="697">
        <v>550</v>
      </c>
      <c r="C49" s="697">
        <v>1367</v>
      </c>
      <c r="D49" s="697">
        <v>480</v>
      </c>
      <c r="E49" s="439">
        <v>470</v>
      </c>
      <c r="F49" s="1377">
        <v>434</v>
      </c>
    </row>
    <row r="50" spans="1:6">
      <c r="A50" s="493" t="s">
        <v>319</v>
      </c>
      <c r="B50" s="697">
        <v>86</v>
      </c>
      <c r="C50" s="697">
        <v>228</v>
      </c>
      <c r="D50" s="697">
        <v>76</v>
      </c>
      <c r="E50" s="439">
        <v>72</v>
      </c>
      <c r="F50" s="1377">
        <v>73</v>
      </c>
    </row>
    <row r="51" spans="1:6">
      <c r="A51" s="493" t="s">
        <v>619</v>
      </c>
      <c r="B51" s="697">
        <v>86</v>
      </c>
      <c r="C51" s="697">
        <v>228</v>
      </c>
      <c r="D51" s="697">
        <v>76</v>
      </c>
      <c r="E51" s="439">
        <v>72</v>
      </c>
      <c r="F51" s="1377">
        <v>73</v>
      </c>
    </row>
    <row r="52" spans="1:6">
      <c r="A52" s="2342" t="s">
        <v>85</v>
      </c>
      <c r="B52" s="2342"/>
      <c r="C52" s="2342"/>
      <c r="D52" s="2342"/>
      <c r="E52" s="2342"/>
      <c r="F52" s="2342"/>
    </row>
    <row r="53" spans="1:6">
      <c r="A53" s="2015"/>
      <c r="B53" s="1991">
        <v>2019</v>
      </c>
      <c r="C53" s="1991">
        <v>2020</v>
      </c>
      <c r="D53" s="1992">
        <v>2021</v>
      </c>
      <c r="E53" s="1963">
        <v>2022</v>
      </c>
      <c r="F53" s="1993">
        <v>2023</v>
      </c>
    </row>
    <row r="54" spans="1:6">
      <c r="A54" s="501" t="s">
        <v>610</v>
      </c>
      <c r="B54" s="657">
        <v>5316</v>
      </c>
      <c r="C54" s="657">
        <v>14205</v>
      </c>
      <c r="D54" s="657">
        <v>4026</v>
      </c>
      <c r="E54" s="663">
        <v>5385</v>
      </c>
      <c r="F54" s="1376">
        <f>F55+F57+F59+F61+F64+F67+F70</f>
        <v>6408</v>
      </c>
    </row>
    <row r="55" spans="1:6">
      <c r="A55" s="493" t="s">
        <v>313</v>
      </c>
      <c r="B55" s="439">
        <v>564</v>
      </c>
      <c r="C55" s="439">
        <v>1530</v>
      </c>
      <c r="D55" s="439">
        <v>400</v>
      </c>
      <c r="E55" s="433">
        <v>525</v>
      </c>
      <c r="F55" s="762">
        <v>610</v>
      </c>
    </row>
    <row r="56" spans="1:6">
      <c r="A56" s="493" t="s">
        <v>619</v>
      </c>
      <c r="B56" s="439">
        <v>564</v>
      </c>
      <c r="C56" s="439">
        <v>1530</v>
      </c>
      <c r="D56" s="439">
        <v>400</v>
      </c>
      <c r="E56" s="433">
        <v>525</v>
      </c>
      <c r="F56" s="762">
        <v>610</v>
      </c>
    </row>
    <row r="57" spans="1:6">
      <c r="A57" s="493" t="s">
        <v>314</v>
      </c>
      <c r="B57" s="439">
        <v>288</v>
      </c>
      <c r="C57" s="439">
        <v>1275</v>
      </c>
      <c r="D57" s="439">
        <v>198</v>
      </c>
      <c r="E57" s="433">
        <v>259</v>
      </c>
      <c r="F57" s="762">
        <v>302</v>
      </c>
    </row>
    <row r="58" spans="1:6">
      <c r="A58" s="493" t="s">
        <v>619</v>
      </c>
      <c r="B58" s="439">
        <v>288</v>
      </c>
      <c r="C58" s="439">
        <v>1275</v>
      </c>
      <c r="D58" s="439">
        <v>198</v>
      </c>
      <c r="E58" s="433">
        <v>259</v>
      </c>
      <c r="F58" s="762">
        <v>302</v>
      </c>
    </row>
    <row r="59" spans="1:6">
      <c r="A59" s="493" t="s">
        <v>315</v>
      </c>
      <c r="B59" s="439">
        <v>734</v>
      </c>
      <c r="C59" s="439">
        <v>1008</v>
      </c>
      <c r="D59" s="439">
        <v>405</v>
      </c>
      <c r="E59" s="433">
        <v>546</v>
      </c>
      <c r="F59" s="762">
        <v>712</v>
      </c>
    </row>
    <row r="60" spans="1:6">
      <c r="A60" s="493" t="s">
        <v>619</v>
      </c>
      <c r="B60" s="439">
        <v>734</v>
      </c>
      <c r="C60" s="439">
        <v>1008</v>
      </c>
      <c r="D60" s="439">
        <v>405</v>
      </c>
      <c r="E60" s="433">
        <v>546</v>
      </c>
      <c r="F60" s="762">
        <v>712</v>
      </c>
    </row>
    <row r="61" spans="1:6">
      <c r="A61" s="493" t="s">
        <v>316</v>
      </c>
      <c r="B61" s="439">
        <v>1568</v>
      </c>
      <c r="C61" s="439">
        <v>6190</v>
      </c>
      <c r="D61" s="439">
        <v>1474</v>
      </c>
      <c r="E61" s="433">
        <v>1876</v>
      </c>
      <c r="F61" s="762">
        <v>2162</v>
      </c>
    </row>
    <row r="62" spans="1:6">
      <c r="A62" s="493" t="s">
        <v>620</v>
      </c>
      <c r="B62" s="439">
        <v>54</v>
      </c>
      <c r="C62" s="439">
        <v>100</v>
      </c>
      <c r="D62" s="439"/>
      <c r="E62" s="439"/>
      <c r="F62" s="762"/>
    </row>
    <row r="63" spans="1:6">
      <c r="A63" s="500" t="s">
        <v>619</v>
      </c>
      <c r="B63" s="439">
        <v>1514</v>
      </c>
      <c r="C63" s="439">
        <v>6090</v>
      </c>
      <c r="D63" s="439">
        <v>1474</v>
      </c>
      <c r="E63" s="666">
        <v>1876</v>
      </c>
      <c r="F63" s="762">
        <v>2162</v>
      </c>
    </row>
    <row r="64" spans="1:6">
      <c r="A64" s="493" t="s">
        <v>317</v>
      </c>
      <c r="B64" s="439">
        <v>1044</v>
      </c>
      <c r="C64" s="439">
        <v>2242</v>
      </c>
      <c r="D64" s="439">
        <v>733</v>
      </c>
      <c r="E64" s="433">
        <v>1005</v>
      </c>
      <c r="F64" s="762">
        <v>1200</v>
      </c>
    </row>
    <row r="65" spans="1:6">
      <c r="A65" s="493" t="s">
        <v>620</v>
      </c>
      <c r="B65" s="439">
        <v>17</v>
      </c>
      <c r="C65" s="439">
        <v>66</v>
      </c>
      <c r="D65" s="439"/>
      <c r="E65" s="433"/>
      <c r="F65" s="762"/>
    </row>
    <row r="66" spans="1:6">
      <c r="A66" s="493" t="s">
        <v>619</v>
      </c>
      <c r="B66" s="439">
        <v>1027</v>
      </c>
      <c r="C66" s="439">
        <v>2176</v>
      </c>
      <c r="D66" s="439">
        <v>733</v>
      </c>
      <c r="E66" s="433">
        <v>1005</v>
      </c>
      <c r="F66" s="762">
        <v>1200</v>
      </c>
    </row>
    <row r="67" spans="1:6">
      <c r="A67" s="493" t="s">
        <v>318</v>
      </c>
      <c r="B67" s="439">
        <v>914</v>
      </c>
      <c r="C67" s="439">
        <v>1610</v>
      </c>
      <c r="D67" s="439">
        <v>701</v>
      </c>
      <c r="E67" s="433">
        <v>1034</v>
      </c>
      <c r="F67" s="762">
        <v>1270</v>
      </c>
    </row>
    <row r="68" spans="1:6">
      <c r="A68" s="493" t="s">
        <v>620</v>
      </c>
      <c r="B68" s="439">
        <v>74</v>
      </c>
      <c r="C68" s="439">
        <v>2242</v>
      </c>
      <c r="D68" s="439"/>
      <c r="E68" s="433">
        <v>2</v>
      </c>
      <c r="F68" s="762">
        <v>2</v>
      </c>
    </row>
    <row r="69" spans="1:6">
      <c r="A69" s="493" t="s">
        <v>619</v>
      </c>
      <c r="B69" s="439">
        <v>840</v>
      </c>
      <c r="C69" s="439">
        <v>1513</v>
      </c>
      <c r="D69" s="439">
        <v>701</v>
      </c>
      <c r="E69" s="433">
        <v>1032</v>
      </c>
      <c r="F69" s="762">
        <v>1268</v>
      </c>
    </row>
    <row r="70" spans="1:6">
      <c r="A70" s="493" t="s">
        <v>319</v>
      </c>
      <c r="B70" s="439">
        <v>204</v>
      </c>
      <c r="C70" s="439">
        <v>350</v>
      </c>
      <c r="D70" s="439">
        <v>115</v>
      </c>
      <c r="E70" s="433">
        <v>140</v>
      </c>
      <c r="F70" s="762">
        <v>152</v>
      </c>
    </row>
    <row r="71" spans="1:6">
      <c r="A71" s="493" t="s">
        <v>619</v>
      </c>
      <c r="B71" s="439">
        <v>204</v>
      </c>
      <c r="C71" s="439">
        <v>350</v>
      </c>
      <c r="D71" s="439">
        <v>115</v>
      </c>
      <c r="E71" s="433">
        <v>140</v>
      </c>
      <c r="F71" s="762">
        <v>152</v>
      </c>
    </row>
    <row r="72" spans="1:6">
      <c r="A72" s="501" t="s">
        <v>616</v>
      </c>
      <c r="B72" s="657">
        <v>-2480</v>
      </c>
      <c r="C72" s="657">
        <v>-708</v>
      </c>
      <c r="D72" s="657">
        <v>-456</v>
      </c>
      <c r="E72" s="663">
        <v>-1577</v>
      </c>
      <c r="F72" s="1377">
        <f t="shared" ref="F72:F89" si="0">F34-F54</f>
        <v>-2399</v>
      </c>
    </row>
    <row r="73" spans="1:6">
      <c r="A73" s="493" t="s">
        <v>313</v>
      </c>
      <c r="B73" s="439">
        <v>-387</v>
      </c>
      <c r="C73" s="439">
        <v>-206</v>
      </c>
      <c r="D73" s="439">
        <v>-160</v>
      </c>
      <c r="E73" s="433">
        <v>-339</v>
      </c>
      <c r="F73" s="1377">
        <f t="shared" si="0"/>
        <v>-403</v>
      </c>
    </row>
    <row r="74" spans="1:6">
      <c r="A74" s="493" t="s">
        <v>619</v>
      </c>
      <c r="B74" s="439">
        <v>-387</v>
      </c>
      <c r="C74" s="439">
        <v>-206</v>
      </c>
      <c r="D74" s="439">
        <v>-160</v>
      </c>
      <c r="E74" s="433">
        <v>-339</v>
      </c>
      <c r="F74" s="1377">
        <f t="shared" si="0"/>
        <v>-403</v>
      </c>
    </row>
    <row r="75" spans="1:6">
      <c r="A75" s="493" t="s">
        <v>314</v>
      </c>
      <c r="B75" s="439">
        <v>-151</v>
      </c>
      <c r="C75" s="439">
        <v>53</v>
      </c>
      <c r="D75" s="439">
        <v>4</v>
      </c>
      <c r="E75" s="433">
        <v>-68</v>
      </c>
      <c r="F75" s="1377">
        <f t="shared" si="0"/>
        <v>-151</v>
      </c>
    </row>
    <row r="76" spans="1:6">
      <c r="A76" s="493" t="s">
        <v>619</v>
      </c>
      <c r="B76" s="439">
        <v>-151</v>
      </c>
      <c r="C76" s="439">
        <v>53</v>
      </c>
      <c r="D76" s="439">
        <v>4</v>
      </c>
      <c r="E76" s="433">
        <v>-68</v>
      </c>
      <c r="F76" s="1377">
        <f t="shared" si="0"/>
        <v>-151</v>
      </c>
    </row>
    <row r="77" spans="1:6">
      <c r="A77" s="493" t="s">
        <v>315</v>
      </c>
      <c r="B77" s="439">
        <v>-544</v>
      </c>
      <c r="C77" s="439">
        <v>-316</v>
      </c>
      <c r="D77" s="439">
        <v>-193</v>
      </c>
      <c r="E77" s="433">
        <v>-243</v>
      </c>
      <c r="F77" s="1377">
        <f t="shared" si="0"/>
        <v>-431</v>
      </c>
    </row>
    <row r="78" spans="1:6">
      <c r="A78" s="493" t="s">
        <v>619</v>
      </c>
      <c r="B78" s="439">
        <v>-544</v>
      </c>
      <c r="C78" s="439">
        <v>-316</v>
      </c>
      <c r="D78" s="439">
        <v>-193</v>
      </c>
      <c r="E78" s="433">
        <v>-243</v>
      </c>
      <c r="F78" s="1377">
        <f t="shared" si="0"/>
        <v>-431</v>
      </c>
    </row>
    <row r="79" spans="1:6">
      <c r="A79" s="493" t="s">
        <v>316</v>
      </c>
      <c r="B79" s="439">
        <v>-563</v>
      </c>
      <c r="C79" s="439">
        <v>-51</v>
      </c>
      <c r="D79" s="439">
        <v>369</v>
      </c>
      <c r="E79" s="433">
        <v>143</v>
      </c>
      <c r="F79" s="1377">
        <f t="shared" si="0"/>
        <v>145</v>
      </c>
    </row>
    <row r="80" spans="1:6">
      <c r="A80" s="493" t="s">
        <v>620</v>
      </c>
      <c r="B80" s="439">
        <v>-24</v>
      </c>
      <c r="C80" s="439">
        <v>10</v>
      </c>
      <c r="D80" s="439"/>
      <c r="E80" s="433">
        <v>17</v>
      </c>
      <c r="F80" s="1377">
        <f t="shared" si="0"/>
        <v>592</v>
      </c>
    </row>
    <row r="81" spans="1:6">
      <c r="A81" s="493" t="s">
        <v>619</v>
      </c>
      <c r="B81" s="439">
        <v>-539</v>
      </c>
      <c r="C81" s="439">
        <v>-61</v>
      </c>
      <c r="D81" s="439">
        <v>369</v>
      </c>
      <c r="E81" s="433">
        <v>126</v>
      </c>
      <c r="F81" s="1377">
        <f t="shared" si="0"/>
        <v>-447</v>
      </c>
    </row>
    <row r="82" spans="1:6">
      <c r="A82" s="493" t="s">
        <v>317</v>
      </c>
      <c r="B82" s="439">
        <v>-406</v>
      </c>
      <c r="C82" s="439">
        <v>107</v>
      </c>
      <c r="D82" s="439">
        <v>-218</v>
      </c>
      <c r="E82" s="433">
        <v>-457</v>
      </c>
      <c r="F82" s="1377">
        <f t="shared" si="0"/>
        <v>-747</v>
      </c>
    </row>
    <row r="83" spans="1:6">
      <c r="A83" s="493" t="s">
        <v>620</v>
      </c>
      <c r="B83" s="439">
        <v>1</v>
      </c>
      <c r="C83" s="439">
        <v>18</v>
      </c>
      <c r="D83" s="439"/>
      <c r="E83" s="433">
        <v>10</v>
      </c>
      <c r="F83" s="1377">
        <f t="shared" si="0"/>
        <v>55</v>
      </c>
    </row>
    <row r="84" spans="1:6">
      <c r="A84" s="493" t="s">
        <v>619</v>
      </c>
      <c r="B84" s="439">
        <v>-407</v>
      </c>
      <c r="C84" s="439">
        <v>89</v>
      </c>
      <c r="D84" s="439">
        <v>-216</v>
      </c>
      <c r="E84" s="433">
        <v>-467</v>
      </c>
      <c r="F84" s="1377">
        <f t="shared" si="0"/>
        <v>-802</v>
      </c>
    </row>
    <row r="85" spans="1:6">
      <c r="A85" s="493" t="s">
        <v>318</v>
      </c>
      <c r="B85" s="439">
        <v>-311</v>
      </c>
      <c r="C85" s="439">
        <v>-173</v>
      </c>
      <c r="D85" s="439">
        <v>-221</v>
      </c>
      <c r="E85" s="433">
        <v>-545</v>
      </c>
      <c r="F85" s="1377">
        <f t="shared" si="0"/>
        <v>-733</v>
      </c>
    </row>
    <row r="86" spans="1:6">
      <c r="A86" s="493" t="s">
        <v>620</v>
      </c>
      <c r="B86" s="439">
        <v>-21</v>
      </c>
      <c r="C86" s="439">
        <v>-27</v>
      </c>
      <c r="D86" s="439"/>
      <c r="E86" s="433">
        <v>17</v>
      </c>
      <c r="F86" s="1377">
        <f t="shared" si="0"/>
        <v>101</v>
      </c>
    </row>
    <row r="87" spans="1:6">
      <c r="A87" s="493" t="s">
        <v>619</v>
      </c>
      <c r="B87" s="439">
        <v>-290</v>
      </c>
      <c r="C87" s="439">
        <v>-146</v>
      </c>
      <c r="D87" s="439">
        <v>-221</v>
      </c>
      <c r="E87" s="433">
        <v>-562</v>
      </c>
      <c r="F87" s="1377">
        <f t="shared" si="0"/>
        <v>-834</v>
      </c>
    </row>
    <row r="88" spans="1:6">
      <c r="A88" s="493" t="s">
        <v>319</v>
      </c>
      <c r="B88" s="439">
        <v>-118</v>
      </c>
      <c r="C88" s="439">
        <v>-122</v>
      </c>
      <c r="D88" s="439">
        <v>-39</v>
      </c>
      <c r="E88" s="433">
        <v>-68</v>
      </c>
      <c r="F88" s="1377">
        <f t="shared" si="0"/>
        <v>-79</v>
      </c>
    </row>
    <row r="89" spans="1:6">
      <c r="A89" s="493" t="s">
        <v>619</v>
      </c>
      <c r="B89" s="439">
        <v>-118</v>
      </c>
      <c r="C89" s="439">
        <v>-122</v>
      </c>
      <c r="D89" s="439">
        <v>-39</v>
      </c>
      <c r="E89" s="433">
        <v>-68</v>
      </c>
      <c r="F89" s="1377">
        <f t="shared" si="0"/>
        <v>-79</v>
      </c>
    </row>
    <row r="90" spans="1:6">
      <c r="A90" s="2009"/>
      <c r="B90" s="74"/>
      <c r="C90" s="74"/>
      <c r="D90" s="474"/>
      <c r="E90" s="2017"/>
      <c r="F90" s="2018"/>
    </row>
    <row r="91" spans="1:6">
      <c r="A91" s="139"/>
      <c r="B91" s="56"/>
      <c r="C91" s="56"/>
      <c r="D91" s="146"/>
      <c r="E91" s="139"/>
    </row>
    <row r="92" spans="1:6">
      <c r="A92" s="139"/>
      <c r="B92" s="56"/>
      <c r="C92" s="56"/>
      <c r="D92" s="146"/>
      <c r="E92" s="139"/>
    </row>
  </sheetData>
  <mergeCells count="4">
    <mergeCell ref="A31:D31"/>
    <mergeCell ref="A30:E30"/>
    <mergeCell ref="A1:F1"/>
    <mergeCell ref="A52:F52"/>
  </mergeCells>
  <pageMargins left="0.70866141732283472" right="0.70866141732283472" top="0.74803149606299213" bottom="0.74803149606299213" header="0.31496062992125984" footer="0.31496062992125984"/>
  <pageSetup paperSize="9" firstPageNumber="19" orientation="portrait" useFirstPageNumber="1" r:id="rId1"/>
  <headerFooter alignWithMargins="0">
    <oddFooter>&amp;C&amp;P</oddFooter>
  </headerFooter>
  <rowBreaks count="1" manualBreakCount="1">
    <brk id="51" max="1638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F56"/>
  <sheetViews>
    <sheetView workbookViewId="0">
      <selection activeCell="M39" sqref="M39"/>
    </sheetView>
  </sheetViews>
  <sheetFormatPr defaultRowHeight="12.75"/>
  <cols>
    <col min="1" max="1" width="45.33203125" customWidth="1"/>
    <col min="2" max="6" width="11.83203125" customWidth="1"/>
  </cols>
  <sheetData>
    <row r="1" spans="1:6" ht="19.5" customHeight="1">
      <c r="A1" s="2345" t="s">
        <v>328</v>
      </c>
      <c r="B1" s="2345"/>
      <c r="C1" s="2345"/>
      <c r="D1" s="2345"/>
      <c r="E1" s="2345"/>
      <c r="F1" s="726"/>
    </row>
    <row r="2" spans="1:6" ht="15.75">
      <c r="A2" s="2346" t="s">
        <v>329</v>
      </c>
      <c r="B2" s="2346"/>
      <c r="C2" s="2346"/>
      <c r="D2" s="2346"/>
      <c r="E2" s="2346"/>
      <c r="F2" s="726"/>
    </row>
    <row r="3" spans="1:6">
      <c r="A3" s="2344" t="s">
        <v>261</v>
      </c>
      <c r="B3" s="2344"/>
      <c r="C3" s="2344"/>
      <c r="D3" s="2344"/>
      <c r="E3" s="2019"/>
      <c r="F3" s="2020"/>
    </row>
    <row r="4" spans="1:6">
      <c r="A4" s="2021"/>
      <c r="B4" s="2022">
        <v>2019</v>
      </c>
      <c r="C4" s="2022">
        <v>2020</v>
      </c>
      <c r="D4" s="2022">
        <v>2021</v>
      </c>
      <c r="E4" s="2022">
        <v>2022</v>
      </c>
      <c r="F4" s="2023">
        <v>2023</v>
      </c>
    </row>
    <row r="5" spans="1:6">
      <c r="A5" s="728"/>
      <c r="B5" s="727"/>
      <c r="C5" s="727"/>
      <c r="D5" s="727"/>
      <c r="E5" s="727"/>
      <c r="F5" s="726"/>
    </row>
    <row r="6" spans="1:6">
      <c r="A6" s="729" t="s">
        <v>330</v>
      </c>
      <c r="B6" s="727">
        <v>27</v>
      </c>
      <c r="C6" s="727">
        <v>27</v>
      </c>
      <c r="D6" s="727">
        <v>26</v>
      </c>
      <c r="E6" s="727">
        <v>23</v>
      </c>
      <c r="F6" s="57">
        <v>23</v>
      </c>
    </row>
    <row r="7" spans="1:6">
      <c r="A7" s="729" t="s">
        <v>331</v>
      </c>
      <c r="B7" s="727">
        <v>291</v>
      </c>
      <c r="C7" s="727">
        <v>292</v>
      </c>
      <c r="D7" s="727">
        <v>293</v>
      </c>
      <c r="E7" s="727">
        <v>296</v>
      </c>
      <c r="F7" s="57">
        <v>297</v>
      </c>
    </row>
    <row r="8" spans="1:6">
      <c r="A8" s="730" t="s">
        <v>332</v>
      </c>
      <c r="B8" s="727">
        <v>7</v>
      </c>
      <c r="C8" s="727">
        <v>7</v>
      </c>
      <c r="D8" s="727">
        <v>0</v>
      </c>
      <c r="E8" s="727">
        <v>0</v>
      </c>
      <c r="F8" s="57">
        <v>2</v>
      </c>
    </row>
    <row r="9" spans="1:6">
      <c r="A9" s="2024" t="s">
        <v>1351</v>
      </c>
      <c r="B9" s="2019">
        <v>119</v>
      </c>
      <c r="C9" s="2019">
        <v>119</v>
      </c>
      <c r="D9" s="2019">
        <v>119</v>
      </c>
      <c r="E9" s="2019">
        <v>119</v>
      </c>
      <c r="F9" s="74">
        <v>119</v>
      </c>
    </row>
    <row r="10" spans="1:6">
      <c r="A10" s="739"/>
      <c r="B10" s="727"/>
      <c r="C10" s="727"/>
      <c r="D10" s="727"/>
      <c r="E10" s="727"/>
      <c r="F10" s="738"/>
    </row>
    <row r="11" spans="1:6" ht="14.25" customHeight="1">
      <c r="A11" s="2347" t="s">
        <v>333</v>
      </c>
      <c r="B11" s="2347"/>
      <c r="C11" s="2347"/>
      <c r="D11" s="2347"/>
      <c r="E11" s="2347"/>
      <c r="F11" s="726"/>
    </row>
    <row r="12" spans="1:6">
      <c r="A12" s="2344" t="s">
        <v>334</v>
      </c>
      <c r="B12" s="2344"/>
      <c r="C12" s="2344"/>
      <c r="D12" s="2344"/>
      <c r="E12" s="2019"/>
      <c r="F12" s="2020"/>
    </row>
    <row r="13" spans="1:6">
      <c r="A13" s="2021"/>
      <c r="B13" s="2022">
        <v>2019</v>
      </c>
      <c r="C13" s="2022">
        <v>2020</v>
      </c>
      <c r="D13" s="2022">
        <v>2021</v>
      </c>
      <c r="E13" s="2022">
        <v>2022</v>
      </c>
      <c r="F13" s="2025">
        <v>2023</v>
      </c>
    </row>
    <row r="14" spans="1:6">
      <c r="A14" s="731" t="s">
        <v>38</v>
      </c>
      <c r="B14" s="732">
        <v>2288</v>
      </c>
      <c r="C14" s="732">
        <v>2312</v>
      </c>
      <c r="D14" s="732">
        <v>2282</v>
      </c>
      <c r="E14" s="732">
        <v>2246</v>
      </c>
      <c r="F14" s="984">
        <v>2289</v>
      </c>
    </row>
    <row r="15" spans="1:6">
      <c r="A15" s="733" t="s">
        <v>335</v>
      </c>
      <c r="B15" s="727">
        <v>107</v>
      </c>
      <c r="C15" s="727">
        <v>107</v>
      </c>
      <c r="D15" s="727">
        <v>110</v>
      </c>
      <c r="E15" s="727">
        <v>150</v>
      </c>
      <c r="F15" s="57">
        <v>145</v>
      </c>
    </row>
    <row r="16" spans="1:6">
      <c r="A16" s="733" t="s">
        <v>336</v>
      </c>
      <c r="B16" s="727">
        <v>115</v>
      </c>
      <c r="C16" s="727">
        <v>111</v>
      </c>
      <c r="D16" s="727">
        <v>111</v>
      </c>
      <c r="E16" s="727">
        <v>109</v>
      </c>
      <c r="F16" s="57">
        <v>113</v>
      </c>
    </row>
    <row r="17" spans="1:6">
      <c r="A17" s="733" t="s">
        <v>656</v>
      </c>
      <c r="B17" s="727">
        <v>167</v>
      </c>
      <c r="C17" s="727">
        <v>159</v>
      </c>
      <c r="D17" s="727">
        <v>159</v>
      </c>
      <c r="E17" s="727">
        <v>117</v>
      </c>
      <c r="F17" s="57">
        <v>124</v>
      </c>
    </row>
    <row r="18" spans="1:6">
      <c r="A18" s="733" t="s">
        <v>337</v>
      </c>
      <c r="B18" s="727">
        <v>29</v>
      </c>
      <c r="C18" s="727">
        <v>36</v>
      </c>
      <c r="D18" s="727">
        <v>27</v>
      </c>
      <c r="E18" s="727">
        <v>30</v>
      </c>
      <c r="F18" s="57">
        <v>27</v>
      </c>
    </row>
    <row r="19" spans="1:6">
      <c r="A19" s="733" t="s">
        <v>338</v>
      </c>
      <c r="B19" s="727">
        <v>37</v>
      </c>
      <c r="C19" s="727">
        <v>37</v>
      </c>
      <c r="D19" s="727">
        <v>38</v>
      </c>
      <c r="E19" s="727">
        <v>33</v>
      </c>
      <c r="F19" s="57">
        <v>24</v>
      </c>
    </row>
    <row r="20" spans="1:6">
      <c r="A20" s="733" t="s">
        <v>339</v>
      </c>
      <c r="B20" s="727">
        <v>77</v>
      </c>
      <c r="C20" s="727">
        <v>81</v>
      </c>
      <c r="D20" s="727">
        <v>81</v>
      </c>
      <c r="E20" s="727">
        <v>51</v>
      </c>
      <c r="F20" s="57">
        <v>53</v>
      </c>
    </row>
    <row r="21" spans="1:6">
      <c r="A21" s="733" t="s">
        <v>340</v>
      </c>
      <c r="B21" s="727">
        <v>41</v>
      </c>
      <c r="C21" s="727">
        <v>41</v>
      </c>
      <c r="D21" s="727">
        <v>39</v>
      </c>
      <c r="E21" s="727">
        <v>26</v>
      </c>
      <c r="F21" s="284">
        <v>19</v>
      </c>
    </row>
    <row r="22" spans="1:6">
      <c r="A22" s="733" t="s">
        <v>341</v>
      </c>
      <c r="B22" s="727">
        <v>40</v>
      </c>
      <c r="C22" s="727">
        <v>35</v>
      </c>
      <c r="D22" s="727">
        <v>32</v>
      </c>
      <c r="E22" s="727">
        <v>22</v>
      </c>
      <c r="F22" s="57">
        <v>25</v>
      </c>
    </row>
    <row r="23" spans="1:6">
      <c r="A23" s="733" t="s">
        <v>342</v>
      </c>
      <c r="B23" s="727">
        <v>28</v>
      </c>
      <c r="C23" s="727">
        <v>27</v>
      </c>
      <c r="D23" s="727">
        <v>22</v>
      </c>
      <c r="E23" s="727">
        <v>18</v>
      </c>
      <c r="F23" s="57">
        <v>25</v>
      </c>
    </row>
    <row r="24" spans="1:6">
      <c r="A24" s="733" t="s">
        <v>657</v>
      </c>
      <c r="B24" s="727">
        <v>25</v>
      </c>
      <c r="C24" s="727">
        <v>24</v>
      </c>
      <c r="D24" s="727">
        <v>26</v>
      </c>
      <c r="E24" s="727">
        <v>16</v>
      </c>
      <c r="F24" s="57">
        <v>16</v>
      </c>
    </row>
    <row r="25" spans="1:6">
      <c r="A25" s="733" t="s">
        <v>343</v>
      </c>
      <c r="B25" s="727">
        <v>81</v>
      </c>
      <c r="C25" s="727">
        <v>77</v>
      </c>
      <c r="D25" s="727">
        <v>76</v>
      </c>
      <c r="E25" s="727">
        <v>191</v>
      </c>
      <c r="F25" s="57">
        <v>172</v>
      </c>
    </row>
    <row r="26" spans="1:6">
      <c r="A26" s="733" t="s">
        <v>344</v>
      </c>
      <c r="B26" s="727">
        <v>247</v>
      </c>
      <c r="C26" s="727">
        <v>250</v>
      </c>
      <c r="D26" s="727">
        <v>259</v>
      </c>
      <c r="E26" s="727">
        <v>248</v>
      </c>
      <c r="F26" s="57">
        <v>247</v>
      </c>
    </row>
    <row r="27" spans="1:6">
      <c r="A27" s="733" t="s">
        <v>345</v>
      </c>
      <c r="B27" s="727">
        <v>111</v>
      </c>
      <c r="C27" s="727">
        <v>110</v>
      </c>
      <c r="D27" s="727">
        <v>111</v>
      </c>
      <c r="E27" s="727">
        <v>83</v>
      </c>
      <c r="F27" s="57">
        <v>93</v>
      </c>
    </row>
    <row r="28" spans="1:6">
      <c r="A28" s="733" t="s">
        <v>346</v>
      </c>
      <c r="B28" s="727">
        <v>108</v>
      </c>
      <c r="C28" s="727">
        <v>120</v>
      </c>
      <c r="D28" s="727">
        <v>115</v>
      </c>
      <c r="E28" s="734">
        <v>89</v>
      </c>
      <c r="F28" s="56">
        <v>89</v>
      </c>
    </row>
    <row r="29" spans="1:6">
      <c r="A29" s="733" t="s">
        <v>347</v>
      </c>
      <c r="B29" s="727">
        <v>41</v>
      </c>
      <c r="C29" s="727">
        <v>34</v>
      </c>
      <c r="D29" s="727">
        <v>44</v>
      </c>
      <c r="E29" s="241" t="s">
        <v>60</v>
      </c>
      <c r="F29" s="985" t="s">
        <v>60</v>
      </c>
    </row>
    <row r="30" spans="1:6">
      <c r="A30" s="731" t="s">
        <v>348</v>
      </c>
      <c r="B30" s="732">
        <v>7356</v>
      </c>
      <c r="C30" s="732">
        <v>7260</v>
      </c>
      <c r="D30" s="732">
        <v>7228</v>
      </c>
      <c r="E30" s="732">
        <v>6910</v>
      </c>
      <c r="F30" s="984">
        <v>7010</v>
      </c>
    </row>
    <row r="31" spans="1:6">
      <c r="A31" s="733" t="s">
        <v>349</v>
      </c>
      <c r="B31" s="727">
        <v>797</v>
      </c>
      <c r="C31" s="727">
        <v>662</v>
      </c>
      <c r="D31" s="727">
        <v>698</v>
      </c>
      <c r="E31" s="727">
        <v>539</v>
      </c>
      <c r="F31" s="57">
        <v>521</v>
      </c>
    </row>
    <row r="32" spans="1:6">
      <c r="A32" s="733" t="s">
        <v>350</v>
      </c>
      <c r="B32" s="727">
        <v>324</v>
      </c>
      <c r="C32" s="727">
        <v>281</v>
      </c>
      <c r="D32" s="727">
        <v>257</v>
      </c>
      <c r="E32" s="727">
        <v>246</v>
      </c>
      <c r="F32" s="57">
        <v>269</v>
      </c>
    </row>
    <row r="33" spans="1:6">
      <c r="A33" s="733" t="s">
        <v>351</v>
      </c>
      <c r="B33" s="727">
        <v>5472</v>
      </c>
      <c r="C33" s="727">
        <v>5506</v>
      </c>
      <c r="D33" s="727">
        <v>5565</v>
      </c>
      <c r="E33" s="727">
        <v>5105</v>
      </c>
      <c r="F33" s="57">
        <v>5236</v>
      </c>
    </row>
    <row r="34" spans="1:6">
      <c r="A34" s="733" t="s">
        <v>352</v>
      </c>
      <c r="B34" s="727">
        <v>320</v>
      </c>
      <c r="C34" s="727">
        <v>327</v>
      </c>
      <c r="D34" s="727">
        <v>344</v>
      </c>
      <c r="E34" s="727">
        <v>401</v>
      </c>
      <c r="F34" s="57">
        <v>398</v>
      </c>
    </row>
    <row r="35" spans="1:6">
      <c r="A35" s="733" t="s">
        <v>353</v>
      </c>
      <c r="B35" s="727">
        <v>144</v>
      </c>
      <c r="C35" s="727">
        <v>129</v>
      </c>
      <c r="D35" s="727">
        <v>127</v>
      </c>
      <c r="E35" s="727">
        <v>141</v>
      </c>
      <c r="F35" s="57">
        <v>146</v>
      </c>
    </row>
    <row r="36" spans="1:6">
      <c r="A36" s="2026" t="s">
        <v>354</v>
      </c>
      <c r="B36" s="2019">
        <v>61</v>
      </c>
      <c r="C36" s="2019">
        <v>65</v>
      </c>
      <c r="D36" s="2019">
        <v>53</v>
      </c>
      <c r="E36" s="2019">
        <v>42</v>
      </c>
      <c r="F36" s="74">
        <v>58</v>
      </c>
    </row>
    <row r="37" spans="1:6">
      <c r="A37" s="733"/>
      <c r="B37" s="727"/>
      <c r="C37" s="727"/>
      <c r="D37" s="727"/>
      <c r="E37" s="727"/>
      <c r="F37" s="726"/>
    </row>
    <row r="38" spans="1:6" ht="18.75" customHeight="1">
      <c r="A38" s="2343" t="s">
        <v>355</v>
      </c>
      <c r="B38" s="2343"/>
      <c r="C38" s="2343"/>
      <c r="D38" s="2343"/>
      <c r="E38" s="2343"/>
      <c r="F38" s="2020"/>
    </row>
    <row r="39" spans="1:6" ht="18" customHeight="1">
      <c r="A39" s="2027"/>
      <c r="B39" s="2028">
        <v>2019</v>
      </c>
      <c r="C39" s="2028">
        <v>2020</v>
      </c>
      <c r="D39" s="2028">
        <v>2021</v>
      </c>
      <c r="E39" s="2028">
        <v>2022</v>
      </c>
      <c r="F39" s="2023">
        <v>2023</v>
      </c>
    </row>
    <row r="40" spans="1:6">
      <c r="A40" s="731" t="s">
        <v>38</v>
      </c>
      <c r="B40" s="735">
        <v>5231</v>
      </c>
      <c r="C40" s="735">
        <v>5268</v>
      </c>
      <c r="D40" s="735">
        <v>5427</v>
      </c>
      <c r="E40" s="736">
        <v>5177</v>
      </c>
      <c r="F40" s="984">
        <v>5100</v>
      </c>
    </row>
    <row r="41" spans="1:6">
      <c r="A41" s="733" t="s">
        <v>356</v>
      </c>
      <c r="B41" s="725">
        <v>953</v>
      </c>
      <c r="C41" s="725">
        <v>1180</v>
      </c>
      <c r="D41" s="725">
        <v>1183</v>
      </c>
      <c r="E41" s="725">
        <v>1055</v>
      </c>
      <c r="F41" s="163">
        <v>1096</v>
      </c>
    </row>
    <row r="42" spans="1:6">
      <c r="A42" s="733" t="s">
        <v>357</v>
      </c>
      <c r="B42" s="725">
        <v>560</v>
      </c>
      <c r="C42" s="725">
        <v>366</v>
      </c>
      <c r="D42" s="725">
        <v>375</v>
      </c>
      <c r="E42" s="725">
        <v>539</v>
      </c>
      <c r="F42" s="163">
        <v>559</v>
      </c>
    </row>
    <row r="43" spans="1:6">
      <c r="A43" s="733" t="s">
        <v>358</v>
      </c>
      <c r="B43" s="725">
        <v>1021</v>
      </c>
      <c r="C43" s="725">
        <v>1055</v>
      </c>
      <c r="D43" s="725">
        <v>1065</v>
      </c>
      <c r="E43" s="725">
        <v>1000</v>
      </c>
      <c r="F43" s="163">
        <v>1070</v>
      </c>
    </row>
    <row r="44" spans="1:6">
      <c r="A44" s="737" t="s">
        <v>359</v>
      </c>
      <c r="B44" s="725">
        <v>110</v>
      </c>
      <c r="C44" s="725">
        <v>110</v>
      </c>
      <c r="D44" s="725">
        <v>110</v>
      </c>
      <c r="E44" s="725">
        <v>110</v>
      </c>
      <c r="F44" s="163">
        <v>110</v>
      </c>
    </row>
    <row r="45" spans="1:6">
      <c r="A45" s="737" t="s">
        <v>360</v>
      </c>
      <c r="B45" s="725">
        <v>488</v>
      </c>
      <c r="C45" s="725">
        <v>488</v>
      </c>
      <c r="D45" s="725">
        <v>488</v>
      </c>
      <c r="E45" s="725">
        <v>308</v>
      </c>
      <c r="F45" s="163">
        <v>290</v>
      </c>
    </row>
    <row r="46" spans="1:6">
      <c r="A46" s="737" t="s">
        <v>361</v>
      </c>
      <c r="B46" s="725">
        <v>355</v>
      </c>
      <c r="C46" s="725">
        <v>355</v>
      </c>
      <c r="D46" s="725">
        <v>335</v>
      </c>
      <c r="E46" s="725">
        <v>383</v>
      </c>
      <c r="F46" s="163">
        <v>253</v>
      </c>
    </row>
    <row r="47" spans="1:6">
      <c r="A47" s="737" t="s">
        <v>362</v>
      </c>
      <c r="B47" s="725">
        <v>121</v>
      </c>
      <c r="C47" s="725">
        <v>121</v>
      </c>
      <c r="D47" s="725">
        <v>121</v>
      </c>
      <c r="E47" s="725">
        <v>118</v>
      </c>
      <c r="F47" s="986">
        <v>128</v>
      </c>
    </row>
    <row r="48" spans="1:6" ht="13.5" customHeight="1">
      <c r="A48" s="737" t="s">
        <v>363</v>
      </c>
      <c r="B48" s="725">
        <v>166</v>
      </c>
      <c r="C48" s="725">
        <v>166</v>
      </c>
      <c r="D48" s="725">
        <v>166</v>
      </c>
      <c r="E48" s="725">
        <v>163</v>
      </c>
      <c r="F48" s="163">
        <v>153</v>
      </c>
    </row>
    <row r="49" spans="1:6">
      <c r="A49" s="737" t="s">
        <v>364</v>
      </c>
      <c r="B49" s="725">
        <v>110</v>
      </c>
      <c r="C49" s="725">
        <v>110</v>
      </c>
      <c r="D49" s="725">
        <v>11</v>
      </c>
      <c r="E49" s="725">
        <v>105</v>
      </c>
      <c r="F49" s="163">
        <v>105</v>
      </c>
    </row>
    <row r="50" spans="1:6">
      <c r="A50" s="737" t="s">
        <v>365</v>
      </c>
      <c r="B50" s="725">
        <v>50</v>
      </c>
      <c r="C50" s="725">
        <v>50</v>
      </c>
      <c r="D50" s="725">
        <v>50</v>
      </c>
      <c r="E50" s="725">
        <v>50</v>
      </c>
      <c r="F50" s="163">
        <v>50</v>
      </c>
    </row>
    <row r="51" spans="1:6">
      <c r="A51" s="737" t="s">
        <v>366</v>
      </c>
      <c r="B51" s="725">
        <v>274</v>
      </c>
      <c r="C51" s="725">
        <v>249</v>
      </c>
      <c r="D51" s="725">
        <v>264</v>
      </c>
      <c r="E51" s="725">
        <v>326</v>
      </c>
      <c r="F51" s="163">
        <v>338</v>
      </c>
    </row>
    <row r="52" spans="1:6">
      <c r="A52" s="737" t="s">
        <v>367</v>
      </c>
      <c r="B52" s="725">
        <v>539</v>
      </c>
      <c r="C52" s="725">
        <v>539</v>
      </c>
      <c r="D52" s="725">
        <v>523</v>
      </c>
      <c r="E52" s="725">
        <v>523</v>
      </c>
      <c r="F52" s="163">
        <v>526</v>
      </c>
    </row>
    <row r="53" spans="1:6">
      <c r="A53" s="737" t="s">
        <v>368</v>
      </c>
      <c r="B53" s="725">
        <v>83</v>
      </c>
      <c r="C53" s="725">
        <v>83</v>
      </c>
      <c r="D53" s="725">
        <v>83</v>
      </c>
      <c r="E53" s="725">
        <v>10</v>
      </c>
      <c r="F53" s="163">
        <v>28</v>
      </c>
    </row>
    <row r="54" spans="1:6">
      <c r="A54" s="737" t="s">
        <v>369</v>
      </c>
      <c r="B54" s="725">
        <v>164</v>
      </c>
      <c r="C54" s="725">
        <v>164</v>
      </c>
      <c r="D54" s="725">
        <v>162</v>
      </c>
      <c r="E54" s="725">
        <v>155</v>
      </c>
      <c r="F54" s="163">
        <v>160</v>
      </c>
    </row>
    <row r="55" spans="1:6">
      <c r="A55" s="2019" t="s">
        <v>893</v>
      </c>
      <c r="B55" s="2029">
        <v>170</v>
      </c>
      <c r="C55" s="2029">
        <v>170</v>
      </c>
      <c r="D55" s="2029">
        <v>170</v>
      </c>
      <c r="E55" s="2029">
        <v>190</v>
      </c>
      <c r="F55" s="1856">
        <v>190</v>
      </c>
    </row>
    <row r="56" spans="1:6">
      <c r="A56" s="726"/>
      <c r="B56" s="726"/>
      <c r="C56" s="726"/>
      <c r="D56" s="726"/>
      <c r="E56" s="726"/>
      <c r="F56" s="726"/>
    </row>
  </sheetData>
  <mergeCells count="6">
    <mergeCell ref="A38:E38"/>
    <mergeCell ref="A3:D3"/>
    <mergeCell ref="A12:D12"/>
    <mergeCell ref="A1:E1"/>
    <mergeCell ref="A2:E2"/>
    <mergeCell ref="A11:E1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F126"/>
  <sheetViews>
    <sheetView topLeftCell="A10" zoomScaleNormal="100" workbookViewId="0">
      <selection activeCell="N16" sqref="N16"/>
    </sheetView>
  </sheetViews>
  <sheetFormatPr defaultRowHeight="12.75"/>
  <cols>
    <col min="1" max="1" width="46.5" customWidth="1"/>
    <col min="2" max="2" width="11.1640625" customWidth="1"/>
    <col min="3" max="3" width="10.83203125" customWidth="1"/>
    <col min="4" max="4" width="10.33203125" customWidth="1"/>
    <col min="5" max="6" width="11.83203125" customWidth="1"/>
  </cols>
  <sheetData>
    <row r="1" spans="1:6" ht="15.75">
      <c r="A1" s="2349" t="s">
        <v>370</v>
      </c>
      <c r="B1" s="2349"/>
      <c r="C1" s="2349"/>
      <c r="D1" s="2349"/>
      <c r="E1" s="2349"/>
    </row>
    <row r="2" spans="1:6">
      <c r="A2" s="2348" t="s">
        <v>371</v>
      </c>
      <c r="B2" s="2348"/>
      <c r="C2" s="2348"/>
      <c r="D2" s="2348"/>
      <c r="E2" s="2029"/>
      <c r="F2" s="512"/>
    </row>
    <row r="3" spans="1:6">
      <c r="A3" s="2027"/>
      <c r="B3" s="2030">
        <v>2019</v>
      </c>
      <c r="C3" s="2030">
        <v>2020</v>
      </c>
      <c r="D3" s="2030">
        <v>2021</v>
      </c>
      <c r="E3" s="2030">
        <v>2022</v>
      </c>
      <c r="F3" s="2031">
        <v>2023</v>
      </c>
    </row>
    <row r="4" spans="1:6" ht="36">
      <c r="A4" s="940" t="s">
        <v>1446</v>
      </c>
      <c r="B4" s="941">
        <v>159932</v>
      </c>
      <c r="C4" s="941">
        <v>104675</v>
      </c>
      <c r="D4" s="941">
        <v>146510</v>
      </c>
      <c r="E4" s="732">
        <v>354392</v>
      </c>
      <c r="F4" s="987">
        <v>298824</v>
      </c>
    </row>
    <row r="5" spans="1:6" ht="15.75" customHeight="1">
      <c r="A5" s="734" t="s">
        <v>321</v>
      </c>
      <c r="B5" s="734">
        <v>14473</v>
      </c>
      <c r="C5" s="734">
        <v>13863</v>
      </c>
      <c r="D5" s="734">
        <v>9818</v>
      </c>
      <c r="E5" s="727">
        <v>17392</v>
      </c>
      <c r="F5" s="986">
        <v>15842</v>
      </c>
    </row>
    <row r="6" spans="1:6" ht="13.5" customHeight="1">
      <c r="A6" s="734" t="s">
        <v>322</v>
      </c>
      <c r="B6" s="734">
        <v>725</v>
      </c>
      <c r="C6" s="734">
        <v>420</v>
      </c>
      <c r="D6" s="734">
        <v>503</v>
      </c>
      <c r="E6" s="727">
        <v>1790</v>
      </c>
      <c r="F6" s="285">
        <v>1455</v>
      </c>
    </row>
    <row r="7" spans="1:6" ht="25.5" customHeight="1">
      <c r="A7" s="942" t="s">
        <v>894</v>
      </c>
      <c r="B7" s="734">
        <v>9855</v>
      </c>
      <c r="C7" s="734">
        <v>5606</v>
      </c>
      <c r="D7" s="734">
        <v>6696</v>
      </c>
      <c r="E7" s="727">
        <v>20731</v>
      </c>
      <c r="F7" s="986">
        <v>15986</v>
      </c>
    </row>
    <row r="8" spans="1:6" ht="15.75" customHeight="1">
      <c r="A8" s="942" t="s">
        <v>1356</v>
      </c>
      <c r="B8" s="734">
        <v>558</v>
      </c>
      <c r="C8" s="734">
        <v>603</v>
      </c>
      <c r="D8" s="734">
        <v>1377</v>
      </c>
      <c r="E8" s="727">
        <v>5045</v>
      </c>
      <c r="F8" s="986">
        <v>4845</v>
      </c>
    </row>
    <row r="9" spans="1:6">
      <c r="A9" s="734" t="s">
        <v>373</v>
      </c>
      <c r="B9" s="734">
        <v>7266</v>
      </c>
      <c r="C9" s="734">
        <v>4083</v>
      </c>
      <c r="D9" s="734">
        <v>9285</v>
      </c>
      <c r="E9" s="727">
        <v>21252</v>
      </c>
      <c r="F9" s="986">
        <v>17076</v>
      </c>
    </row>
    <row r="10" spans="1:6">
      <c r="A10" s="734" t="s">
        <v>374</v>
      </c>
      <c r="B10" s="734">
        <v>12124</v>
      </c>
      <c r="C10" s="734">
        <v>4020</v>
      </c>
      <c r="D10" s="734">
        <v>9529</v>
      </c>
      <c r="E10" s="727">
        <v>20855</v>
      </c>
      <c r="F10" s="986">
        <v>19049</v>
      </c>
    </row>
    <row r="11" spans="1:6">
      <c r="A11" s="734" t="s">
        <v>375</v>
      </c>
      <c r="B11" s="734">
        <v>5875</v>
      </c>
      <c r="C11" s="734">
        <v>2690</v>
      </c>
      <c r="D11" s="734">
        <v>3528</v>
      </c>
      <c r="E11" s="727">
        <v>10126</v>
      </c>
      <c r="F11" s="986">
        <v>8581</v>
      </c>
    </row>
    <row r="12" spans="1:6">
      <c r="A12" s="734" t="s">
        <v>323</v>
      </c>
      <c r="B12" s="734">
        <v>8929</v>
      </c>
      <c r="C12" s="734">
        <v>6207</v>
      </c>
      <c r="D12" s="734">
        <v>4978</v>
      </c>
      <c r="E12" s="727">
        <v>41798</v>
      </c>
      <c r="F12" s="986">
        <v>36541</v>
      </c>
    </row>
    <row r="13" spans="1:6">
      <c r="A13" s="734" t="s">
        <v>324</v>
      </c>
      <c r="B13" s="734">
        <v>50428</v>
      </c>
      <c r="C13" s="734">
        <v>34028</v>
      </c>
      <c r="D13" s="734">
        <v>57763</v>
      </c>
      <c r="E13" s="727">
        <v>87885</v>
      </c>
      <c r="F13" s="986">
        <v>71676</v>
      </c>
    </row>
    <row r="14" spans="1:6">
      <c r="A14" s="734" t="s">
        <v>376</v>
      </c>
      <c r="B14" s="734">
        <v>8498</v>
      </c>
      <c r="C14" s="734">
        <v>4472</v>
      </c>
      <c r="D14" s="734">
        <v>5499</v>
      </c>
      <c r="E14" s="727">
        <v>19786</v>
      </c>
      <c r="F14" s="986">
        <v>13735</v>
      </c>
    </row>
    <row r="15" spans="1:6">
      <c r="A15" s="734" t="s">
        <v>377</v>
      </c>
      <c r="B15" s="734">
        <v>8781</v>
      </c>
      <c r="C15" s="734">
        <v>4185</v>
      </c>
      <c r="D15" s="734">
        <v>6804</v>
      </c>
      <c r="E15" s="727">
        <v>13894</v>
      </c>
      <c r="F15" s="986">
        <v>12442</v>
      </c>
    </row>
    <row r="16" spans="1:6" ht="26.25" customHeight="1">
      <c r="A16" s="940" t="s">
        <v>856</v>
      </c>
      <c r="B16" s="734">
        <v>4855</v>
      </c>
      <c r="C16" s="734">
        <v>4168</v>
      </c>
      <c r="D16" s="734">
        <v>6440</v>
      </c>
      <c r="E16" s="727">
        <v>14453</v>
      </c>
      <c r="F16" s="986">
        <v>12122</v>
      </c>
    </row>
    <row r="17" spans="1:6">
      <c r="A17" s="734" t="s">
        <v>378</v>
      </c>
      <c r="B17" s="734">
        <v>11648</v>
      </c>
      <c r="C17" s="734">
        <v>9543</v>
      </c>
      <c r="D17" s="734">
        <v>11016</v>
      </c>
      <c r="E17" s="727">
        <v>31878</v>
      </c>
      <c r="F17" s="986">
        <v>27333</v>
      </c>
    </row>
    <row r="18" spans="1:6" ht="12" customHeight="1">
      <c r="A18" s="943" t="s">
        <v>1353</v>
      </c>
      <c r="B18" s="734">
        <v>4507</v>
      </c>
      <c r="C18" s="734">
        <v>2892</v>
      </c>
      <c r="D18" s="734">
        <v>5351</v>
      </c>
      <c r="E18" s="727">
        <v>18102</v>
      </c>
      <c r="F18" s="986">
        <v>12517</v>
      </c>
    </row>
    <row r="19" spans="1:6">
      <c r="A19" s="734" t="s">
        <v>1354</v>
      </c>
      <c r="B19" s="734">
        <v>72</v>
      </c>
      <c r="C19" s="734">
        <v>203</v>
      </c>
      <c r="D19" s="734">
        <v>265</v>
      </c>
      <c r="E19" s="727">
        <v>861</v>
      </c>
      <c r="F19" s="986">
        <v>966</v>
      </c>
    </row>
    <row r="20" spans="1:6">
      <c r="A20" s="734" t="s">
        <v>1355</v>
      </c>
      <c r="B20" s="734">
        <v>687</v>
      </c>
      <c r="C20" s="734">
        <v>350</v>
      </c>
      <c r="D20" s="734">
        <v>501</v>
      </c>
      <c r="E20" s="727">
        <v>1488</v>
      </c>
      <c r="F20" s="986">
        <v>1454</v>
      </c>
    </row>
    <row r="21" spans="1:6">
      <c r="A21" s="734" t="s">
        <v>379</v>
      </c>
      <c r="B21" s="734">
        <v>756</v>
      </c>
      <c r="C21" s="734">
        <v>422</v>
      </c>
      <c r="D21" s="734">
        <v>508</v>
      </c>
      <c r="E21" s="727">
        <v>1769</v>
      </c>
      <c r="F21" s="986">
        <v>1481</v>
      </c>
    </row>
    <row r="22" spans="1:6">
      <c r="A22" s="2019" t="s">
        <v>380</v>
      </c>
      <c r="B22" s="2019">
        <v>6731</v>
      </c>
      <c r="C22" s="2032">
        <v>4506</v>
      </c>
      <c r="D22" s="2032">
        <v>4162</v>
      </c>
      <c r="E22" s="2019">
        <v>9127</v>
      </c>
      <c r="F22" s="2033">
        <v>8403</v>
      </c>
    </row>
    <row r="23" spans="1:6" ht="12.75" customHeight="1">
      <c r="A23" s="2350" t="s">
        <v>381</v>
      </c>
      <c r="B23" s="2350"/>
      <c r="C23" s="2350"/>
      <c r="D23" s="2350"/>
      <c r="E23" s="2350"/>
      <c r="F23" s="2034"/>
    </row>
    <row r="24" spans="1:6" ht="13.5" customHeight="1">
      <c r="A24" s="2343"/>
      <c r="B24" s="2343"/>
      <c r="C24" s="2343"/>
      <c r="D24" s="2343"/>
      <c r="E24" s="2343"/>
      <c r="F24" s="512"/>
    </row>
    <row r="25" spans="1:6">
      <c r="A25" s="2027"/>
      <c r="B25" s="2030">
        <v>2019</v>
      </c>
      <c r="C25" s="2030">
        <v>2020</v>
      </c>
      <c r="D25" s="2030">
        <v>2021</v>
      </c>
      <c r="E25" s="2030">
        <v>2022</v>
      </c>
      <c r="F25" s="2035">
        <v>2023</v>
      </c>
    </row>
    <row r="26" spans="1:6">
      <c r="A26" s="742" t="s">
        <v>42</v>
      </c>
      <c r="B26" s="727"/>
      <c r="C26" s="727"/>
      <c r="D26" s="727"/>
      <c r="E26" s="734"/>
    </row>
    <row r="27" spans="1:6">
      <c r="A27" s="733" t="s">
        <v>321</v>
      </c>
      <c r="B27" s="727">
        <f>B36+B44+B72+B56+B64+B80+B88</f>
        <v>14473</v>
      </c>
      <c r="C27" s="727">
        <v>13863</v>
      </c>
      <c r="D27" s="727">
        <v>9818</v>
      </c>
      <c r="E27" s="725">
        <v>17392</v>
      </c>
      <c r="F27" s="986">
        <v>15842</v>
      </c>
    </row>
    <row r="28" spans="1:6">
      <c r="A28" s="740" t="s">
        <v>895</v>
      </c>
      <c r="B28" s="740">
        <v>725</v>
      </c>
      <c r="C28" s="740">
        <v>420</v>
      </c>
      <c r="D28" s="740">
        <v>503</v>
      </c>
      <c r="E28" s="725">
        <v>1790</v>
      </c>
      <c r="F28" s="986">
        <v>1455</v>
      </c>
    </row>
    <row r="29" spans="1:6">
      <c r="A29" s="733" t="s">
        <v>372</v>
      </c>
      <c r="B29" s="727">
        <f>B38+B46+B74+B58+B66+B82+B90</f>
        <v>9913</v>
      </c>
      <c r="C29" s="727">
        <v>5606</v>
      </c>
      <c r="D29" s="727">
        <v>6696</v>
      </c>
      <c r="E29" s="725">
        <v>20731</v>
      </c>
      <c r="F29" s="986">
        <v>15986</v>
      </c>
    </row>
    <row r="30" spans="1:6">
      <c r="A30" s="733" t="s">
        <v>382</v>
      </c>
      <c r="B30" s="727">
        <f>B39+B47+B75+B59+B67+B83+B91</f>
        <v>3164</v>
      </c>
      <c r="C30" s="727">
        <v>2360</v>
      </c>
      <c r="D30" s="727">
        <v>2487</v>
      </c>
      <c r="E30" s="734">
        <v>16160</v>
      </c>
      <c r="F30" s="986">
        <v>17320</v>
      </c>
    </row>
    <row r="31" spans="1:6">
      <c r="A31" s="733" t="s">
        <v>323</v>
      </c>
      <c r="B31" s="727">
        <f>B40+B48+B76+B60+B68+B84+B92</f>
        <v>8929</v>
      </c>
      <c r="C31" s="727">
        <v>6207</v>
      </c>
      <c r="D31" s="727">
        <v>4978</v>
      </c>
      <c r="E31" s="734">
        <v>41798</v>
      </c>
      <c r="F31" s="986">
        <v>36541</v>
      </c>
    </row>
    <row r="32" spans="1:6">
      <c r="A32" s="733" t="s">
        <v>324</v>
      </c>
      <c r="B32" s="727">
        <f>B41+B49+B77+B61+B69+B85+B93</f>
        <v>50428</v>
      </c>
      <c r="C32" s="727">
        <v>34028</v>
      </c>
      <c r="D32" s="727">
        <v>57763</v>
      </c>
      <c r="E32" s="734">
        <v>87885</v>
      </c>
      <c r="F32" s="986">
        <v>71676</v>
      </c>
    </row>
    <row r="33" spans="1:6">
      <c r="A33" s="733" t="s">
        <v>325</v>
      </c>
      <c r="B33" s="727">
        <f>B42+B50+B78+B62+B70+B86+B94</f>
        <v>8303</v>
      </c>
      <c r="C33" s="727">
        <v>4472</v>
      </c>
      <c r="D33" s="727">
        <v>5499</v>
      </c>
      <c r="E33" s="734">
        <v>19786</v>
      </c>
      <c r="F33" s="986">
        <v>13735</v>
      </c>
    </row>
    <row r="34" spans="1:6">
      <c r="A34" s="743" t="s">
        <v>1352</v>
      </c>
      <c r="B34" s="727"/>
      <c r="C34" s="727"/>
      <c r="D34" s="727"/>
      <c r="E34" s="734"/>
      <c r="F34" s="285"/>
    </row>
    <row r="35" spans="1:6">
      <c r="A35" s="744" t="s">
        <v>313</v>
      </c>
      <c r="B35" s="727"/>
      <c r="C35" s="727"/>
      <c r="D35" s="727"/>
      <c r="E35" s="734"/>
      <c r="F35" s="285"/>
    </row>
    <row r="36" spans="1:6">
      <c r="A36" s="733" t="s">
        <v>321</v>
      </c>
      <c r="B36" s="727">
        <v>940</v>
      </c>
      <c r="C36" s="727">
        <v>1441</v>
      </c>
      <c r="D36" s="727">
        <v>1081</v>
      </c>
      <c r="E36" s="734">
        <v>1433</v>
      </c>
      <c r="F36" s="986">
        <v>1921</v>
      </c>
    </row>
    <row r="37" spans="1:6">
      <c r="A37" s="733" t="s">
        <v>322</v>
      </c>
      <c r="B37" s="727">
        <v>144</v>
      </c>
      <c r="C37" s="727">
        <v>76</v>
      </c>
      <c r="D37" s="727">
        <v>48</v>
      </c>
      <c r="E37" s="734">
        <v>147</v>
      </c>
      <c r="F37" s="986">
        <v>158</v>
      </c>
    </row>
    <row r="38" spans="1:6">
      <c r="A38" s="733" t="s">
        <v>372</v>
      </c>
      <c r="B38" s="727">
        <v>715</v>
      </c>
      <c r="C38" s="727">
        <v>340</v>
      </c>
      <c r="D38" s="727">
        <v>423</v>
      </c>
      <c r="E38" s="734">
        <v>1075</v>
      </c>
      <c r="F38" s="986">
        <v>895</v>
      </c>
    </row>
    <row r="39" spans="1:6">
      <c r="A39" s="733" t="s">
        <v>383</v>
      </c>
      <c r="B39" s="727">
        <v>230</v>
      </c>
      <c r="C39" s="727">
        <v>157</v>
      </c>
      <c r="D39" s="727">
        <v>199</v>
      </c>
      <c r="E39" s="734">
        <v>845</v>
      </c>
      <c r="F39" s="986">
        <v>877</v>
      </c>
    </row>
    <row r="40" spans="1:6">
      <c r="A40" s="733" t="s">
        <v>323</v>
      </c>
      <c r="B40" s="727">
        <v>683</v>
      </c>
      <c r="C40" s="727">
        <v>547</v>
      </c>
      <c r="D40" s="727">
        <v>702</v>
      </c>
      <c r="E40" s="734">
        <v>4046</v>
      </c>
      <c r="F40" s="986">
        <v>3606</v>
      </c>
    </row>
    <row r="41" spans="1:6">
      <c r="A41" s="733" t="s">
        <v>324</v>
      </c>
      <c r="B41" s="727">
        <v>3506</v>
      </c>
      <c r="C41" s="727">
        <v>3685</v>
      </c>
      <c r="D41" s="727">
        <v>6958</v>
      </c>
      <c r="E41" s="734">
        <v>8539</v>
      </c>
      <c r="F41" s="986">
        <v>9566</v>
      </c>
    </row>
    <row r="42" spans="1:6">
      <c r="A42" s="733" t="s">
        <v>325</v>
      </c>
      <c r="B42" s="727">
        <v>809</v>
      </c>
      <c r="C42" s="727">
        <v>669</v>
      </c>
      <c r="D42" s="727">
        <v>829</v>
      </c>
      <c r="E42" s="734">
        <v>2958</v>
      </c>
      <c r="F42" s="986">
        <v>2970</v>
      </c>
    </row>
    <row r="43" spans="1:6">
      <c r="A43" s="744" t="s">
        <v>314</v>
      </c>
      <c r="B43" s="727"/>
      <c r="C43" s="727"/>
      <c r="D43" s="727"/>
      <c r="E43" s="734"/>
      <c r="F43" s="285"/>
    </row>
    <row r="44" spans="1:6">
      <c r="A44" s="733" t="s">
        <v>321</v>
      </c>
      <c r="B44" s="727">
        <v>1753</v>
      </c>
      <c r="C44" s="727">
        <v>1905</v>
      </c>
      <c r="D44" s="727">
        <v>1358</v>
      </c>
      <c r="E44" s="734">
        <v>1576</v>
      </c>
      <c r="F44" s="986">
        <v>1495</v>
      </c>
    </row>
    <row r="45" spans="1:6">
      <c r="A45" s="733" t="s">
        <v>322</v>
      </c>
      <c r="B45" s="727">
        <v>154</v>
      </c>
      <c r="C45" s="727">
        <v>109</v>
      </c>
      <c r="D45" s="727">
        <v>198</v>
      </c>
      <c r="E45" s="734">
        <v>386</v>
      </c>
      <c r="F45" s="986">
        <v>327</v>
      </c>
    </row>
    <row r="46" spans="1:6">
      <c r="A46" s="733" t="s">
        <v>372</v>
      </c>
      <c r="B46" s="727">
        <v>1251</v>
      </c>
      <c r="C46" s="727">
        <v>821</v>
      </c>
      <c r="D46" s="727">
        <v>1243</v>
      </c>
      <c r="E46" s="734">
        <v>2490</v>
      </c>
      <c r="F46" s="986">
        <v>1825</v>
      </c>
    </row>
    <row r="47" spans="1:6">
      <c r="A47" s="733" t="s">
        <v>383</v>
      </c>
      <c r="B47" s="727">
        <v>534</v>
      </c>
      <c r="C47" s="727">
        <v>263</v>
      </c>
      <c r="D47" s="727">
        <v>244</v>
      </c>
      <c r="E47" s="734">
        <v>1534</v>
      </c>
      <c r="F47" s="986">
        <v>1612</v>
      </c>
    </row>
    <row r="48" spans="1:6" ht="13.5" customHeight="1">
      <c r="A48" s="733" t="s">
        <v>323</v>
      </c>
      <c r="B48" s="727">
        <v>829</v>
      </c>
      <c r="C48" s="727">
        <v>763</v>
      </c>
      <c r="D48" s="727">
        <v>724</v>
      </c>
      <c r="E48" s="727">
        <v>5200</v>
      </c>
      <c r="F48" s="986">
        <v>5149</v>
      </c>
    </row>
    <row r="49" spans="1:6">
      <c r="A49" s="733" t="s">
        <v>324</v>
      </c>
      <c r="B49" s="727">
        <v>7906</v>
      </c>
      <c r="C49" s="727">
        <v>4787</v>
      </c>
      <c r="D49" s="727">
        <v>9850</v>
      </c>
      <c r="E49" s="734">
        <v>13749</v>
      </c>
      <c r="F49" s="986">
        <v>10438</v>
      </c>
    </row>
    <row r="50" spans="1:6">
      <c r="A50" s="2026" t="s">
        <v>325</v>
      </c>
      <c r="B50" s="2019">
        <v>767</v>
      </c>
      <c r="C50" s="2019">
        <v>458</v>
      </c>
      <c r="D50" s="2019">
        <v>578</v>
      </c>
      <c r="E50" s="2019">
        <v>2609</v>
      </c>
      <c r="F50" s="2033">
        <v>2061</v>
      </c>
    </row>
    <row r="51" spans="1:6">
      <c r="A51" s="733"/>
      <c r="B51" s="725"/>
      <c r="C51" s="725"/>
      <c r="D51" s="725"/>
      <c r="E51" s="727"/>
      <c r="F51" s="285"/>
    </row>
    <row r="52" spans="1:6">
      <c r="A52" s="733"/>
      <c r="B52" s="725"/>
      <c r="C52" s="725"/>
      <c r="D52" s="725"/>
      <c r="E52" s="727"/>
    </row>
    <row r="53" spans="1:6">
      <c r="A53" s="2351" t="s">
        <v>85</v>
      </c>
      <c r="B53" s="2351"/>
      <c r="C53" s="2351"/>
      <c r="D53" s="2351"/>
      <c r="E53" s="2351"/>
      <c r="F53" s="2351"/>
    </row>
    <row r="54" spans="1:6">
      <c r="A54" s="2027"/>
      <c r="B54" s="2030">
        <v>2019</v>
      </c>
      <c r="C54" s="2030">
        <v>2020</v>
      </c>
      <c r="D54" s="2030">
        <v>2021</v>
      </c>
      <c r="E54" s="2030">
        <v>2022</v>
      </c>
      <c r="F54" s="2035">
        <v>2023</v>
      </c>
    </row>
    <row r="55" spans="1:6">
      <c r="A55" s="744" t="s">
        <v>316</v>
      </c>
      <c r="B55" s="727"/>
      <c r="C55" s="727"/>
      <c r="D55" s="727"/>
      <c r="E55" s="734"/>
    </row>
    <row r="56" spans="1:6">
      <c r="A56" s="733" t="s">
        <v>321</v>
      </c>
      <c r="B56" s="727">
        <v>3321</v>
      </c>
      <c r="C56" s="727">
        <v>2880</v>
      </c>
      <c r="D56" s="727">
        <v>2183</v>
      </c>
      <c r="E56" s="734">
        <v>4847</v>
      </c>
      <c r="F56" s="986">
        <v>3061</v>
      </c>
    </row>
    <row r="57" spans="1:6">
      <c r="A57" s="733" t="s">
        <v>322</v>
      </c>
      <c r="B57" s="727">
        <v>80</v>
      </c>
      <c r="C57" s="727">
        <v>61</v>
      </c>
      <c r="D57" s="727">
        <v>107</v>
      </c>
      <c r="E57" s="734">
        <v>301</v>
      </c>
      <c r="F57" s="986">
        <v>212</v>
      </c>
    </row>
    <row r="58" spans="1:6">
      <c r="A58" s="733" t="s">
        <v>372</v>
      </c>
      <c r="B58" s="727">
        <v>2258</v>
      </c>
      <c r="C58" s="727">
        <v>620</v>
      </c>
      <c r="D58" s="727">
        <v>766</v>
      </c>
      <c r="E58" s="734">
        <v>5831</v>
      </c>
      <c r="F58" s="986">
        <v>3871</v>
      </c>
    </row>
    <row r="59" spans="1:6">
      <c r="A59" s="733" t="s">
        <v>382</v>
      </c>
      <c r="B59" s="727">
        <v>806</v>
      </c>
      <c r="C59" s="727">
        <v>853</v>
      </c>
      <c r="D59" s="727">
        <v>879</v>
      </c>
      <c r="E59" s="734">
        <v>6954</v>
      </c>
      <c r="F59" s="986">
        <v>7251</v>
      </c>
    </row>
    <row r="60" spans="1:6">
      <c r="A60" s="733" t="s">
        <v>323</v>
      </c>
      <c r="B60" s="727">
        <v>3541</v>
      </c>
      <c r="C60" s="727">
        <v>1717</v>
      </c>
      <c r="D60" s="727">
        <v>904</v>
      </c>
      <c r="E60" s="734">
        <v>11362</v>
      </c>
      <c r="F60" s="986">
        <v>7838</v>
      </c>
    </row>
    <row r="61" spans="1:6">
      <c r="A61" s="733" t="s">
        <v>324</v>
      </c>
      <c r="B61" s="727">
        <v>15703</v>
      </c>
      <c r="C61" s="727">
        <v>6896</v>
      </c>
      <c r="D61" s="727">
        <v>12598</v>
      </c>
      <c r="E61" s="734">
        <v>24864</v>
      </c>
      <c r="F61" s="986">
        <v>17062</v>
      </c>
    </row>
    <row r="62" spans="1:6">
      <c r="A62" s="733" t="s">
        <v>325</v>
      </c>
      <c r="B62" s="727">
        <v>2674</v>
      </c>
      <c r="C62" s="727">
        <v>1155</v>
      </c>
      <c r="D62" s="727">
        <v>1668</v>
      </c>
      <c r="E62" s="734">
        <v>6787</v>
      </c>
      <c r="F62" s="986">
        <v>2795</v>
      </c>
    </row>
    <row r="63" spans="1:6">
      <c r="A63" s="744" t="s">
        <v>317</v>
      </c>
      <c r="B63" s="727"/>
      <c r="C63" s="727"/>
      <c r="D63" s="727"/>
      <c r="E63" s="734"/>
      <c r="F63" s="285"/>
    </row>
    <row r="64" spans="1:6">
      <c r="A64" s="733" t="s">
        <v>321</v>
      </c>
      <c r="B64" s="727">
        <v>3515</v>
      </c>
      <c r="C64" s="727">
        <v>2431</v>
      </c>
      <c r="D64" s="727">
        <v>2366</v>
      </c>
      <c r="E64" s="734">
        <v>3059</v>
      </c>
      <c r="F64" s="986">
        <v>2958</v>
      </c>
    </row>
    <row r="65" spans="1:6">
      <c r="A65" s="733" t="s">
        <v>322</v>
      </c>
      <c r="B65" s="727">
        <v>226</v>
      </c>
      <c r="C65" s="727">
        <v>129</v>
      </c>
      <c r="D65" s="727">
        <v>96</v>
      </c>
      <c r="E65" s="734">
        <v>267</v>
      </c>
      <c r="F65" s="986">
        <v>242</v>
      </c>
    </row>
    <row r="66" spans="1:6">
      <c r="A66" s="733" t="s">
        <v>372</v>
      </c>
      <c r="B66" s="727">
        <v>2493</v>
      </c>
      <c r="C66" s="727">
        <v>2312</v>
      </c>
      <c r="D66" s="727">
        <v>2720</v>
      </c>
      <c r="E66" s="734">
        <v>5383</v>
      </c>
      <c r="F66" s="986">
        <v>4694</v>
      </c>
    </row>
    <row r="67" spans="1:6">
      <c r="A67" s="733" t="s">
        <v>382</v>
      </c>
      <c r="B67" s="727">
        <v>605</v>
      </c>
      <c r="C67" s="727">
        <v>573</v>
      </c>
      <c r="D67" s="727">
        <v>536</v>
      </c>
      <c r="E67" s="734">
        <v>3356</v>
      </c>
      <c r="F67" s="986">
        <v>3796</v>
      </c>
    </row>
    <row r="68" spans="1:6">
      <c r="A68" s="733" t="s">
        <v>323</v>
      </c>
      <c r="B68" s="727">
        <v>1739</v>
      </c>
      <c r="C68" s="727">
        <v>1450</v>
      </c>
      <c r="D68" s="727">
        <v>1399</v>
      </c>
      <c r="E68" s="734">
        <v>8510</v>
      </c>
      <c r="F68" s="986">
        <v>8116</v>
      </c>
    </row>
    <row r="69" spans="1:6">
      <c r="A69" s="733" t="s">
        <v>324</v>
      </c>
      <c r="B69" s="727">
        <v>8025</v>
      </c>
      <c r="C69" s="727">
        <v>6612</v>
      </c>
      <c r="D69" s="727">
        <v>10357</v>
      </c>
      <c r="E69" s="734">
        <v>12568</v>
      </c>
      <c r="F69" s="986">
        <v>10161</v>
      </c>
    </row>
    <row r="70" spans="1:6">
      <c r="A70" s="733" t="s">
        <v>325</v>
      </c>
      <c r="B70" s="727">
        <v>2096</v>
      </c>
      <c r="C70" s="727">
        <v>913</v>
      </c>
      <c r="D70" s="727">
        <v>1229</v>
      </c>
      <c r="E70" s="734">
        <v>2043</v>
      </c>
      <c r="F70" s="986">
        <v>1680</v>
      </c>
    </row>
    <row r="71" spans="1:6">
      <c r="A71" s="744" t="s">
        <v>315</v>
      </c>
      <c r="B71" s="727"/>
      <c r="C71" s="727"/>
      <c r="D71" s="727"/>
      <c r="E71" s="734"/>
      <c r="F71" s="285"/>
    </row>
    <row r="72" spans="1:6">
      <c r="A72" s="733" t="s">
        <v>321</v>
      </c>
      <c r="B72" s="727">
        <v>1063</v>
      </c>
      <c r="C72" s="727">
        <v>1375</v>
      </c>
      <c r="D72" s="727">
        <v>562</v>
      </c>
      <c r="E72" s="734">
        <v>2123</v>
      </c>
      <c r="F72" s="986">
        <v>1889</v>
      </c>
    </row>
    <row r="73" spans="1:6">
      <c r="A73" s="733" t="s">
        <v>322</v>
      </c>
      <c r="B73" s="727">
        <v>8</v>
      </c>
      <c r="C73" s="727">
        <v>1</v>
      </c>
      <c r="D73" s="727">
        <v>4</v>
      </c>
      <c r="E73" s="734">
        <v>252</v>
      </c>
      <c r="F73" s="986">
        <v>105</v>
      </c>
    </row>
    <row r="74" spans="1:6">
      <c r="A74" s="733" t="s">
        <v>372</v>
      </c>
      <c r="B74" s="727">
        <v>476</v>
      </c>
      <c r="C74" s="727">
        <v>177</v>
      </c>
      <c r="D74" s="727">
        <v>345</v>
      </c>
      <c r="E74" s="734">
        <v>2140</v>
      </c>
      <c r="F74" s="986">
        <v>1687</v>
      </c>
    </row>
    <row r="75" spans="1:6">
      <c r="A75" s="733" t="s">
        <v>382</v>
      </c>
      <c r="B75" s="727">
        <v>145</v>
      </c>
      <c r="C75" s="727">
        <v>93</v>
      </c>
      <c r="D75" s="727">
        <v>237</v>
      </c>
      <c r="E75" s="734">
        <v>919</v>
      </c>
      <c r="F75" s="986">
        <v>1121</v>
      </c>
    </row>
    <row r="76" spans="1:6">
      <c r="A76" s="733" t="s">
        <v>323</v>
      </c>
      <c r="B76" s="727">
        <v>486</v>
      </c>
      <c r="C76" s="727">
        <v>305</v>
      </c>
      <c r="D76" s="727">
        <v>198</v>
      </c>
      <c r="E76" s="734">
        <v>5224</v>
      </c>
      <c r="F76" s="986">
        <v>4854</v>
      </c>
    </row>
    <row r="77" spans="1:6">
      <c r="A77" s="733" t="s">
        <v>324</v>
      </c>
      <c r="B77" s="727">
        <v>2143</v>
      </c>
      <c r="C77" s="727">
        <v>3140</v>
      </c>
      <c r="D77" s="727">
        <v>5710</v>
      </c>
      <c r="E77" s="734">
        <v>8814</v>
      </c>
      <c r="F77" s="986">
        <v>8269</v>
      </c>
    </row>
    <row r="78" spans="1:6">
      <c r="A78" s="733" t="s">
        <v>325</v>
      </c>
      <c r="B78" s="727">
        <v>360</v>
      </c>
      <c r="C78" s="727">
        <v>142</v>
      </c>
      <c r="D78" s="727">
        <v>227</v>
      </c>
      <c r="E78" s="734">
        <v>2328</v>
      </c>
      <c r="F78" s="986">
        <v>1842</v>
      </c>
    </row>
    <row r="79" spans="1:6">
      <c r="A79" s="744" t="s">
        <v>318</v>
      </c>
      <c r="B79" s="727"/>
      <c r="C79" s="727"/>
      <c r="D79" s="727"/>
      <c r="E79" s="734"/>
      <c r="F79" s="285"/>
    </row>
    <row r="80" spans="1:6">
      <c r="A80" s="733" t="s">
        <v>321</v>
      </c>
      <c r="B80" s="727">
        <v>2850</v>
      </c>
      <c r="C80" s="727">
        <v>3114</v>
      </c>
      <c r="D80" s="727">
        <v>1849</v>
      </c>
      <c r="E80" s="734">
        <v>3360</v>
      </c>
      <c r="F80" s="986">
        <v>3521</v>
      </c>
    </row>
    <row r="81" spans="1:6">
      <c r="A81" s="733" t="s">
        <v>322</v>
      </c>
      <c r="B81" s="727">
        <v>103</v>
      </c>
      <c r="C81" s="727">
        <v>39</v>
      </c>
      <c r="D81" s="727">
        <v>47</v>
      </c>
      <c r="E81" s="734">
        <v>373</v>
      </c>
      <c r="F81" s="986">
        <v>342</v>
      </c>
    </row>
    <row r="82" spans="1:6">
      <c r="A82" s="733" t="s">
        <v>372</v>
      </c>
      <c r="B82" s="745">
        <v>2493</v>
      </c>
      <c r="C82" s="745">
        <v>1059</v>
      </c>
      <c r="D82" s="745">
        <v>933</v>
      </c>
      <c r="E82" s="734">
        <v>3370</v>
      </c>
      <c r="F82" s="986">
        <v>2580</v>
      </c>
    </row>
    <row r="83" spans="1:6">
      <c r="A83" s="733" t="s">
        <v>382</v>
      </c>
      <c r="B83" s="745">
        <v>700</v>
      </c>
      <c r="C83" s="745">
        <v>332</v>
      </c>
      <c r="D83" s="745">
        <v>309</v>
      </c>
      <c r="E83" s="746">
        <v>2194</v>
      </c>
      <c r="F83" s="986">
        <v>2274</v>
      </c>
    </row>
    <row r="84" spans="1:6">
      <c r="A84" s="733" t="s">
        <v>323</v>
      </c>
      <c r="B84" s="745">
        <v>1520</v>
      </c>
      <c r="C84" s="745">
        <v>1222</v>
      </c>
      <c r="D84" s="745">
        <v>952</v>
      </c>
      <c r="E84" s="734">
        <v>6645</v>
      </c>
      <c r="F84" s="986">
        <v>5972</v>
      </c>
    </row>
    <row r="85" spans="1:6">
      <c r="A85" s="733" t="s">
        <v>324</v>
      </c>
      <c r="B85" s="745">
        <v>11196</v>
      </c>
      <c r="C85" s="745">
        <v>7425</v>
      </c>
      <c r="D85" s="745">
        <v>10123</v>
      </c>
      <c r="E85" s="734">
        <v>15871</v>
      </c>
      <c r="F85" s="986">
        <v>13135</v>
      </c>
    </row>
    <row r="86" spans="1:6">
      <c r="A86" s="733" t="s">
        <v>325</v>
      </c>
      <c r="B86" s="727">
        <v>766</v>
      </c>
      <c r="C86" s="727">
        <v>695</v>
      </c>
      <c r="D86" s="727">
        <v>597</v>
      </c>
      <c r="E86" s="734">
        <v>2143</v>
      </c>
      <c r="F86" s="986">
        <v>1777</v>
      </c>
    </row>
    <row r="87" spans="1:6">
      <c r="A87" s="744" t="s">
        <v>319</v>
      </c>
      <c r="B87" s="727"/>
      <c r="C87" s="727"/>
      <c r="D87" s="727"/>
      <c r="E87" s="734"/>
      <c r="F87" s="285"/>
    </row>
    <row r="88" spans="1:6">
      <c r="A88" s="733" t="s">
        <v>321</v>
      </c>
      <c r="B88" s="727">
        <v>1031</v>
      </c>
      <c r="C88" s="727">
        <v>717</v>
      </c>
      <c r="D88" s="727">
        <v>419</v>
      </c>
      <c r="E88" s="734">
        <v>994</v>
      </c>
      <c r="F88" s="986">
        <v>997</v>
      </c>
    </row>
    <row r="89" spans="1:6">
      <c r="A89" s="733" t="s">
        <v>322</v>
      </c>
      <c r="B89" s="727">
        <v>10</v>
      </c>
      <c r="C89" s="727">
        <v>5</v>
      </c>
      <c r="D89" s="727">
        <v>3</v>
      </c>
      <c r="E89" s="734">
        <v>64</v>
      </c>
      <c r="F89" s="986">
        <v>69</v>
      </c>
    </row>
    <row r="90" spans="1:6">
      <c r="A90" s="733" t="s">
        <v>372</v>
      </c>
      <c r="B90" s="727">
        <v>227</v>
      </c>
      <c r="C90" s="727">
        <v>277</v>
      </c>
      <c r="D90" s="727">
        <v>266</v>
      </c>
      <c r="E90" s="734">
        <v>442</v>
      </c>
      <c r="F90" s="986">
        <v>434</v>
      </c>
    </row>
    <row r="91" spans="1:6">
      <c r="A91" s="733" t="s">
        <v>382</v>
      </c>
      <c r="B91" s="727">
        <v>144</v>
      </c>
      <c r="C91" s="727">
        <v>89</v>
      </c>
      <c r="D91" s="727">
        <v>83</v>
      </c>
      <c r="E91" s="734">
        <v>358</v>
      </c>
      <c r="F91" s="986">
        <v>389</v>
      </c>
    </row>
    <row r="92" spans="1:6">
      <c r="A92" s="733" t="s">
        <v>323</v>
      </c>
      <c r="B92" s="727">
        <v>131</v>
      </c>
      <c r="C92" s="727">
        <v>203</v>
      </c>
      <c r="D92" s="727">
        <v>99</v>
      </c>
      <c r="E92" s="734">
        <v>811</v>
      </c>
      <c r="F92" s="986">
        <v>1006</v>
      </c>
    </row>
    <row r="93" spans="1:6">
      <c r="A93" s="733" t="s">
        <v>324</v>
      </c>
      <c r="B93" s="727">
        <v>1949</v>
      </c>
      <c r="C93" s="727">
        <v>1483</v>
      </c>
      <c r="D93" s="727">
        <v>2167</v>
      </c>
      <c r="E93" s="734">
        <v>3480</v>
      </c>
      <c r="F93" s="986">
        <v>3045</v>
      </c>
    </row>
    <row r="94" spans="1:6">
      <c r="A94" s="2029" t="s">
        <v>857</v>
      </c>
      <c r="B94" s="2029">
        <v>831</v>
      </c>
      <c r="C94" s="2029">
        <v>256</v>
      </c>
      <c r="D94" s="2029">
        <v>195</v>
      </c>
      <c r="E94" s="2029">
        <v>678</v>
      </c>
      <c r="F94" s="1852">
        <v>610</v>
      </c>
    </row>
    <row r="95" spans="1:6">
      <c r="A95" s="139"/>
      <c r="B95" s="139"/>
      <c r="C95" s="139"/>
      <c r="D95" s="139"/>
      <c r="E95" s="139"/>
    </row>
    <row r="115" spans="1:5">
      <c r="A115" s="741"/>
    </row>
    <row r="118" spans="1:5" ht="24.75" customHeight="1">
      <c r="A118" s="707"/>
    </row>
    <row r="126" spans="1:5">
      <c r="A126" s="740"/>
      <c r="B126" s="740"/>
      <c r="C126" s="740"/>
      <c r="D126" s="740"/>
      <c r="E126" s="725"/>
    </row>
  </sheetData>
  <mergeCells count="4">
    <mergeCell ref="A2:D2"/>
    <mergeCell ref="A1:E1"/>
    <mergeCell ref="A23:E24"/>
    <mergeCell ref="A53:F53"/>
  </mergeCells>
  <pageMargins left="0.70866141732283472" right="0.70866141732283472" top="0.74803149606299213" bottom="0.74803149606299213" header="0.31496062992125984" footer="0.31496062992125984"/>
  <pageSetup paperSize="9" scale="95" firstPageNumber="19" orientation="portrait" useFirstPageNumber="1" r:id="rId1"/>
  <headerFooter alignWithMargins="0">
    <oddFooter>&amp;C&amp;P</oddFooter>
  </headerFooter>
  <rowBreaks count="1" manualBreakCount="1">
    <brk id="51" max="1638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F48"/>
  <sheetViews>
    <sheetView workbookViewId="0">
      <selection activeCell="K38" sqref="K38"/>
    </sheetView>
  </sheetViews>
  <sheetFormatPr defaultRowHeight="12.75"/>
  <cols>
    <col min="1" max="1" width="47.1640625" customWidth="1"/>
    <col min="2" max="6" width="11.83203125" customWidth="1"/>
  </cols>
  <sheetData>
    <row r="1" spans="1:6">
      <c r="A1" s="2353" t="s">
        <v>385</v>
      </c>
      <c r="B1" s="2353"/>
      <c r="C1" s="2353"/>
      <c r="D1" s="2353"/>
      <c r="E1" s="2353"/>
      <c r="F1" s="726"/>
    </row>
    <row r="2" spans="1:6" ht="15.75" customHeight="1">
      <c r="A2" s="2354" t="s">
        <v>858</v>
      </c>
      <c r="B2" s="2354"/>
      <c r="C2" s="2354"/>
      <c r="D2" s="2354"/>
      <c r="E2" s="2354"/>
      <c r="F2" s="726"/>
    </row>
    <row r="3" spans="1:6">
      <c r="A3" s="2352" t="s">
        <v>255</v>
      </c>
      <c r="B3" s="2352"/>
      <c r="C3" s="2352"/>
      <c r="D3" s="2352"/>
      <c r="E3" s="2352"/>
      <c r="F3" s="2020"/>
    </row>
    <row r="4" spans="1:6">
      <c r="A4" s="2036"/>
      <c r="B4" s="2037">
        <v>2019</v>
      </c>
      <c r="C4" s="2037">
        <v>2020</v>
      </c>
      <c r="D4" s="2037">
        <v>2021</v>
      </c>
      <c r="E4" s="2037">
        <v>2022</v>
      </c>
      <c r="F4" s="2038">
        <v>2023</v>
      </c>
    </row>
    <row r="5" spans="1:6">
      <c r="A5" s="747" t="s">
        <v>386</v>
      </c>
      <c r="B5" s="727">
        <v>401</v>
      </c>
      <c r="C5" s="727">
        <v>411</v>
      </c>
      <c r="D5" s="727">
        <v>430</v>
      </c>
      <c r="E5" s="727">
        <v>472</v>
      </c>
      <c r="F5" s="57">
        <v>505</v>
      </c>
    </row>
    <row r="6" spans="1:6">
      <c r="A6" s="747" t="s">
        <v>387</v>
      </c>
      <c r="B6" s="727">
        <v>540</v>
      </c>
      <c r="C6" s="727">
        <v>546</v>
      </c>
      <c r="D6" s="727">
        <v>551</v>
      </c>
      <c r="E6" s="727">
        <v>551</v>
      </c>
      <c r="F6" s="57">
        <v>553</v>
      </c>
    </row>
    <row r="7" spans="1:6" ht="24">
      <c r="A7" s="748" t="s">
        <v>859</v>
      </c>
      <c r="B7" s="727">
        <v>3</v>
      </c>
      <c r="C7" s="727">
        <v>3</v>
      </c>
      <c r="D7" s="727">
        <v>3</v>
      </c>
      <c r="E7" s="749">
        <v>3</v>
      </c>
      <c r="F7" s="284">
        <v>3</v>
      </c>
    </row>
    <row r="8" spans="1:6" ht="24">
      <c r="A8" s="750" t="s">
        <v>860</v>
      </c>
      <c r="B8" s="759" t="s">
        <v>60</v>
      </c>
      <c r="C8" s="759" t="s">
        <v>60</v>
      </c>
      <c r="D8" s="759" t="s">
        <v>60</v>
      </c>
      <c r="E8" s="759" t="s">
        <v>60</v>
      </c>
      <c r="F8" s="136" t="s">
        <v>60</v>
      </c>
    </row>
    <row r="9" spans="1:6">
      <c r="A9" s="2039" t="s">
        <v>389</v>
      </c>
      <c r="B9" s="2040" t="s">
        <v>60</v>
      </c>
      <c r="C9" s="2040" t="s">
        <v>60</v>
      </c>
      <c r="D9" s="2040" t="s">
        <v>60</v>
      </c>
      <c r="E9" s="2018" t="s">
        <v>60</v>
      </c>
      <c r="F9" s="2041" t="s">
        <v>60</v>
      </c>
    </row>
    <row r="10" spans="1:6" ht="15.75" customHeight="1">
      <c r="A10" s="2357" t="s">
        <v>861</v>
      </c>
      <c r="B10" s="2357"/>
      <c r="C10" s="2357"/>
      <c r="D10" s="2357"/>
      <c r="E10" s="2357"/>
      <c r="F10" s="2357"/>
    </row>
    <row r="11" spans="1:6">
      <c r="A11" s="2352" t="s">
        <v>384</v>
      </c>
      <c r="B11" s="2352"/>
      <c r="C11" s="2352"/>
      <c r="D11" s="2352"/>
      <c r="E11" s="2029"/>
      <c r="F11" s="2020"/>
    </row>
    <row r="12" spans="1:6">
      <c r="A12" s="2036"/>
      <c r="B12" s="2028">
        <v>2019</v>
      </c>
      <c r="C12" s="2028">
        <v>2020</v>
      </c>
      <c r="D12" s="2028">
        <v>2021</v>
      </c>
      <c r="E12" s="2028">
        <v>2022</v>
      </c>
      <c r="F12" s="2038">
        <v>2023</v>
      </c>
    </row>
    <row r="13" spans="1:6">
      <c r="A13" s="729" t="s">
        <v>386</v>
      </c>
      <c r="B13" s="727">
        <v>35871</v>
      </c>
      <c r="C13" s="727">
        <v>35456</v>
      </c>
      <c r="D13" s="727">
        <v>36433</v>
      </c>
      <c r="E13" s="734">
        <v>41411</v>
      </c>
      <c r="F13" s="988">
        <v>46856</v>
      </c>
    </row>
    <row r="14" spans="1:6">
      <c r="A14" s="729" t="s">
        <v>387</v>
      </c>
      <c r="B14" s="727">
        <v>255063</v>
      </c>
      <c r="C14" s="727">
        <v>266249</v>
      </c>
      <c r="D14" s="727">
        <v>274086</v>
      </c>
      <c r="E14" s="734">
        <v>281582</v>
      </c>
      <c r="F14" s="988">
        <v>289665</v>
      </c>
    </row>
    <row r="15" spans="1:6">
      <c r="A15" s="729" t="s">
        <v>388</v>
      </c>
      <c r="B15" s="727">
        <v>1795</v>
      </c>
      <c r="C15" s="727">
        <v>2006</v>
      </c>
      <c r="D15" s="727">
        <v>2079</v>
      </c>
      <c r="E15" s="734">
        <v>2376</v>
      </c>
      <c r="F15" s="988">
        <v>2477</v>
      </c>
    </row>
    <row r="16" spans="1:6">
      <c r="A16" s="2042" t="s">
        <v>389</v>
      </c>
      <c r="B16" s="2040" t="s">
        <v>60</v>
      </c>
      <c r="C16" s="2040" t="s">
        <v>60</v>
      </c>
      <c r="D16" s="2040" t="s">
        <v>60</v>
      </c>
      <c r="E16" s="2040" t="s">
        <v>60</v>
      </c>
      <c r="F16" s="2043" t="s">
        <v>60</v>
      </c>
    </row>
    <row r="17" spans="1:6" ht="27.75" customHeight="1">
      <c r="A17" s="2358" t="s">
        <v>862</v>
      </c>
      <c r="B17" s="2358"/>
      <c r="C17" s="2358"/>
      <c r="D17" s="2358"/>
      <c r="E17" s="2358"/>
      <c r="F17" s="2358"/>
    </row>
    <row r="18" spans="1:6">
      <c r="A18" s="2352" t="s">
        <v>142</v>
      </c>
      <c r="B18" s="2352"/>
      <c r="C18" s="2352"/>
      <c r="D18" s="2352"/>
      <c r="E18" s="2044"/>
      <c r="F18" s="2020"/>
    </row>
    <row r="19" spans="1:6">
      <c r="A19" s="2036"/>
      <c r="B19" s="2037">
        <v>2019</v>
      </c>
      <c r="C19" s="2037">
        <v>2020</v>
      </c>
      <c r="D19" s="2037">
        <v>2021</v>
      </c>
      <c r="E19" s="2037">
        <v>2022</v>
      </c>
      <c r="F19" s="2025"/>
    </row>
    <row r="20" spans="1:6">
      <c r="A20" s="730" t="s">
        <v>387</v>
      </c>
      <c r="B20" s="751">
        <v>9634</v>
      </c>
      <c r="C20" s="751">
        <v>9249</v>
      </c>
      <c r="D20" s="751">
        <v>9897</v>
      </c>
      <c r="E20" s="752">
        <v>9617</v>
      </c>
      <c r="F20" s="989">
        <v>10824</v>
      </c>
    </row>
    <row r="21" spans="1:6">
      <c r="A21" s="729" t="s">
        <v>388</v>
      </c>
      <c r="B21" s="753">
        <v>607</v>
      </c>
      <c r="C21" s="754">
        <v>568</v>
      </c>
      <c r="D21" s="754">
        <v>597</v>
      </c>
      <c r="E21" s="727">
        <v>643</v>
      </c>
      <c r="F21" s="57">
        <v>597</v>
      </c>
    </row>
    <row r="22" spans="1:6">
      <c r="A22" s="2045" t="s">
        <v>389</v>
      </c>
      <c r="B22" s="2046" t="s">
        <v>60</v>
      </c>
      <c r="C22" s="2046" t="s">
        <v>60</v>
      </c>
      <c r="D22" s="2046" t="s">
        <v>60</v>
      </c>
      <c r="E22" s="2046" t="s">
        <v>60</v>
      </c>
      <c r="F22" s="2043" t="s">
        <v>60</v>
      </c>
    </row>
    <row r="23" spans="1:6" ht="31.5" customHeight="1">
      <c r="A23" s="2359" t="s">
        <v>1357</v>
      </c>
      <c r="B23" s="2359"/>
      <c r="C23" s="2359"/>
      <c r="D23" s="2359"/>
      <c r="E23" s="2359"/>
      <c r="F23" s="2359"/>
    </row>
    <row r="24" spans="1:6">
      <c r="A24" s="2352" t="s">
        <v>384</v>
      </c>
      <c r="B24" s="2352"/>
      <c r="C24" s="2352"/>
      <c r="D24" s="2352"/>
      <c r="E24" s="2029"/>
      <c r="F24" s="2020"/>
    </row>
    <row r="25" spans="1:6">
      <c r="A25" s="2036"/>
      <c r="B25" s="2028">
        <v>2019</v>
      </c>
      <c r="C25" s="2028">
        <v>2020</v>
      </c>
      <c r="D25" s="2028">
        <v>2021</v>
      </c>
      <c r="E25" s="2028">
        <v>2022</v>
      </c>
      <c r="F25" s="2025"/>
    </row>
    <row r="26" spans="1:6">
      <c r="A26" s="729" t="s">
        <v>386</v>
      </c>
      <c r="B26" s="734">
        <v>1728</v>
      </c>
      <c r="C26" s="734">
        <v>1753</v>
      </c>
      <c r="D26" s="734">
        <v>2932</v>
      </c>
      <c r="E26" s="734">
        <v>2266</v>
      </c>
      <c r="F26" s="988">
        <v>2559</v>
      </c>
    </row>
    <row r="27" spans="1:6">
      <c r="A27" s="729" t="s">
        <v>387</v>
      </c>
      <c r="B27" s="734">
        <v>16854</v>
      </c>
      <c r="C27" s="734">
        <v>17703</v>
      </c>
      <c r="D27" s="734">
        <v>17579</v>
      </c>
      <c r="E27" s="734">
        <v>19238</v>
      </c>
      <c r="F27" s="988">
        <v>20019</v>
      </c>
    </row>
    <row r="28" spans="1:6">
      <c r="A28" s="729" t="s">
        <v>388</v>
      </c>
      <c r="B28" s="734">
        <v>121</v>
      </c>
      <c r="C28" s="734">
        <v>106</v>
      </c>
      <c r="D28" s="734">
        <v>108</v>
      </c>
      <c r="E28" s="734">
        <v>109</v>
      </c>
      <c r="F28" s="57">
        <v>114</v>
      </c>
    </row>
    <row r="29" spans="1:6">
      <c r="A29" s="2047" t="s">
        <v>389</v>
      </c>
      <c r="B29" s="2040" t="s">
        <v>60</v>
      </c>
      <c r="C29" s="2040" t="s">
        <v>60</v>
      </c>
      <c r="D29" s="2040" t="s">
        <v>60</v>
      </c>
      <c r="E29" s="2040" t="s">
        <v>60</v>
      </c>
      <c r="F29" s="2043" t="s">
        <v>60</v>
      </c>
    </row>
    <row r="30" spans="1:6" ht="35.25" customHeight="1">
      <c r="A30" s="2356" t="s">
        <v>1584</v>
      </c>
      <c r="B30" s="2356"/>
      <c r="C30" s="2356"/>
      <c r="D30" s="2356"/>
      <c r="E30" s="2356"/>
      <c r="F30" s="2356"/>
    </row>
    <row r="31" spans="1:6">
      <c r="A31" s="2036"/>
      <c r="B31" s="2037">
        <v>2019</v>
      </c>
      <c r="C31" s="2037">
        <v>2020</v>
      </c>
      <c r="D31" s="2037">
        <v>2021</v>
      </c>
      <c r="E31" s="2037">
        <v>2022</v>
      </c>
      <c r="F31" s="2023">
        <v>2023</v>
      </c>
    </row>
    <row r="32" spans="1:6">
      <c r="A32" s="730" t="s">
        <v>390</v>
      </c>
      <c r="B32" s="755">
        <v>12</v>
      </c>
      <c r="C32" s="755">
        <v>14</v>
      </c>
      <c r="D32" s="755">
        <v>14</v>
      </c>
      <c r="E32" s="734">
        <v>7</v>
      </c>
      <c r="F32" s="57">
        <v>7</v>
      </c>
    </row>
    <row r="33" spans="1:6" ht="24">
      <c r="A33" s="756" t="s">
        <v>896</v>
      </c>
      <c r="B33" s="755">
        <v>1192</v>
      </c>
      <c r="C33" s="755">
        <v>1232</v>
      </c>
      <c r="D33" s="755">
        <v>1496</v>
      </c>
      <c r="E33" s="734">
        <v>627</v>
      </c>
      <c r="F33" s="57">
        <v>718</v>
      </c>
    </row>
    <row r="34" spans="1:6" ht="24">
      <c r="A34" s="757" t="s">
        <v>897</v>
      </c>
      <c r="B34" s="755">
        <v>189</v>
      </c>
      <c r="C34" s="755">
        <v>286</v>
      </c>
      <c r="D34" s="755">
        <v>244</v>
      </c>
      <c r="E34" s="734">
        <v>91</v>
      </c>
      <c r="F34" s="57">
        <v>109</v>
      </c>
    </row>
    <row r="35" spans="1:6">
      <c r="A35" s="730" t="s">
        <v>391</v>
      </c>
      <c r="B35" s="755">
        <v>6</v>
      </c>
      <c r="C35" s="755">
        <v>7</v>
      </c>
      <c r="D35" s="755">
        <v>7</v>
      </c>
      <c r="E35" s="734">
        <v>7</v>
      </c>
      <c r="F35" s="57">
        <v>7</v>
      </c>
    </row>
    <row r="36" spans="1:6" ht="24">
      <c r="A36" s="756" t="s">
        <v>898</v>
      </c>
      <c r="B36" s="758">
        <v>683</v>
      </c>
      <c r="C36" s="758">
        <v>863</v>
      </c>
      <c r="D36" s="758">
        <v>741</v>
      </c>
      <c r="E36" s="734">
        <v>833</v>
      </c>
      <c r="F36" s="990">
        <v>833</v>
      </c>
    </row>
    <row r="37" spans="1:6" ht="24">
      <c r="A37" s="2048" t="s">
        <v>899</v>
      </c>
      <c r="B37" s="2049">
        <v>115</v>
      </c>
      <c r="C37" s="2049">
        <v>149</v>
      </c>
      <c r="D37" s="2049">
        <v>143</v>
      </c>
      <c r="E37" s="2019">
        <v>141</v>
      </c>
      <c r="F37" s="74">
        <v>141</v>
      </c>
    </row>
    <row r="38" spans="1:6" ht="22.5" customHeight="1">
      <c r="A38" s="2355" t="s">
        <v>392</v>
      </c>
      <c r="B38" s="2355"/>
      <c r="C38" s="2355"/>
      <c r="D38" s="2355"/>
      <c r="E38" s="2355"/>
      <c r="F38" s="726"/>
    </row>
    <row r="39" spans="1:6">
      <c r="A39" s="2352" t="s">
        <v>255</v>
      </c>
      <c r="B39" s="2352"/>
      <c r="C39" s="2352"/>
      <c r="D39" s="2352"/>
      <c r="E39" s="2029"/>
      <c r="F39" s="2020"/>
    </row>
    <row r="40" spans="1:6">
      <c r="A40" s="2036"/>
      <c r="B40" s="2037">
        <v>2019</v>
      </c>
      <c r="C40" s="2037">
        <v>2020</v>
      </c>
      <c r="D40" s="2037">
        <v>2021</v>
      </c>
      <c r="E40" s="2037">
        <v>2022</v>
      </c>
      <c r="F40" s="2023">
        <v>2023</v>
      </c>
    </row>
    <row r="41" spans="1:6">
      <c r="A41" s="729" t="s">
        <v>393</v>
      </c>
      <c r="B41" s="755">
        <v>180</v>
      </c>
      <c r="C41" s="755">
        <v>182</v>
      </c>
      <c r="D41" s="755">
        <v>182</v>
      </c>
      <c r="E41" s="734">
        <v>183</v>
      </c>
      <c r="F41" s="57">
        <v>183</v>
      </c>
    </row>
    <row r="42" spans="1:6">
      <c r="A42" s="729" t="s">
        <v>394</v>
      </c>
      <c r="B42" s="755">
        <v>123</v>
      </c>
      <c r="C42" s="755">
        <v>124</v>
      </c>
      <c r="D42" s="755">
        <v>124</v>
      </c>
      <c r="E42" s="734">
        <v>124</v>
      </c>
      <c r="F42" s="57">
        <v>125</v>
      </c>
    </row>
    <row r="43" spans="1:6">
      <c r="A43" s="729" t="s">
        <v>395</v>
      </c>
      <c r="B43" s="755">
        <v>1</v>
      </c>
      <c r="C43" s="755">
        <v>1</v>
      </c>
      <c r="D43" s="755">
        <v>1</v>
      </c>
      <c r="E43" s="734">
        <v>1</v>
      </c>
      <c r="F43" s="57">
        <v>1</v>
      </c>
    </row>
    <row r="44" spans="1:6">
      <c r="A44" s="729" t="s">
        <v>396</v>
      </c>
      <c r="B44" s="755">
        <v>6</v>
      </c>
      <c r="C44" s="755">
        <v>5</v>
      </c>
      <c r="D44" s="755">
        <v>5</v>
      </c>
      <c r="E44" s="734">
        <v>5</v>
      </c>
      <c r="F44" s="57">
        <v>5</v>
      </c>
    </row>
    <row r="45" spans="1:6">
      <c r="A45" s="2045" t="s">
        <v>397</v>
      </c>
      <c r="B45" s="2050">
        <v>7</v>
      </c>
      <c r="C45" s="2050">
        <v>8</v>
      </c>
      <c r="D45" s="2050">
        <v>8</v>
      </c>
      <c r="E45" s="2032">
        <v>8</v>
      </c>
      <c r="F45" s="74">
        <v>8</v>
      </c>
    </row>
    <row r="46" spans="1:6">
      <c r="A46" s="726"/>
      <c r="B46" s="726"/>
      <c r="C46" s="726"/>
      <c r="D46" s="726"/>
      <c r="E46" s="726"/>
      <c r="F46" s="726"/>
    </row>
    <row r="47" spans="1:6">
      <c r="A47" s="726"/>
      <c r="B47" s="726"/>
      <c r="C47" s="726"/>
      <c r="D47" s="726"/>
      <c r="E47" s="726"/>
      <c r="F47" s="726"/>
    </row>
    <row r="48" spans="1:6" ht="13.5" customHeight="1">
      <c r="A48" s="771"/>
      <c r="B48" s="771"/>
      <c r="C48" s="771"/>
      <c r="D48" s="771"/>
      <c r="E48" s="771"/>
      <c r="F48" s="771"/>
    </row>
  </sheetData>
  <mergeCells count="12">
    <mergeCell ref="A39:D39"/>
    <mergeCell ref="A11:D11"/>
    <mergeCell ref="A1:E1"/>
    <mergeCell ref="A2:E2"/>
    <mergeCell ref="A3:E3"/>
    <mergeCell ref="A38:E38"/>
    <mergeCell ref="A18:D18"/>
    <mergeCell ref="A24:D24"/>
    <mergeCell ref="A30:F30"/>
    <mergeCell ref="A10:F10"/>
    <mergeCell ref="A17:F17"/>
    <mergeCell ref="A23:F23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G50"/>
  <sheetViews>
    <sheetView workbookViewId="0">
      <selection activeCell="N10" sqref="N10"/>
    </sheetView>
  </sheetViews>
  <sheetFormatPr defaultRowHeight="12.75"/>
  <cols>
    <col min="1" max="1" width="39.33203125" customWidth="1"/>
    <col min="2" max="2" width="13.83203125" customWidth="1"/>
    <col min="3" max="3" width="14.33203125" customWidth="1"/>
    <col min="4" max="4" width="13.33203125" customWidth="1"/>
    <col min="5" max="5" width="13.5" customWidth="1"/>
    <col min="6" max="6" width="11.83203125" customWidth="1"/>
  </cols>
  <sheetData>
    <row r="1" spans="1:7" ht="17.25" customHeight="1">
      <c r="A1" s="2353" t="s">
        <v>398</v>
      </c>
      <c r="B1" s="2353"/>
      <c r="C1" s="2353"/>
      <c r="D1" s="2353"/>
      <c r="E1" s="2353"/>
      <c r="F1" s="2353"/>
      <c r="G1" s="2353"/>
    </row>
    <row r="2" spans="1:7" ht="19.5" customHeight="1">
      <c r="A2" s="2360" t="s">
        <v>399</v>
      </c>
      <c r="B2" s="2360"/>
      <c r="C2" s="2360"/>
      <c r="D2" s="2360"/>
      <c r="E2" s="2360"/>
      <c r="F2" s="2360"/>
      <c r="G2" s="2360"/>
    </row>
    <row r="3" spans="1:7">
      <c r="A3" s="2352" t="s">
        <v>400</v>
      </c>
      <c r="B3" s="2352"/>
      <c r="C3" s="2352"/>
      <c r="D3" s="2352"/>
      <c r="E3" s="2029"/>
      <c r="F3" s="1852"/>
      <c r="G3" s="138"/>
    </row>
    <row r="4" spans="1:7">
      <c r="A4" s="2051"/>
      <c r="B4" s="2028">
        <v>2019</v>
      </c>
      <c r="C4" s="2028">
        <v>2020</v>
      </c>
      <c r="D4" s="2028">
        <v>2021</v>
      </c>
      <c r="E4" s="2028">
        <v>2022</v>
      </c>
      <c r="F4" s="1853">
        <v>2023</v>
      </c>
      <c r="G4" s="138"/>
    </row>
    <row r="5" spans="1:7">
      <c r="A5" s="760" t="s">
        <v>38</v>
      </c>
      <c r="B5" s="761">
        <v>14436761</v>
      </c>
      <c r="C5" s="761">
        <v>14036303</v>
      </c>
      <c r="D5" s="761">
        <v>14776554</v>
      </c>
      <c r="E5" s="761">
        <v>14953585</v>
      </c>
      <c r="F5" s="991">
        <v>15172540</v>
      </c>
      <c r="G5" s="57"/>
    </row>
    <row r="6" spans="1:7">
      <c r="A6" s="733" t="s">
        <v>401</v>
      </c>
      <c r="B6" s="727">
        <v>43351</v>
      </c>
      <c r="C6" s="727">
        <v>37192</v>
      </c>
      <c r="D6" s="727">
        <v>36744</v>
      </c>
      <c r="E6" s="727">
        <v>36193</v>
      </c>
      <c r="F6" s="284">
        <v>36193</v>
      </c>
      <c r="G6" s="57"/>
    </row>
    <row r="7" spans="1:7">
      <c r="A7" s="2019" t="s">
        <v>863</v>
      </c>
      <c r="B7" s="2018">
        <v>14393410</v>
      </c>
      <c r="C7" s="2018">
        <v>13999111</v>
      </c>
      <c r="D7" s="2018">
        <v>14739810</v>
      </c>
      <c r="E7" s="2019">
        <v>14917392</v>
      </c>
      <c r="F7" s="474">
        <v>15136347</v>
      </c>
      <c r="G7" s="57"/>
    </row>
    <row r="8" spans="1:7">
      <c r="A8" s="727"/>
      <c r="B8" s="759"/>
      <c r="C8" s="759"/>
      <c r="D8" s="759"/>
      <c r="E8" s="727"/>
      <c r="F8" s="57"/>
      <c r="G8" s="57"/>
    </row>
    <row r="9" spans="1:7">
      <c r="A9" s="727"/>
      <c r="B9" s="759"/>
      <c r="C9" s="759"/>
      <c r="D9" s="759"/>
      <c r="E9" s="727"/>
      <c r="F9" s="57"/>
      <c r="G9" s="57"/>
    </row>
    <row r="10" spans="1:7" ht="18" customHeight="1">
      <c r="A10" s="2363" t="s">
        <v>402</v>
      </c>
      <c r="B10" s="2363"/>
      <c r="C10" s="2363"/>
      <c r="D10" s="2363"/>
      <c r="E10" s="2363"/>
      <c r="F10" s="2363"/>
      <c r="G10" s="2363"/>
    </row>
    <row r="11" spans="1:7">
      <c r="A11" s="2352" t="s">
        <v>403</v>
      </c>
      <c r="B11" s="2352"/>
      <c r="C11" s="2352"/>
      <c r="D11" s="2352"/>
      <c r="E11" s="2029"/>
      <c r="F11" s="1852"/>
      <c r="G11" s="138"/>
    </row>
    <row r="12" spans="1:7">
      <c r="A12" s="2051"/>
      <c r="B12" s="2028">
        <v>2019</v>
      </c>
      <c r="C12" s="2028">
        <v>2020</v>
      </c>
      <c r="D12" s="2028">
        <v>2021</v>
      </c>
      <c r="E12" s="2028">
        <v>2022</v>
      </c>
      <c r="F12" s="2052">
        <v>2023</v>
      </c>
      <c r="G12" s="57"/>
    </row>
    <row r="13" spans="1:7">
      <c r="A13" s="742" t="s">
        <v>404</v>
      </c>
      <c r="B13" s="727">
        <v>10091258</v>
      </c>
      <c r="C13" s="727">
        <v>10207143</v>
      </c>
      <c r="D13" s="727">
        <v>10344186</v>
      </c>
      <c r="E13" s="727">
        <v>10463139</v>
      </c>
      <c r="F13" s="466">
        <v>10601870</v>
      </c>
      <c r="G13" s="57"/>
    </row>
    <row r="14" spans="1:7">
      <c r="A14" s="742" t="s">
        <v>1358</v>
      </c>
      <c r="B14" s="727"/>
      <c r="C14" s="727"/>
      <c r="D14" s="727"/>
      <c r="E14" s="727"/>
      <c r="F14" s="284"/>
      <c r="G14" s="57"/>
    </row>
    <row r="15" spans="1:7">
      <c r="A15" s="733" t="s">
        <v>405</v>
      </c>
      <c r="B15" s="727">
        <v>303565</v>
      </c>
      <c r="C15" s="727">
        <v>304102</v>
      </c>
      <c r="D15" s="727">
        <v>304122</v>
      </c>
      <c r="E15" s="727">
        <v>304123</v>
      </c>
      <c r="F15" s="284">
        <v>304123</v>
      </c>
      <c r="G15" s="57"/>
    </row>
    <row r="16" spans="1:7">
      <c r="A16" s="733" t="s">
        <v>406</v>
      </c>
      <c r="B16" s="727">
        <v>103940</v>
      </c>
      <c r="C16" s="727">
        <v>103950</v>
      </c>
      <c r="D16" s="727">
        <v>104550</v>
      </c>
      <c r="E16" s="727">
        <v>104550</v>
      </c>
      <c r="F16" s="284">
        <v>104551</v>
      </c>
      <c r="G16" s="57"/>
    </row>
    <row r="17" spans="1:7">
      <c r="A17" s="733" t="s">
        <v>407</v>
      </c>
      <c r="B17" s="727">
        <v>94787</v>
      </c>
      <c r="C17" s="727">
        <v>94887</v>
      </c>
      <c r="D17" s="727">
        <v>94787</v>
      </c>
      <c r="E17" s="727">
        <v>94787</v>
      </c>
      <c r="F17" s="284">
        <v>94787</v>
      </c>
      <c r="G17" s="57"/>
    </row>
    <row r="18" spans="1:7">
      <c r="A18" s="733" t="s">
        <v>408</v>
      </c>
      <c r="B18" s="727">
        <v>45165</v>
      </c>
      <c r="C18" s="727">
        <v>45175</v>
      </c>
      <c r="D18" s="727">
        <v>45275</v>
      </c>
      <c r="E18" s="727">
        <v>45275</v>
      </c>
      <c r="F18" s="284">
        <v>45276</v>
      </c>
      <c r="G18" s="138"/>
    </row>
    <row r="19" spans="1:7">
      <c r="A19" s="733" t="s">
        <v>409</v>
      </c>
      <c r="B19" s="762">
        <v>1637614</v>
      </c>
      <c r="C19" s="762">
        <v>1635314</v>
      </c>
      <c r="D19" s="762">
        <v>1635314</v>
      </c>
      <c r="E19" s="727">
        <v>1272005</v>
      </c>
      <c r="F19" s="284">
        <v>1272005</v>
      </c>
      <c r="G19" s="138"/>
    </row>
    <row r="20" spans="1:7">
      <c r="A20" s="2026" t="s">
        <v>410</v>
      </c>
      <c r="B20" s="2018">
        <v>61692</v>
      </c>
      <c r="C20" s="2018">
        <v>61692</v>
      </c>
      <c r="D20" s="2018">
        <v>61692</v>
      </c>
      <c r="E20" s="2019">
        <v>52332</v>
      </c>
      <c r="F20" s="474">
        <v>52332</v>
      </c>
      <c r="G20" s="138"/>
    </row>
    <row r="21" spans="1:7">
      <c r="A21" s="733"/>
      <c r="B21" s="759"/>
      <c r="C21" s="759"/>
      <c r="D21" s="759"/>
      <c r="E21" s="727"/>
      <c r="F21" s="138"/>
      <c r="G21" s="138"/>
    </row>
    <row r="22" spans="1:7">
      <c r="A22" s="733"/>
      <c r="B22" s="759"/>
      <c r="C22" s="759"/>
      <c r="D22" s="759"/>
      <c r="E22" s="727"/>
      <c r="F22" s="138"/>
      <c r="G22" s="138"/>
    </row>
    <row r="23" spans="1:7" ht="18.75" customHeight="1">
      <c r="A23" s="2362" t="s">
        <v>411</v>
      </c>
      <c r="B23" s="2362"/>
      <c r="C23" s="2362"/>
      <c r="D23" s="2362"/>
      <c r="E23" s="2362"/>
      <c r="F23" s="2362"/>
      <c r="G23" s="2362"/>
    </row>
    <row r="24" spans="1:7">
      <c r="A24" s="2352" t="s">
        <v>412</v>
      </c>
      <c r="B24" s="2352"/>
      <c r="C24" s="2352"/>
      <c r="D24" s="2352"/>
      <c r="E24" s="2029"/>
      <c r="F24" s="1852"/>
      <c r="G24" s="138"/>
    </row>
    <row r="25" spans="1:7">
      <c r="A25" s="2051"/>
      <c r="B25" s="2028">
        <v>2019</v>
      </c>
      <c r="C25" s="2028">
        <v>2020</v>
      </c>
      <c r="D25" s="2028">
        <v>2021</v>
      </c>
      <c r="E25" s="2028">
        <v>2022</v>
      </c>
      <c r="F25" s="2052">
        <v>2023</v>
      </c>
      <c r="G25" s="57"/>
    </row>
    <row r="26" spans="1:7">
      <c r="A26" s="763" t="s">
        <v>413</v>
      </c>
      <c r="B26" s="727">
        <v>10.5</v>
      </c>
      <c r="C26" s="727">
        <v>10.5</v>
      </c>
      <c r="D26" s="727">
        <v>10.4</v>
      </c>
      <c r="E26" s="727">
        <v>10.199999999999999</v>
      </c>
      <c r="F26" s="466">
        <v>10.199999999999999</v>
      </c>
      <c r="G26" s="57"/>
    </row>
    <row r="27" spans="1:7">
      <c r="A27" s="729" t="s">
        <v>414</v>
      </c>
      <c r="B27" s="727">
        <v>10.8</v>
      </c>
      <c r="C27" s="727">
        <v>10.4</v>
      </c>
      <c r="D27" s="727">
        <v>10.3</v>
      </c>
      <c r="E27" s="727">
        <v>10.7</v>
      </c>
      <c r="F27" s="284">
        <v>10.5</v>
      </c>
      <c r="G27" s="57"/>
    </row>
    <row r="28" spans="1:7">
      <c r="A28" s="2053" t="s">
        <v>958</v>
      </c>
      <c r="B28" s="2018">
        <v>10.5</v>
      </c>
      <c r="C28" s="2018">
        <v>10.5</v>
      </c>
      <c r="D28" s="2018">
        <v>10.5</v>
      </c>
      <c r="E28" s="2019">
        <v>10.199999999999999</v>
      </c>
      <c r="F28" s="473">
        <v>10.199999999999999</v>
      </c>
      <c r="G28" s="138"/>
    </row>
    <row r="29" spans="1:7">
      <c r="A29" s="727"/>
      <c r="B29" s="759"/>
      <c r="C29" s="759"/>
      <c r="D29" s="759"/>
      <c r="E29" s="727"/>
      <c r="F29" s="138"/>
      <c r="G29" s="138"/>
    </row>
    <row r="30" spans="1:7">
      <c r="A30" s="727"/>
      <c r="B30" s="759"/>
      <c r="C30" s="759"/>
      <c r="D30" s="759"/>
      <c r="E30" s="727"/>
      <c r="F30" s="138"/>
      <c r="G30" s="138"/>
    </row>
    <row r="31" spans="1:7" ht="15.75" customHeight="1">
      <c r="A31" s="2361" t="s">
        <v>415</v>
      </c>
      <c r="B31" s="2361"/>
      <c r="C31" s="2361"/>
      <c r="D31" s="2361"/>
      <c r="E31" s="2361"/>
      <c r="F31" s="2361"/>
      <c r="G31" s="2361"/>
    </row>
    <row r="32" spans="1:7">
      <c r="A32" s="2352" t="s">
        <v>416</v>
      </c>
      <c r="B32" s="2352"/>
      <c r="C32" s="2352"/>
      <c r="D32" s="2352"/>
      <c r="E32" s="2352"/>
      <c r="F32" s="1852"/>
      <c r="G32" s="138"/>
    </row>
    <row r="33" spans="1:7">
      <c r="A33" s="2051"/>
      <c r="B33" s="2028">
        <v>2019</v>
      </c>
      <c r="C33" s="2028">
        <v>2020</v>
      </c>
      <c r="D33" s="2028">
        <v>2021</v>
      </c>
      <c r="E33" s="2028">
        <v>2022</v>
      </c>
      <c r="F33" s="2052">
        <v>2023</v>
      </c>
      <c r="G33" s="57"/>
    </row>
    <row r="34" spans="1:7">
      <c r="A34" s="742" t="s">
        <v>42</v>
      </c>
      <c r="B34" s="727">
        <v>10.5</v>
      </c>
      <c r="C34" s="727">
        <v>10.5</v>
      </c>
      <c r="D34" s="727">
        <v>10.4</v>
      </c>
      <c r="E34" s="727">
        <v>10.199999999999999</v>
      </c>
      <c r="F34" s="466">
        <v>10.199999999999999</v>
      </c>
      <c r="G34" s="57"/>
    </row>
    <row r="35" spans="1:7">
      <c r="A35" s="763" t="s">
        <v>43</v>
      </c>
      <c r="B35" s="727"/>
      <c r="C35" s="727"/>
      <c r="D35" s="727"/>
      <c r="E35" s="727"/>
      <c r="F35" s="284"/>
      <c r="G35" s="57"/>
    </row>
    <row r="36" spans="1:7">
      <c r="A36" s="729" t="s">
        <v>44</v>
      </c>
      <c r="B36" s="727">
        <v>12.8</v>
      </c>
      <c r="C36" s="727">
        <v>12.8</v>
      </c>
      <c r="D36" s="727">
        <v>12.8</v>
      </c>
      <c r="E36" s="727">
        <v>12.2</v>
      </c>
      <c r="F36" s="1320">
        <v>12.1</v>
      </c>
      <c r="G36" s="57"/>
    </row>
    <row r="37" spans="1:7">
      <c r="A37" s="729" t="s">
        <v>53</v>
      </c>
      <c r="B37" s="727">
        <v>11.3</v>
      </c>
      <c r="C37" s="727">
        <v>11.3</v>
      </c>
      <c r="D37" s="727">
        <v>11.4</v>
      </c>
      <c r="E37" s="727">
        <v>11.2</v>
      </c>
      <c r="F37" s="1320">
        <v>11</v>
      </c>
      <c r="G37" s="57"/>
    </row>
    <row r="38" spans="1:7">
      <c r="A38" s="729" t="s">
        <v>83</v>
      </c>
      <c r="B38" s="727">
        <v>16.2</v>
      </c>
      <c r="C38" s="727">
        <v>16.100000000000001</v>
      </c>
      <c r="D38" s="727">
        <v>16</v>
      </c>
      <c r="E38" s="765">
        <v>16.2</v>
      </c>
      <c r="F38" s="1320">
        <v>16.100000000000001</v>
      </c>
      <c r="G38" s="57"/>
    </row>
    <row r="39" spans="1:7">
      <c r="A39" s="729" t="s">
        <v>46</v>
      </c>
      <c r="B39" s="764">
        <v>10</v>
      </c>
      <c r="C39" s="764">
        <v>10</v>
      </c>
      <c r="D39" s="764">
        <v>10</v>
      </c>
      <c r="E39" s="727">
        <v>9.6999999999999993</v>
      </c>
      <c r="F39" s="1320">
        <v>9.6</v>
      </c>
      <c r="G39" s="57"/>
    </row>
    <row r="40" spans="1:7">
      <c r="A40" s="729" t="s">
        <v>417</v>
      </c>
      <c r="B40" s="727">
        <v>14.9</v>
      </c>
      <c r="C40" s="727">
        <v>14.6</v>
      </c>
      <c r="D40" s="727">
        <v>14.5</v>
      </c>
      <c r="E40" s="727">
        <v>14.4</v>
      </c>
      <c r="F40" s="1320">
        <v>13.8</v>
      </c>
      <c r="G40" s="284"/>
    </row>
    <row r="41" spans="1:7">
      <c r="A41" s="729" t="s">
        <v>47</v>
      </c>
      <c r="B41" s="727">
        <v>10.3</v>
      </c>
      <c r="C41" s="727">
        <v>10.3</v>
      </c>
      <c r="D41" s="727">
        <v>10.199999999999999</v>
      </c>
      <c r="E41" s="764">
        <v>10</v>
      </c>
      <c r="F41" s="1320">
        <v>10</v>
      </c>
      <c r="G41" s="284"/>
    </row>
    <row r="42" spans="1:7">
      <c r="A42" s="729" t="s">
        <v>418</v>
      </c>
      <c r="B42" s="747">
        <v>10.8</v>
      </c>
      <c r="C42" s="747">
        <v>10.5</v>
      </c>
      <c r="D42" s="747">
        <v>10.5</v>
      </c>
      <c r="E42" s="765">
        <v>12.3</v>
      </c>
      <c r="F42" s="1320">
        <v>12</v>
      </c>
      <c r="G42" s="284"/>
    </row>
    <row r="43" spans="1:7">
      <c r="A43" s="943" t="s">
        <v>48</v>
      </c>
      <c r="B43" s="747">
        <v>8.4</v>
      </c>
      <c r="C43" s="747">
        <v>8.3000000000000007</v>
      </c>
      <c r="D43" s="747">
        <v>8.3000000000000007</v>
      </c>
      <c r="E43" s="765">
        <v>8.3000000000000007</v>
      </c>
      <c r="F43" s="1320">
        <v>8.3000000000000007</v>
      </c>
      <c r="G43" s="284"/>
    </row>
    <row r="44" spans="1:7">
      <c r="A44" s="943" t="s">
        <v>1447</v>
      </c>
      <c r="B44" s="747">
        <v>8.6999999999999993</v>
      </c>
      <c r="C44" s="747">
        <v>8.6</v>
      </c>
      <c r="D44" s="747">
        <v>8.5</v>
      </c>
      <c r="E44" s="765">
        <v>8.6</v>
      </c>
      <c r="F44" s="1320">
        <v>8.6</v>
      </c>
      <c r="G44" s="57"/>
    </row>
    <row r="45" spans="1:7">
      <c r="A45" s="2054" t="s">
        <v>84</v>
      </c>
      <c r="B45" s="2018">
        <v>10.7</v>
      </c>
      <c r="C45" s="2055">
        <v>11</v>
      </c>
      <c r="D45" s="2055">
        <v>11.2</v>
      </c>
      <c r="E45" s="2019">
        <v>10.5</v>
      </c>
      <c r="F45" s="2056">
        <v>10.8</v>
      </c>
      <c r="G45" s="138"/>
    </row>
    <row r="46" spans="1:7">
      <c r="A46" s="734"/>
      <c r="B46" s="762"/>
      <c r="C46" s="762"/>
      <c r="D46" s="762"/>
      <c r="E46" s="727"/>
      <c r="F46" s="57"/>
      <c r="G46" s="138"/>
    </row>
    <row r="47" spans="1:7">
      <c r="A47" s="740"/>
      <c r="B47" s="766"/>
      <c r="C47" s="766"/>
      <c r="D47" s="766"/>
      <c r="E47" s="725"/>
      <c r="F47" s="138"/>
      <c r="G47" s="138"/>
    </row>
    <row r="48" spans="1:7" ht="13.5" customHeight="1">
      <c r="A48" s="138"/>
      <c r="B48" s="136"/>
      <c r="C48" s="136"/>
      <c r="D48" s="136"/>
      <c r="E48" s="138"/>
      <c r="F48" s="138"/>
      <c r="G48" s="138"/>
    </row>
    <row r="49" spans="1:7">
      <c r="A49" s="139"/>
      <c r="B49" s="137"/>
      <c r="C49" s="137"/>
      <c r="D49" s="137"/>
      <c r="E49" s="138"/>
      <c r="F49" s="138"/>
      <c r="G49" s="138"/>
    </row>
    <row r="50" spans="1:7">
      <c r="A50" s="139"/>
      <c r="B50" s="137"/>
      <c r="C50" s="137"/>
      <c r="D50" s="137"/>
      <c r="E50" s="138"/>
      <c r="F50" s="138"/>
      <c r="G50" s="138"/>
    </row>
  </sheetData>
  <mergeCells count="9">
    <mergeCell ref="A2:G2"/>
    <mergeCell ref="A1:G1"/>
    <mergeCell ref="A32:E32"/>
    <mergeCell ref="A3:D3"/>
    <mergeCell ref="A11:D11"/>
    <mergeCell ref="A24:D24"/>
    <mergeCell ref="A31:G31"/>
    <mergeCell ref="A23:G23"/>
    <mergeCell ref="A10:G1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F51"/>
  <sheetViews>
    <sheetView workbookViewId="0">
      <selection activeCell="L31" sqref="L31"/>
    </sheetView>
  </sheetViews>
  <sheetFormatPr defaultRowHeight="12.75"/>
  <cols>
    <col min="1" max="1" width="37.5" customWidth="1"/>
    <col min="2" max="6" width="13.83203125" customWidth="1"/>
  </cols>
  <sheetData>
    <row r="1" spans="1:6">
      <c r="A1" s="2365" t="s">
        <v>419</v>
      </c>
      <c r="B1" s="2365"/>
      <c r="C1" s="2365"/>
      <c r="D1" s="2365"/>
      <c r="E1" s="2365"/>
      <c r="F1" s="2365"/>
    </row>
    <row r="2" spans="1:6" ht="16.5" customHeight="1">
      <c r="A2" s="2366" t="s">
        <v>420</v>
      </c>
      <c r="B2" s="2366"/>
      <c r="C2" s="2366"/>
      <c r="D2" s="2366"/>
      <c r="E2" s="2366"/>
      <c r="F2" s="2366"/>
    </row>
    <row r="3" spans="1:6">
      <c r="A3" s="2352" t="s">
        <v>371</v>
      </c>
      <c r="B3" s="2352"/>
      <c r="C3" s="2352"/>
      <c r="D3" s="2352"/>
      <c r="E3" s="2029"/>
      <c r="F3" s="2029"/>
    </row>
    <row r="4" spans="1:6" ht="15.75">
      <c r="A4" s="2057"/>
      <c r="B4" s="2028">
        <v>2019</v>
      </c>
      <c r="C4" s="2028">
        <v>2020</v>
      </c>
      <c r="D4" s="2028">
        <v>2021</v>
      </c>
      <c r="E4" s="2028">
        <v>2022</v>
      </c>
      <c r="F4" s="2028">
        <v>2023</v>
      </c>
    </row>
    <row r="5" spans="1:6">
      <c r="A5" s="767" t="s">
        <v>421</v>
      </c>
      <c r="B5" s="768">
        <v>2416</v>
      </c>
      <c r="C5" s="769">
        <v>2307</v>
      </c>
      <c r="D5" s="769">
        <v>2499</v>
      </c>
      <c r="E5" s="769">
        <v>2686</v>
      </c>
      <c r="F5" s="984">
        <v>2866</v>
      </c>
    </row>
    <row r="6" spans="1:6">
      <c r="A6" s="770" t="s">
        <v>422</v>
      </c>
      <c r="B6" s="749">
        <v>15</v>
      </c>
      <c r="C6" s="765">
        <v>11</v>
      </c>
      <c r="D6" s="765">
        <v>24</v>
      </c>
      <c r="E6" s="725">
        <v>19</v>
      </c>
      <c r="F6" s="57">
        <v>12</v>
      </c>
    </row>
    <row r="7" spans="1:6">
      <c r="A7" s="770" t="s">
        <v>423</v>
      </c>
      <c r="B7" s="749">
        <v>14</v>
      </c>
      <c r="C7" s="765">
        <v>14</v>
      </c>
      <c r="D7" s="765">
        <v>20</v>
      </c>
      <c r="E7" s="725">
        <v>31</v>
      </c>
      <c r="F7" s="57">
        <v>28</v>
      </c>
    </row>
    <row r="8" spans="1:6">
      <c r="A8" s="770" t="s">
        <v>424</v>
      </c>
      <c r="B8" s="749">
        <v>19</v>
      </c>
      <c r="C8" s="765">
        <v>15</v>
      </c>
      <c r="D8" s="765">
        <v>19</v>
      </c>
      <c r="E8" s="725">
        <v>10</v>
      </c>
      <c r="F8" s="57">
        <v>13</v>
      </c>
    </row>
    <row r="9" spans="1:6">
      <c r="A9" s="275" t="s">
        <v>900</v>
      </c>
      <c r="B9" s="753" t="s">
        <v>60</v>
      </c>
      <c r="C9" s="765">
        <v>137</v>
      </c>
      <c r="D9" s="765">
        <v>107</v>
      </c>
      <c r="E9" s="725">
        <v>7</v>
      </c>
      <c r="F9" s="57">
        <v>15</v>
      </c>
    </row>
    <row r="10" spans="1:6">
      <c r="A10" s="770" t="s">
        <v>425</v>
      </c>
      <c r="B10" s="749">
        <v>36</v>
      </c>
      <c r="C10" s="765">
        <v>32</v>
      </c>
      <c r="D10" s="765">
        <v>80</v>
      </c>
      <c r="E10" s="725">
        <v>69</v>
      </c>
      <c r="F10" s="57">
        <v>73</v>
      </c>
    </row>
    <row r="11" spans="1:6">
      <c r="A11" s="771" t="s">
        <v>658</v>
      </c>
      <c r="B11" s="275">
        <v>247</v>
      </c>
      <c r="C11" s="765">
        <v>230</v>
      </c>
      <c r="D11" s="749">
        <v>322</v>
      </c>
      <c r="E11" s="725">
        <v>313</v>
      </c>
      <c r="F11" s="57">
        <v>476</v>
      </c>
    </row>
    <row r="12" spans="1:6">
      <c r="A12" s="770" t="s">
        <v>426</v>
      </c>
      <c r="B12" s="727">
        <v>10</v>
      </c>
      <c r="C12" s="765">
        <v>11</v>
      </c>
      <c r="D12" s="765">
        <v>8</v>
      </c>
      <c r="E12" s="727">
        <v>5</v>
      </c>
      <c r="F12" s="57">
        <v>8</v>
      </c>
    </row>
    <row r="13" spans="1:6">
      <c r="A13" s="770" t="s">
        <v>427</v>
      </c>
      <c r="B13" s="727">
        <v>442</v>
      </c>
      <c r="C13" s="765">
        <v>445</v>
      </c>
      <c r="D13" s="765">
        <v>609</v>
      </c>
      <c r="E13" s="727">
        <v>1070</v>
      </c>
      <c r="F13" s="57">
        <v>919</v>
      </c>
    </row>
    <row r="14" spans="1:6">
      <c r="A14" s="770" t="s">
        <v>428</v>
      </c>
      <c r="B14" s="727">
        <v>15</v>
      </c>
      <c r="C14" s="772">
        <v>21</v>
      </c>
      <c r="D14" s="772">
        <v>1</v>
      </c>
      <c r="E14" s="749">
        <v>16</v>
      </c>
      <c r="F14" s="57">
        <v>18</v>
      </c>
    </row>
    <row r="15" spans="1:6" ht="24">
      <c r="A15" s="773" t="s">
        <v>901</v>
      </c>
      <c r="B15" s="727">
        <v>55</v>
      </c>
      <c r="C15" s="727">
        <v>48</v>
      </c>
      <c r="D15" s="727">
        <v>52</v>
      </c>
      <c r="E15" s="727">
        <v>60</v>
      </c>
      <c r="F15" s="57">
        <v>73</v>
      </c>
    </row>
    <row r="16" spans="1:6">
      <c r="A16" s="770" t="s">
        <v>429</v>
      </c>
      <c r="B16" s="727">
        <v>407</v>
      </c>
      <c r="C16" s="727">
        <v>442</v>
      </c>
      <c r="D16" s="727">
        <v>323</v>
      </c>
      <c r="E16" s="727">
        <v>209</v>
      </c>
      <c r="F16" s="57">
        <v>204</v>
      </c>
    </row>
    <row r="17" spans="1:6" ht="36">
      <c r="A17" s="2047" t="s">
        <v>1435</v>
      </c>
      <c r="B17" s="2059">
        <v>76</v>
      </c>
      <c r="C17" s="2060">
        <v>57</v>
      </c>
      <c r="D17" s="2060">
        <v>48</v>
      </c>
      <c r="E17" s="2061">
        <v>49</v>
      </c>
      <c r="F17" s="1847">
        <v>50</v>
      </c>
    </row>
    <row r="18" spans="1:6" ht="15.75">
      <c r="A18" s="2361" t="s">
        <v>659</v>
      </c>
      <c r="B18" s="2361"/>
      <c r="C18" s="2361"/>
      <c r="D18" s="2361"/>
      <c r="E18" s="2361"/>
      <c r="F18" s="725"/>
    </row>
    <row r="19" spans="1:6" ht="17.25" customHeight="1">
      <c r="A19" s="2364" t="s">
        <v>430</v>
      </c>
      <c r="B19" s="2364"/>
      <c r="C19" s="2364"/>
      <c r="D19" s="2364"/>
      <c r="E19" s="2364"/>
      <c r="F19" s="2029"/>
    </row>
    <row r="20" spans="1:6" ht="13.5" customHeight="1">
      <c r="A20" s="2057"/>
      <c r="B20" s="2028">
        <v>2019</v>
      </c>
      <c r="C20" s="2028">
        <v>2020</v>
      </c>
      <c r="D20" s="2028">
        <v>2021</v>
      </c>
      <c r="E20" s="2028">
        <v>2022</v>
      </c>
      <c r="F20" s="2058">
        <v>2023</v>
      </c>
    </row>
    <row r="21" spans="1:6">
      <c r="A21" s="2062" t="s">
        <v>42</v>
      </c>
      <c r="B21" s="2063">
        <v>17.600000000000001</v>
      </c>
      <c r="C21" s="2063">
        <v>16.600000000000001</v>
      </c>
      <c r="D21" s="2063">
        <v>17.7</v>
      </c>
      <c r="E21" s="2063">
        <v>18.399999999999999</v>
      </c>
      <c r="F21" s="2063">
        <v>19.2</v>
      </c>
    </row>
    <row r="22" spans="1:6" ht="18.75" customHeight="1">
      <c r="A22" s="777"/>
      <c r="B22" s="727"/>
      <c r="C22" s="727"/>
      <c r="D22" s="727"/>
      <c r="E22" s="727"/>
      <c r="F22" s="727"/>
    </row>
    <row r="23" spans="1:6" ht="12" customHeight="1">
      <c r="A23" s="2361" t="s">
        <v>1585</v>
      </c>
      <c r="B23" s="2361"/>
      <c r="C23" s="2361"/>
      <c r="D23" s="2361"/>
      <c r="E23" s="2361"/>
      <c r="F23" s="2361"/>
    </row>
    <row r="24" spans="1:6" ht="27.75" customHeight="1">
      <c r="A24" s="2352" t="s">
        <v>142</v>
      </c>
      <c r="B24" s="2352"/>
      <c r="C24" s="2352"/>
      <c r="D24" s="2352"/>
      <c r="E24" s="2029"/>
      <c r="F24" s="2029"/>
    </row>
    <row r="25" spans="1:6">
      <c r="A25" s="2051"/>
      <c r="B25" s="2028">
        <v>2019</v>
      </c>
      <c r="C25" s="2028">
        <v>2020</v>
      </c>
      <c r="D25" s="2028">
        <v>2021</v>
      </c>
      <c r="E25" s="2028">
        <v>2022</v>
      </c>
      <c r="F25" s="2065">
        <v>2023</v>
      </c>
    </row>
    <row r="26" spans="1:6">
      <c r="A26" s="774" t="s">
        <v>38</v>
      </c>
      <c r="B26" s="743">
        <v>2594</v>
      </c>
      <c r="C26" s="743">
        <v>2673</v>
      </c>
      <c r="D26" s="743">
        <v>2739</v>
      </c>
      <c r="E26" s="761">
        <v>2089</v>
      </c>
      <c r="F26" s="1321">
        <v>2315</v>
      </c>
    </row>
    <row r="27" spans="1:6">
      <c r="A27" s="770" t="s">
        <v>1431</v>
      </c>
      <c r="B27" s="734">
        <v>110</v>
      </c>
      <c r="C27" s="734">
        <v>110</v>
      </c>
      <c r="D27" s="734">
        <v>149</v>
      </c>
      <c r="E27" s="727">
        <v>156</v>
      </c>
      <c r="F27" s="57">
        <v>147</v>
      </c>
    </row>
    <row r="28" spans="1:6" ht="13.5">
      <c r="A28" s="779" t="s">
        <v>1432</v>
      </c>
      <c r="B28" s="762" t="s">
        <v>1359</v>
      </c>
      <c r="C28" s="762" t="s">
        <v>1360</v>
      </c>
      <c r="D28" s="762" t="s">
        <v>1361</v>
      </c>
      <c r="E28" s="727">
        <v>344</v>
      </c>
      <c r="F28" s="57">
        <v>422</v>
      </c>
    </row>
    <row r="29" spans="1:6" ht="13.5">
      <c r="A29" s="938" t="s">
        <v>1433</v>
      </c>
      <c r="B29" s="762" t="s">
        <v>1362</v>
      </c>
      <c r="C29" s="762" t="s">
        <v>1363</v>
      </c>
      <c r="D29" s="762" t="s">
        <v>1364</v>
      </c>
      <c r="E29" s="727">
        <v>249</v>
      </c>
      <c r="F29" s="57">
        <v>225</v>
      </c>
    </row>
    <row r="30" spans="1:6">
      <c r="A30" s="816" t="s">
        <v>1434</v>
      </c>
      <c r="B30" s="778">
        <v>1790</v>
      </c>
      <c r="C30" s="778">
        <v>1897</v>
      </c>
      <c r="D30" s="778">
        <v>1868</v>
      </c>
      <c r="E30" s="727">
        <v>1339</v>
      </c>
      <c r="F30" s="57">
        <v>1115</v>
      </c>
    </row>
    <row r="31" spans="1:6">
      <c r="A31" s="773" t="s">
        <v>326</v>
      </c>
      <c r="B31" s="734">
        <v>2081</v>
      </c>
      <c r="C31" s="734">
        <v>2161</v>
      </c>
      <c r="D31" s="734">
        <v>2299</v>
      </c>
      <c r="E31" s="727">
        <v>1859</v>
      </c>
      <c r="F31" s="57">
        <v>2036</v>
      </c>
    </row>
    <row r="32" spans="1:6">
      <c r="A32" s="773" t="s">
        <v>327</v>
      </c>
      <c r="B32" s="734">
        <v>513</v>
      </c>
      <c r="C32" s="734">
        <v>512</v>
      </c>
      <c r="D32" s="734">
        <v>440</v>
      </c>
      <c r="E32" s="727">
        <v>230</v>
      </c>
      <c r="F32" s="57">
        <v>279</v>
      </c>
    </row>
    <row r="33" spans="1:6">
      <c r="A33" s="2066"/>
      <c r="B33" s="2019"/>
      <c r="C33" s="2019"/>
      <c r="D33" s="2019"/>
      <c r="E33" s="2019"/>
      <c r="F33" s="2019"/>
    </row>
    <row r="34" spans="1:6">
      <c r="A34" s="773"/>
      <c r="B34" s="727"/>
      <c r="C34" s="727"/>
      <c r="D34" s="727"/>
      <c r="E34" s="727"/>
      <c r="F34" s="727"/>
    </row>
    <row r="35" spans="1:6" ht="15.75" customHeight="1">
      <c r="A35" s="2361" t="s">
        <v>864</v>
      </c>
      <c r="B35" s="2361"/>
      <c r="C35" s="2361"/>
      <c r="D35" s="2361"/>
      <c r="E35" s="2361"/>
      <c r="F35" s="2361"/>
    </row>
    <row r="36" spans="1:6" ht="30" customHeight="1">
      <c r="A36" s="2352" t="s">
        <v>384</v>
      </c>
      <c r="B36" s="2352"/>
      <c r="C36" s="2352"/>
      <c r="D36" s="2352"/>
      <c r="E36" s="2029"/>
      <c r="F36" s="2029"/>
    </row>
    <row r="37" spans="1:6">
      <c r="A37" s="2051"/>
      <c r="B37" s="2028">
        <v>2019</v>
      </c>
      <c r="C37" s="2028">
        <v>2020</v>
      </c>
      <c r="D37" s="2028">
        <v>2021</v>
      </c>
      <c r="E37" s="2028">
        <v>2022</v>
      </c>
      <c r="F37" s="2058">
        <v>2023</v>
      </c>
    </row>
    <row r="38" spans="1:6">
      <c r="A38" s="775" t="s">
        <v>38</v>
      </c>
      <c r="B38" s="734">
        <v>2594</v>
      </c>
      <c r="C38" s="734">
        <v>2673</v>
      </c>
      <c r="D38" s="734">
        <v>2739</v>
      </c>
      <c r="E38" s="727">
        <v>2089</v>
      </c>
      <c r="F38" s="1322">
        <v>2315</v>
      </c>
    </row>
    <row r="39" spans="1:6">
      <c r="A39" s="770" t="s">
        <v>1365</v>
      </c>
      <c r="B39" s="734">
        <v>15</v>
      </c>
      <c r="C39" s="734">
        <v>17</v>
      </c>
      <c r="D39" s="734">
        <v>12</v>
      </c>
      <c r="E39" s="727">
        <v>5</v>
      </c>
      <c r="F39" s="1323">
        <v>7</v>
      </c>
    </row>
    <row r="40" spans="1:6">
      <c r="A40" s="780" t="s">
        <v>1366</v>
      </c>
      <c r="B40" s="734">
        <v>46</v>
      </c>
      <c r="C40" s="776">
        <v>31</v>
      </c>
      <c r="D40" s="776">
        <v>18</v>
      </c>
      <c r="E40" s="727">
        <v>10</v>
      </c>
      <c r="F40" s="1323">
        <v>9</v>
      </c>
    </row>
    <row r="41" spans="1:6" ht="24">
      <c r="A41" s="781" t="s">
        <v>1367</v>
      </c>
      <c r="B41" s="734">
        <v>4</v>
      </c>
      <c r="C41" s="734">
        <v>22</v>
      </c>
      <c r="D41" s="734">
        <v>39</v>
      </c>
      <c r="E41" s="727">
        <v>29</v>
      </c>
      <c r="F41" s="1323">
        <v>28</v>
      </c>
    </row>
    <row r="42" spans="1:6" ht="24">
      <c r="A42" s="773" t="s">
        <v>1368</v>
      </c>
      <c r="B42" s="734">
        <v>3</v>
      </c>
      <c r="C42" s="734">
        <v>8</v>
      </c>
      <c r="D42" s="734">
        <v>9</v>
      </c>
      <c r="E42" s="727">
        <v>15</v>
      </c>
      <c r="F42" s="1324">
        <v>15</v>
      </c>
    </row>
    <row r="43" spans="1:6" ht="24">
      <c r="A43" s="773" t="s">
        <v>1369</v>
      </c>
      <c r="B43" s="734">
        <v>299</v>
      </c>
      <c r="C43" s="734">
        <v>1521</v>
      </c>
      <c r="D43" s="734">
        <v>1817</v>
      </c>
      <c r="E43" s="727">
        <v>1427</v>
      </c>
      <c r="F43" s="1323">
        <v>1617</v>
      </c>
    </row>
    <row r="44" spans="1:6">
      <c r="A44" s="2067" t="s">
        <v>1370</v>
      </c>
      <c r="B44" s="2019">
        <v>2227</v>
      </c>
      <c r="C44" s="2068">
        <v>1074</v>
      </c>
      <c r="D44" s="2068">
        <v>143</v>
      </c>
      <c r="E44" s="2019">
        <v>603</v>
      </c>
      <c r="F44" s="2069">
        <v>639</v>
      </c>
    </row>
    <row r="45" spans="1:6">
      <c r="A45" s="782" t="s">
        <v>1371</v>
      </c>
      <c r="B45" s="725"/>
      <c r="C45" s="725"/>
      <c r="D45" s="725"/>
      <c r="E45" s="725"/>
      <c r="F45" s="725"/>
    </row>
    <row r="46" spans="1:6">
      <c r="A46" s="783" t="s">
        <v>1372</v>
      </c>
      <c r="B46" s="725"/>
      <c r="C46" s="725"/>
      <c r="D46" s="725"/>
      <c r="E46" s="725"/>
      <c r="F46" s="725"/>
    </row>
    <row r="47" spans="1:6" ht="15.75">
      <c r="A47" s="960"/>
      <c r="B47" s="138"/>
      <c r="C47" s="138"/>
      <c r="D47" s="138"/>
      <c r="E47" s="138"/>
      <c r="F47" s="138"/>
    </row>
    <row r="48" spans="1:6" ht="13.5" customHeight="1">
      <c r="A48" s="78"/>
      <c r="B48" s="139"/>
      <c r="C48" s="139"/>
      <c r="D48" s="139"/>
      <c r="E48" s="138"/>
      <c r="F48" s="138"/>
    </row>
    <row r="49" spans="1:6" ht="15.75">
      <c r="A49" s="78"/>
      <c r="B49" s="139"/>
      <c r="C49" s="139"/>
      <c r="D49" s="139"/>
      <c r="E49" s="138"/>
      <c r="F49" s="138"/>
    </row>
    <row r="50" spans="1:6" ht="15.75">
      <c r="A50" s="78"/>
      <c r="B50" s="139"/>
      <c r="C50" s="139"/>
      <c r="D50" s="139"/>
      <c r="E50" s="138"/>
      <c r="F50" s="138"/>
    </row>
    <row r="51" spans="1:6" ht="15.75">
      <c r="A51" s="78"/>
      <c r="B51" s="139"/>
      <c r="C51" s="139"/>
      <c r="D51" s="139"/>
      <c r="E51" s="138"/>
      <c r="F51" s="138"/>
    </row>
  </sheetData>
  <mergeCells count="9">
    <mergeCell ref="A36:D36"/>
    <mergeCell ref="A18:E18"/>
    <mergeCell ref="A19:E19"/>
    <mergeCell ref="A1:F1"/>
    <mergeCell ref="A2:F2"/>
    <mergeCell ref="A23:F23"/>
    <mergeCell ref="A35:F35"/>
    <mergeCell ref="A3:D3"/>
    <mergeCell ref="A24:D2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G48"/>
  <sheetViews>
    <sheetView workbookViewId="0">
      <selection activeCell="M9" sqref="M9"/>
    </sheetView>
  </sheetViews>
  <sheetFormatPr defaultRowHeight="12.75"/>
  <cols>
    <col min="1" max="1" width="40.6640625" customWidth="1"/>
    <col min="3" max="6" width="11.83203125" customWidth="1"/>
  </cols>
  <sheetData>
    <row r="1" spans="1:7" ht="53.25" customHeight="1">
      <c r="A1" s="2367" t="s">
        <v>946</v>
      </c>
      <c r="B1" s="2367"/>
      <c r="C1" s="2367"/>
      <c r="D1" s="2367"/>
      <c r="E1" s="2367"/>
      <c r="F1" s="2367"/>
      <c r="G1" s="512"/>
    </row>
    <row r="2" spans="1:7">
      <c r="A2" s="2051"/>
      <c r="B2" s="2051" t="s">
        <v>312</v>
      </c>
      <c r="C2" s="2028">
        <v>2019</v>
      </c>
      <c r="D2" s="2028">
        <v>2020</v>
      </c>
      <c r="E2" s="2028">
        <v>2021</v>
      </c>
      <c r="F2" s="2028">
        <v>2022</v>
      </c>
      <c r="G2" s="2070">
        <v>2023</v>
      </c>
    </row>
    <row r="3" spans="1:7" ht="24" customHeight="1">
      <c r="A3" s="744" t="s">
        <v>947</v>
      </c>
      <c r="B3" s="744"/>
      <c r="C3" s="726"/>
      <c r="D3" s="726"/>
      <c r="E3" s="726"/>
      <c r="F3" s="726"/>
    </row>
    <row r="4" spans="1:7" ht="30" customHeight="1">
      <c r="A4" s="123" t="s">
        <v>948</v>
      </c>
      <c r="B4" s="784" t="s">
        <v>1373</v>
      </c>
      <c r="C4" s="785">
        <v>4609.1000000000004</v>
      </c>
      <c r="D4" s="785">
        <v>3929.5</v>
      </c>
      <c r="E4" s="785">
        <v>2598.6999999999998</v>
      </c>
      <c r="F4" s="785">
        <v>2584.9</v>
      </c>
      <c r="G4" s="1325">
        <v>2619.9</v>
      </c>
    </row>
    <row r="5" spans="1:7" ht="36.75" customHeight="1">
      <c r="A5" s="944" t="s">
        <v>949</v>
      </c>
      <c r="B5" s="784" t="s">
        <v>950</v>
      </c>
      <c r="C5" s="787">
        <v>127</v>
      </c>
      <c r="D5" s="788">
        <v>105.9</v>
      </c>
      <c r="E5" s="788">
        <v>64.8</v>
      </c>
      <c r="F5" s="789">
        <v>66.900000000000006</v>
      </c>
      <c r="G5" s="1326">
        <v>65.900000000000006</v>
      </c>
    </row>
    <row r="6" spans="1:7" ht="27.75" customHeight="1">
      <c r="A6" s="944" t="s">
        <v>951</v>
      </c>
      <c r="B6" s="784" t="s">
        <v>952</v>
      </c>
      <c r="C6" s="785">
        <v>89</v>
      </c>
      <c r="D6" s="785">
        <v>124</v>
      </c>
      <c r="E6" s="785">
        <v>124</v>
      </c>
      <c r="F6" s="790">
        <v>55</v>
      </c>
      <c r="G6" s="1325">
        <v>67</v>
      </c>
    </row>
    <row r="7" spans="1:7" ht="16.5" customHeight="1">
      <c r="A7" s="729" t="s">
        <v>953</v>
      </c>
      <c r="B7" s="733" t="s">
        <v>954</v>
      </c>
      <c r="C7" s="785">
        <v>12</v>
      </c>
      <c r="D7" s="785">
        <v>12</v>
      </c>
      <c r="E7" s="785">
        <v>12</v>
      </c>
      <c r="F7" s="790">
        <v>7</v>
      </c>
      <c r="G7" s="1327">
        <v>7</v>
      </c>
    </row>
    <row r="8" spans="1:7" ht="16.5" customHeight="1">
      <c r="A8" s="763" t="s">
        <v>955</v>
      </c>
      <c r="B8" s="733" t="s">
        <v>956</v>
      </c>
      <c r="C8" s="785">
        <v>37.6</v>
      </c>
      <c r="D8" s="785">
        <v>37.6</v>
      </c>
      <c r="E8" s="785">
        <v>19.5</v>
      </c>
      <c r="F8" s="790">
        <v>22.2</v>
      </c>
      <c r="G8" s="1327">
        <v>23.5</v>
      </c>
    </row>
    <row r="9" spans="1:7" ht="27.75" customHeight="1">
      <c r="A9" s="763" t="s">
        <v>957</v>
      </c>
      <c r="B9" s="733" t="s">
        <v>952</v>
      </c>
      <c r="C9" s="785">
        <v>46.8</v>
      </c>
      <c r="D9" s="786">
        <v>61</v>
      </c>
      <c r="E9" s="786">
        <v>77.5</v>
      </c>
      <c r="F9" s="796">
        <v>79.5</v>
      </c>
      <c r="G9" s="544">
        <v>87.5</v>
      </c>
    </row>
    <row r="10" spans="1:7" ht="18" customHeight="1">
      <c r="A10" s="732" t="s">
        <v>958</v>
      </c>
      <c r="B10" s="791"/>
      <c r="C10" s="738"/>
      <c r="D10" s="738"/>
      <c r="E10" s="738"/>
      <c r="F10" s="797"/>
      <c r="G10" s="544"/>
    </row>
    <row r="11" spans="1:7" ht="26.25" customHeight="1">
      <c r="A11" s="123" t="s">
        <v>948</v>
      </c>
      <c r="B11" s="784" t="s">
        <v>1373</v>
      </c>
      <c r="C11" s="772">
        <v>14994.8</v>
      </c>
      <c r="D11" s="772">
        <v>16097.5</v>
      </c>
      <c r="E11" s="772">
        <v>17913.099999999999</v>
      </c>
      <c r="F11" s="792">
        <v>19404.099999999999</v>
      </c>
      <c r="G11" s="1325">
        <v>18525.099999999999</v>
      </c>
    </row>
    <row r="12" spans="1:7" ht="37.5" customHeight="1">
      <c r="A12" s="944" t="s">
        <v>949</v>
      </c>
      <c r="B12" s="784" t="s">
        <v>950</v>
      </c>
      <c r="C12" s="793">
        <v>35.700000000000003</v>
      </c>
      <c r="D12" s="793">
        <v>37.6</v>
      </c>
      <c r="E12" s="793">
        <v>37.700000000000003</v>
      </c>
      <c r="F12" s="789">
        <v>39.200000000000003</v>
      </c>
      <c r="G12" s="1328">
        <v>36.700000000000003</v>
      </c>
    </row>
    <row r="13" spans="1:7" ht="27" customHeight="1">
      <c r="A13" s="944" t="s">
        <v>951</v>
      </c>
      <c r="B13" s="784" t="s">
        <v>952</v>
      </c>
      <c r="C13" s="772">
        <v>936.5</v>
      </c>
      <c r="D13" s="772">
        <v>953</v>
      </c>
      <c r="E13" s="772">
        <v>947.2</v>
      </c>
      <c r="F13" s="792">
        <v>1091.2</v>
      </c>
      <c r="G13" s="1325">
        <v>1122.2</v>
      </c>
    </row>
    <row r="14" spans="1:7" ht="15" customHeight="1">
      <c r="A14" s="729" t="s">
        <v>953</v>
      </c>
      <c r="B14" s="733" t="s">
        <v>954</v>
      </c>
      <c r="C14" s="785">
        <v>92</v>
      </c>
      <c r="D14" s="785">
        <v>90</v>
      </c>
      <c r="E14" s="785">
        <v>89</v>
      </c>
      <c r="F14" s="790">
        <v>92</v>
      </c>
      <c r="G14" s="1327">
        <v>94</v>
      </c>
    </row>
    <row r="15" spans="1:7" ht="15.75" customHeight="1">
      <c r="A15" s="763" t="s">
        <v>955</v>
      </c>
      <c r="B15" s="733" t="s">
        <v>956</v>
      </c>
      <c r="C15" s="785">
        <v>573.79999999999995</v>
      </c>
      <c r="D15" s="785">
        <v>638.1</v>
      </c>
      <c r="E15" s="785">
        <v>748.6</v>
      </c>
      <c r="F15" s="790">
        <v>747.9</v>
      </c>
      <c r="G15" s="1327">
        <v>784.2</v>
      </c>
    </row>
    <row r="16" spans="1:7" ht="27" customHeight="1">
      <c r="A16" s="2071" t="s">
        <v>957</v>
      </c>
      <c r="B16" s="2019" t="s">
        <v>959</v>
      </c>
      <c r="C16" s="2072">
        <v>653.6</v>
      </c>
      <c r="D16" s="2072">
        <v>952.6</v>
      </c>
      <c r="E16" s="2072">
        <v>1247</v>
      </c>
      <c r="F16" s="2073">
        <v>1476.4</v>
      </c>
      <c r="G16" s="2074">
        <v>1714</v>
      </c>
    </row>
    <row r="48" spans="1:6" ht="13.5" customHeight="1">
      <c r="A48" s="3"/>
      <c r="B48" s="3"/>
      <c r="C48" s="3"/>
      <c r="D48" s="3"/>
      <c r="E48" s="3"/>
      <c r="F48" s="3"/>
    </row>
  </sheetData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G48"/>
  <sheetViews>
    <sheetView workbookViewId="0">
      <selection activeCell="K19" sqref="K19"/>
    </sheetView>
  </sheetViews>
  <sheetFormatPr defaultRowHeight="12.75"/>
  <cols>
    <col min="1" max="1" width="46.6640625" customWidth="1"/>
    <col min="2" max="6" width="11.83203125" customWidth="1"/>
  </cols>
  <sheetData>
    <row r="1" spans="1:7" ht="21" customHeight="1">
      <c r="A1" s="2353" t="s">
        <v>960</v>
      </c>
      <c r="B1" s="2353"/>
      <c r="C1" s="2353"/>
      <c r="D1" s="2353"/>
      <c r="E1" s="138"/>
    </row>
    <row r="2" spans="1:7" ht="24.75" customHeight="1">
      <c r="A2" s="2360" t="s">
        <v>961</v>
      </c>
      <c r="B2" s="2360"/>
      <c r="C2" s="2360"/>
      <c r="D2" s="2360"/>
      <c r="E2" s="2360"/>
    </row>
    <row r="3" spans="1:7">
      <c r="A3" s="2352" t="s">
        <v>1050</v>
      </c>
      <c r="B3" s="2352"/>
      <c r="C3" s="2352"/>
      <c r="D3" s="2352"/>
      <c r="E3" s="2075"/>
      <c r="F3" s="512"/>
    </row>
    <row r="4" spans="1:7">
      <c r="A4" s="2076"/>
      <c r="B4" s="2077">
        <v>2019</v>
      </c>
      <c r="C4" s="2077">
        <v>2020</v>
      </c>
      <c r="D4" s="2077">
        <v>2021</v>
      </c>
      <c r="E4" s="2078">
        <v>2022</v>
      </c>
      <c r="F4" s="2079">
        <v>2023</v>
      </c>
    </row>
    <row r="5" spans="1:7">
      <c r="A5" s="742" t="s">
        <v>38</v>
      </c>
      <c r="B5" s="798">
        <v>7462.12</v>
      </c>
      <c r="C5" s="798">
        <v>6500.1419999999998</v>
      </c>
      <c r="D5" s="799">
        <v>6099.7309999999998</v>
      </c>
      <c r="E5" s="276">
        <v>6503.6180000000004</v>
      </c>
      <c r="F5" s="1329">
        <v>6994.7</v>
      </c>
    </row>
    <row r="6" spans="1:7" ht="16.5" customHeight="1">
      <c r="A6" s="795" t="s">
        <v>1377</v>
      </c>
      <c r="B6" s="800">
        <v>610.51499999999999</v>
      </c>
      <c r="C6" s="800">
        <v>893.46100000000001</v>
      </c>
      <c r="D6" s="801">
        <v>779.54</v>
      </c>
      <c r="E6" s="217">
        <v>714.32299999999998</v>
      </c>
      <c r="F6" s="217">
        <v>757.1</v>
      </c>
    </row>
    <row r="7" spans="1:7" ht="14.25" customHeight="1">
      <c r="A7" s="795" t="s">
        <v>1378</v>
      </c>
      <c r="B7" s="803">
        <v>6851.6049999999996</v>
      </c>
      <c r="C7" s="802">
        <v>5606.6809999999996</v>
      </c>
      <c r="D7" s="804">
        <v>5320.1909999999998</v>
      </c>
      <c r="E7" s="277">
        <v>5789.2950000000001</v>
      </c>
      <c r="F7" s="1330">
        <v>6237.6</v>
      </c>
    </row>
    <row r="8" spans="1:7" ht="16.5" customHeight="1">
      <c r="A8" s="794" t="s">
        <v>1380</v>
      </c>
      <c r="B8" s="803">
        <v>541.91800000000001</v>
      </c>
      <c r="C8" s="802">
        <v>610.02200000000005</v>
      </c>
      <c r="D8" s="804">
        <v>572.14800000000002</v>
      </c>
      <c r="E8" s="277">
        <v>569.96600000000001</v>
      </c>
      <c r="F8" s="1330">
        <v>571.5</v>
      </c>
    </row>
    <row r="9" spans="1:7" ht="16.5" customHeight="1">
      <c r="A9" s="802" t="s">
        <v>1379</v>
      </c>
      <c r="B9" s="803">
        <v>1034.201</v>
      </c>
      <c r="C9" s="802">
        <v>330.721</v>
      </c>
      <c r="D9" s="804">
        <v>315.92099999999999</v>
      </c>
      <c r="E9" s="277">
        <v>820.851</v>
      </c>
      <c r="F9" s="1330">
        <v>71.900000000000006</v>
      </c>
    </row>
    <row r="10" spans="1:7" ht="16.5" customHeight="1">
      <c r="A10" s="795" t="s">
        <v>1381</v>
      </c>
      <c r="B10" s="803">
        <v>3454.7950000000001</v>
      </c>
      <c r="C10" s="802">
        <v>3350.652</v>
      </c>
      <c r="D10" s="804">
        <v>3304.8919999999998</v>
      </c>
      <c r="E10" s="277">
        <v>3397.7849999999999</v>
      </c>
      <c r="F10" s="1330">
        <v>3406.3</v>
      </c>
    </row>
    <row r="11" spans="1:7" ht="15.75" customHeight="1">
      <c r="A11" s="815" t="s">
        <v>1383</v>
      </c>
      <c r="B11" s="805">
        <v>1819.998</v>
      </c>
      <c r="C11" s="805">
        <v>1315.086</v>
      </c>
      <c r="D11" s="806">
        <v>1126.7370000000001</v>
      </c>
      <c r="E11" s="278">
        <v>1000.2</v>
      </c>
      <c r="F11" s="1331">
        <v>894.5</v>
      </c>
    </row>
    <row r="12" spans="1:7" ht="15" customHeight="1">
      <c r="A12" s="779" t="s">
        <v>962</v>
      </c>
      <c r="B12" s="805">
        <v>0.45900000000000002</v>
      </c>
      <c r="C12" s="807" t="s">
        <v>60</v>
      </c>
      <c r="D12" s="808">
        <v>0.45900000000000002</v>
      </c>
      <c r="E12" s="279">
        <v>0.45900000000000002</v>
      </c>
      <c r="F12" s="1331">
        <v>0.5</v>
      </c>
    </row>
    <row r="13" spans="1:7" ht="16.5" customHeight="1">
      <c r="A13" s="2080" t="s">
        <v>1382</v>
      </c>
      <c r="B13" s="2081">
        <v>0.23400000000000001</v>
      </c>
      <c r="C13" s="2081">
        <v>0.2</v>
      </c>
      <c r="D13" s="2082">
        <v>3.4000000000000002E-2</v>
      </c>
      <c r="E13" s="2083">
        <v>3.4000000000000002E-2</v>
      </c>
      <c r="F13" s="2084">
        <v>3.5</v>
      </c>
    </row>
    <row r="14" spans="1:7">
      <c r="A14" s="816"/>
      <c r="B14" s="817"/>
      <c r="C14" s="817"/>
      <c r="D14" s="818"/>
      <c r="E14" s="819"/>
    </row>
    <row r="15" spans="1:7" ht="42.75" customHeight="1">
      <c r="A15" s="2369" t="s">
        <v>1374</v>
      </c>
      <c r="B15" s="2369"/>
      <c r="C15" s="2369"/>
      <c r="D15" s="2369"/>
      <c r="E15" s="2369"/>
      <c r="F15" s="2369"/>
      <c r="G15" s="2369"/>
    </row>
    <row r="16" spans="1:7">
      <c r="A16" s="2085"/>
      <c r="B16" s="2086">
        <v>2019</v>
      </c>
      <c r="C16" s="2086">
        <v>2020</v>
      </c>
      <c r="D16" s="2086">
        <v>2021</v>
      </c>
      <c r="E16" s="2087">
        <v>2022</v>
      </c>
      <c r="F16" s="2088">
        <v>2023</v>
      </c>
    </row>
    <row r="17" spans="1:6" ht="15.75" customHeight="1">
      <c r="A17" s="729" t="s">
        <v>963</v>
      </c>
      <c r="B17" s="809">
        <v>2</v>
      </c>
      <c r="C17" s="809">
        <v>2</v>
      </c>
      <c r="D17" s="809">
        <v>2</v>
      </c>
      <c r="E17" s="219">
        <v>2</v>
      </c>
      <c r="F17" s="218">
        <v>2</v>
      </c>
    </row>
    <row r="18" spans="1:6" ht="16.5" customHeight="1">
      <c r="A18" s="729" t="s">
        <v>964</v>
      </c>
      <c r="B18" s="809">
        <v>25512.2</v>
      </c>
      <c r="C18" s="809">
        <v>25512.2</v>
      </c>
      <c r="D18" s="809">
        <v>25512.2</v>
      </c>
      <c r="E18" s="220">
        <v>25512.2</v>
      </c>
      <c r="F18" s="220">
        <v>25512.2</v>
      </c>
    </row>
    <row r="19" spans="1:6" ht="16.5" customHeight="1">
      <c r="A19" s="729" t="s">
        <v>965</v>
      </c>
      <c r="B19" s="809">
        <v>1</v>
      </c>
      <c r="C19" s="809">
        <v>1</v>
      </c>
      <c r="D19" s="809">
        <v>1</v>
      </c>
      <c r="E19" s="220">
        <v>1</v>
      </c>
      <c r="F19" s="220">
        <v>1</v>
      </c>
    </row>
    <row r="20" spans="1:6" ht="16.5" customHeight="1">
      <c r="A20" s="2089" t="s">
        <v>966</v>
      </c>
      <c r="B20" s="2089">
        <v>27434.2</v>
      </c>
      <c r="C20" s="2089">
        <v>27434.2</v>
      </c>
      <c r="D20" s="2089">
        <v>27540.2</v>
      </c>
      <c r="E20" s="2090">
        <v>27540.2</v>
      </c>
      <c r="F20" s="2090">
        <v>27540.2</v>
      </c>
    </row>
    <row r="21" spans="1:6" ht="55.5" customHeight="1">
      <c r="A21" s="2368" t="s">
        <v>967</v>
      </c>
      <c r="B21" s="2368"/>
      <c r="C21" s="2368"/>
      <c r="D21" s="2368"/>
      <c r="E21" s="2368"/>
      <c r="F21" s="2368"/>
    </row>
    <row r="22" spans="1:6">
      <c r="A22" s="2085"/>
      <c r="B22" s="2086">
        <v>2019</v>
      </c>
      <c r="C22" s="2086">
        <v>2020</v>
      </c>
      <c r="D22" s="2086">
        <v>2021</v>
      </c>
      <c r="E22" s="2087">
        <v>2022</v>
      </c>
      <c r="F22" s="2088">
        <v>2023</v>
      </c>
    </row>
    <row r="23" spans="1:6" ht="17.25" customHeight="1">
      <c r="A23" s="763" t="s">
        <v>1375</v>
      </c>
      <c r="B23" s="809">
        <v>203.6</v>
      </c>
      <c r="C23" s="809">
        <v>203.6</v>
      </c>
      <c r="D23" s="809">
        <v>203.6</v>
      </c>
      <c r="E23" s="218">
        <v>203.6</v>
      </c>
      <c r="F23" s="1332">
        <v>203.6</v>
      </c>
    </row>
    <row r="24" spans="1:6" ht="17.25" customHeight="1">
      <c r="A24" s="763" t="s">
        <v>1376</v>
      </c>
      <c r="B24" s="809">
        <v>93.7</v>
      </c>
      <c r="C24" s="809">
        <v>93.7</v>
      </c>
      <c r="D24" s="809">
        <v>93.7</v>
      </c>
      <c r="E24" s="220">
        <v>93.7</v>
      </c>
      <c r="F24" s="1332">
        <v>93.7</v>
      </c>
    </row>
    <row r="25" spans="1:6" ht="18" customHeight="1">
      <c r="A25" s="763" t="s">
        <v>968</v>
      </c>
      <c r="B25" s="809">
        <v>1961</v>
      </c>
      <c r="C25" s="809">
        <v>1963</v>
      </c>
      <c r="D25" s="810">
        <v>1287</v>
      </c>
      <c r="E25" s="220">
        <v>1535</v>
      </c>
      <c r="F25" s="220">
        <v>1480</v>
      </c>
    </row>
    <row r="26" spans="1:6" ht="18" customHeight="1">
      <c r="A26" s="2091" t="s">
        <v>969</v>
      </c>
      <c r="B26" s="2089">
        <v>94.9</v>
      </c>
      <c r="C26" s="2089">
        <v>94.9</v>
      </c>
      <c r="D26" s="2092">
        <v>47.2</v>
      </c>
      <c r="E26" s="2093">
        <v>3039</v>
      </c>
      <c r="F26" s="2090">
        <v>2395.6999999999998</v>
      </c>
    </row>
    <row r="48" spans="1:6" ht="13.5" customHeight="1">
      <c r="A48" s="3"/>
      <c r="B48" s="3"/>
      <c r="C48" s="3"/>
      <c r="D48" s="3"/>
      <c r="E48" s="3"/>
      <c r="F48" s="3"/>
    </row>
  </sheetData>
  <mergeCells count="5">
    <mergeCell ref="A2:E2"/>
    <mergeCell ref="A1:D1"/>
    <mergeCell ref="A3:D3"/>
    <mergeCell ref="A21:F21"/>
    <mergeCell ref="A15:G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J49"/>
  <sheetViews>
    <sheetView workbookViewId="0">
      <selection activeCell="J37" sqref="J37"/>
    </sheetView>
  </sheetViews>
  <sheetFormatPr defaultRowHeight="12.75"/>
  <cols>
    <col min="1" max="1" width="51.1640625" customWidth="1"/>
    <col min="2" max="6" width="11.83203125" customWidth="1"/>
  </cols>
  <sheetData>
    <row r="1" spans="1:10" ht="21.75" customHeight="1">
      <c r="A1" s="2371" t="s">
        <v>1586</v>
      </c>
      <c r="B1" s="2371"/>
      <c r="C1" s="2371"/>
      <c r="D1" s="2371"/>
      <c r="E1" s="2371"/>
    </row>
    <row r="2" spans="1:10" ht="19.5" customHeight="1">
      <c r="A2" s="2372" t="s">
        <v>970</v>
      </c>
      <c r="B2" s="2372"/>
      <c r="C2" s="2372"/>
      <c r="D2" s="2372"/>
      <c r="E2" s="2372"/>
      <c r="F2" s="2372"/>
    </row>
    <row r="3" spans="1:10">
      <c r="A3" s="2051"/>
      <c r="B3" s="2030">
        <v>2019</v>
      </c>
      <c r="C3" s="2030">
        <v>2020</v>
      </c>
      <c r="D3" s="2030">
        <v>2021</v>
      </c>
      <c r="E3" s="2030">
        <v>2022</v>
      </c>
      <c r="F3" s="2035">
        <v>2023</v>
      </c>
    </row>
    <row r="4" spans="1:10">
      <c r="A4" s="811" t="s">
        <v>971</v>
      </c>
      <c r="B4" s="740"/>
      <c r="C4" s="740"/>
      <c r="D4" s="740"/>
      <c r="E4" s="725"/>
    </row>
    <row r="5" spans="1:10">
      <c r="A5" s="812" t="s">
        <v>972</v>
      </c>
      <c r="B5" s="734">
        <v>2</v>
      </c>
      <c r="C5" s="734">
        <v>1</v>
      </c>
      <c r="D5" s="734">
        <v>1</v>
      </c>
      <c r="E5" s="725">
        <v>1</v>
      </c>
      <c r="F5" s="57">
        <v>2</v>
      </c>
    </row>
    <row r="6" spans="1:10">
      <c r="A6" s="812" t="s">
        <v>973</v>
      </c>
      <c r="B6" s="727">
        <v>389</v>
      </c>
      <c r="C6" s="727">
        <v>36</v>
      </c>
      <c r="D6" s="727">
        <v>86</v>
      </c>
      <c r="E6" s="727">
        <v>120</v>
      </c>
      <c r="F6" s="57">
        <v>6777</v>
      </c>
    </row>
    <row r="7" spans="1:10" ht="38.25" customHeight="1">
      <c r="A7" s="2355" t="s">
        <v>974</v>
      </c>
      <c r="B7" s="2355"/>
      <c r="C7" s="2355"/>
      <c r="D7" s="2355"/>
      <c r="E7" s="2355"/>
      <c r="F7" s="2355"/>
    </row>
    <row r="8" spans="1:10" ht="12.75" customHeight="1">
      <c r="A8" s="2100"/>
      <c r="B8" s="2100"/>
      <c r="C8" s="2100"/>
      <c r="D8" s="2100"/>
      <c r="E8" s="2100"/>
      <c r="F8" s="2100"/>
    </row>
    <row r="9" spans="1:10">
      <c r="A9" s="2051"/>
      <c r="B9" s="2030">
        <v>2019</v>
      </c>
      <c r="C9" s="2030">
        <v>2020</v>
      </c>
      <c r="D9" s="2030">
        <v>2021</v>
      </c>
      <c r="E9" s="2030">
        <v>2022</v>
      </c>
      <c r="F9" s="2035">
        <v>2023</v>
      </c>
    </row>
    <row r="10" spans="1:10">
      <c r="A10" s="813" t="s">
        <v>975</v>
      </c>
      <c r="B10" s="734">
        <v>3</v>
      </c>
      <c r="C10" s="734">
        <v>3</v>
      </c>
      <c r="D10" s="734">
        <v>3</v>
      </c>
      <c r="E10" s="740">
        <v>3</v>
      </c>
      <c r="F10" s="57">
        <v>3</v>
      </c>
    </row>
    <row r="11" spans="1:10">
      <c r="A11" s="2095" t="s">
        <v>976</v>
      </c>
      <c r="B11" s="2039">
        <v>3</v>
      </c>
      <c r="C11" s="2039">
        <v>3</v>
      </c>
      <c r="D11" s="2039">
        <v>3</v>
      </c>
      <c r="E11" s="2029">
        <v>3</v>
      </c>
      <c r="F11" s="74">
        <v>3</v>
      </c>
    </row>
    <row r="12" spans="1:10">
      <c r="A12" s="821" t="s">
        <v>1384</v>
      </c>
      <c r="B12" s="740"/>
      <c r="C12" s="740"/>
      <c r="D12" s="740"/>
      <c r="E12" s="725"/>
    </row>
    <row r="13" spans="1:10">
      <c r="A13" s="740"/>
      <c r="B13" s="740"/>
      <c r="C13" s="740"/>
      <c r="D13" s="740"/>
      <c r="E13" s="725"/>
    </row>
    <row r="14" spans="1:10">
      <c r="A14" s="726"/>
      <c r="B14" s="726"/>
      <c r="C14" s="726"/>
      <c r="D14" s="726"/>
      <c r="E14" s="726"/>
      <c r="J14" s="826"/>
    </row>
    <row r="15" spans="1:10" ht="23.25" customHeight="1">
      <c r="A15" s="2372" t="s">
        <v>977</v>
      </c>
      <c r="B15" s="2372"/>
      <c r="C15" s="2372"/>
      <c r="D15" s="2372"/>
      <c r="E15" s="2372"/>
      <c r="F15" s="2372"/>
    </row>
    <row r="16" spans="1:10">
      <c r="A16" s="2051"/>
      <c r="B16" s="2030">
        <v>2019</v>
      </c>
      <c r="C16" s="2030">
        <v>2020</v>
      </c>
      <c r="D16" s="2030">
        <v>2021</v>
      </c>
      <c r="E16" s="2030">
        <v>2022</v>
      </c>
      <c r="F16" s="2031">
        <v>2023</v>
      </c>
    </row>
    <row r="17" spans="1:6">
      <c r="A17" s="820" t="s">
        <v>978</v>
      </c>
      <c r="B17" s="821">
        <v>200</v>
      </c>
      <c r="C17" s="821">
        <v>268</v>
      </c>
      <c r="D17" s="821">
        <v>102</v>
      </c>
      <c r="E17" s="814">
        <v>362</v>
      </c>
      <c r="F17" s="1333">
        <v>447</v>
      </c>
    </row>
    <row r="18" spans="1:6">
      <c r="A18" s="2029" t="s">
        <v>979</v>
      </c>
      <c r="B18" s="2019">
        <v>200</v>
      </c>
      <c r="C18" s="2019">
        <v>268</v>
      </c>
      <c r="D18" s="2019">
        <v>102</v>
      </c>
      <c r="E18" s="2029">
        <v>362</v>
      </c>
      <c r="F18" s="2096">
        <v>447</v>
      </c>
    </row>
    <row r="19" spans="1:6" ht="53.25" customHeight="1">
      <c r="A19" s="2373" t="s">
        <v>980</v>
      </c>
      <c r="B19" s="2373"/>
      <c r="C19" s="2373"/>
      <c r="D19" s="2373"/>
      <c r="E19" s="2373"/>
      <c r="F19" s="2373"/>
    </row>
    <row r="20" spans="1:6">
      <c r="A20" s="2348" t="s">
        <v>981</v>
      </c>
      <c r="B20" s="2348"/>
      <c r="C20" s="2348"/>
      <c r="D20" s="2348"/>
      <c r="E20" s="2029"/>
      <c r="F20" s="512"/>
    </row>
    <row r="21" spans="1:6">
      <c r="A21" s="2051"/>
      <c r="B21" s="2030">
        <v>2019</v>
      </c>
      <c r="C21" s="2030">
        <v>2020</v>
      </c>
      <c r="D21" s="2030">
        <v>2021</v>
      </c>
      <c r="E21" s="2030">
        <v>2022</v>
      </c>
      <c r="F21" s="2031">
        <v>2023</v>
      </c>
    </row>
    <row r="22" spans="1:6" ht="24">
      <c r="A22" s="813" t="s">
        <v>982</v>
      </c>
      <c r="B22" s="821">
        <v>2907</v>
      </c>
      <c r="C22" s="821">
        <v>2600</v>
      </c>
      <c r="D22" s="821">
        <v>2130</v>
      </c>
      <c r="E22" s="814">
        <v>4188</v>
      </c>
      <c r="F22" s="1333">
        <v>5922</v>
      </c>
    </row>
    <row r="23" spans="1:6">
      <c r="A23" s="2097" t="s">
        <v>983</v>
      </c>
      <c r="B23" s="2019">
        <v>2907</v>
      </c>
      <c r="C23" s="2019">
        <v>2600</v>
      </c>
      <c r="D23" s="2019">
        <v>2130</v>
      </c>
      <c r="E23" s="2029">
        <v>4188</v>
      </c>
      <c r="F23" s="2096">
        <v>5922</v>
      </c>
    </row>
    <row r="24" spans="1:6" ht="40.5" customHeight="1">
      <c r="A24" s="2370" t="s">
        <v>984</v>
      </c>
      <c r="B24" s="2370"/>
      <c r="C24" s="2370"/>
      <c r="D24" s="2370"/>
      <c r="E24" s="2370"/>
      <c r="F24" s="2370"/>
    </row>
    <row r="25" spans="1:6">
      <c r="A25" s="2348" t="s">
        <v>985</v>
      </c>
      <c r="B25" s="2348"/>
      <c r="C25" s="2348"/>
      <c r="D25" s="2348"/>
      <c r="E25" s="2029"/>
      <c r="F25" s="512"/>
    </row>
    <row r="26" spans="1:6">
      <c r="A26" s="2051"/>
      <c r="B26" s="2030">
        <v>2019</v>
      </c>
      <c r="C26" s="2030">
        <v>2020</v>
      </c>
      <c r="D26" s="2030">
        <v>2021</v>
      </c>
      <c r="E26" s="2030">
        <v>2022</v>
      </c>
      <c r="F26" s="2098">
        <v>2023</v>
      </c>
    </row>
    <row r="27" spans="1:6">
      <c r="A27" s="2065" t="s">
        <v>666</v>
      </c>
      <c r="B27" s="2099">
        <v>31200</v>
      </c>
      <c r="C27" s="2099">
        <v>21545</v>
      </c>
      <c r="D27" s="2099">
        <v>19027</v>
      </c>
      <c r="E27" s="2064">
        <v>32687</v>
      </c>
      <c r="F27" s="2094">
        <v>144216</v>
      </c>
    </row>
    <row r="28" spans="1:6" ht="40.5" customHeight="1">
      <c r="A28" s="2370" t="s">
        <v>986</v>
      </c>
      <c r="B28" s="2370"/>
      <c r="C28" s="2370"/>
      <c r="D28" s="2370"/>
      <c r="E28" s="2370"/>
      <c r="F28" s="2370"/>
    </row>
    <row r="29" spans="1:6">
      <c r="A29" s="2348" t="s">
        <v>987</v>
      </c>
      <c r="B29" s="2348"/>
      <c r="C29" s="2348"/>
      <c r="D29" s="2348"/>
      <c r="E29" s="2029"/>
      <c r="F29" s="512"/>
    </row>
    <row r="30" spans="1:6">
      <c r="A30" s="2051"/>
      <c r="B30" s="2030">
        <v>2019</v>
      </c>
      <c r="C30" s="2030">
        <v>2020</v>
      </c>
      <c r="D30" s="2030">
        <v>2021</v>
      </c>
      <c r="E30" s="2030">
        <v>2022</v>
      </c>
      <c r="F30" s="2035">
        <v>2023</v>
      </c>
    </row>
    <row r="31" spans="1:6">
      <c r="A31" s="822" t="s">
        <v>988</v>
      </c>
      <c r="B31" s="821">
        <v>15</v>
      </c>
      <c r="C31" s="821">
        <v>9</v>
      </c>
      <c r="D31" s="821">
        <v>16</v>
      </c>
      <c r="E31" s="814">
        <v>17</v>
      </c>
      <c r="F31" s="1333">
        <v>34</v>
      </c>
    </row>
    <row r="32" spans="1:6" ht="25.5">
      <c r="A32" s="823" t="s">
        <v>1385</v>
      </c>
      <c r="B32" s="734">
        <v>4</v>
      </c>
      <c r="C32" s="762" t="s">
        <v>60</v>
      </c>
      <c r="D32" s="762" t="s">
        <v>60</v>
      </c>
      <c r="E32" s="762" t="s">
        <v>60</v>
      </c>
      <c r="F32" s="785" t="s">
        <v>1040</v>
      </c>
    </row>
    <row r="33" spans="1:6">
      <c r="A33" s="2029" t="s">
        <v>989</v>
      </c>
      <c r="B33" s="2019">
        <v>2</v>
      </c>
      <c r="C33" s="2019">
        <v>2</v>
      </c>
      <c r="D33" s="2019">
        <v>2</v>
      </c>
      <c r="E33" s="2029">
        <v>2</v>
      </c>
      <c r="F33" s="512">
        <v>2</v>
      </c>
    </row>
    <row r="34" spans="1:6" ht="30" customHeight="1">
      <c r="A34" s="2370" t="s">
        <v>990</v>
      </c>
      <c r="B34" s="2370"/>
      <c r="C34" s="2370"/>
      <c r="D34" s="2370"/>
      <c r="E34" s="2370"/>
      <c r="F34" s="2370"/>
    </row>
    <row r="35" spans="1:6">
      <c r="A35" s="2348" t="s">
        <v>991</v>
      </c>
      <c r="B35" s="2348"/>
      <c r="C35" s="2348"/>
      <c r="D35" s="2348"/>
      <c r="E35" s="2029"/>
      <c r="F35" s="512"/>
    </row>
    <row r="36" spans="1:6">
      <c r="A36" s="2051"/>
      <c r="B36" s="2030">
        <v>2019</v>
      </c>
      <c r="C36" s="2030">
        <v>2020</v>
      </c>
      <c r="D36" s="2030">
        <v>2021</v>
      </c>
      <c r="E36" s="2030">
        <v>2022</v>
      </c>
      <c r="F36" s="2035">
        <v>2023</v>
      </c>
    </row>
    <row r="37" spans="1:6">
      <c r="A37" s="824" t="s">
        <v>992</v>
      </c>
      <c r="B37" s="740"/>
      <c r="C37" s="740"/>
      <c r="D37" s="740"/>
      <c r="E37" s="740"/>
    </row>
    <row r="38" spans="1:6">
      <c r="A38" s="827" t="s">
        <v>1386</v>
      </c>
      <c r="B38" s="821">
        <v>24677</v>
      </c>
      <c r="C38" s="821">
        <v>18506</v>
      </c>
      <c r="D38" s="821">
        <v>21177</v>
      </c>
      <c r="E38" s="821">
        <v>21764</v>
      </c>
      <c r="F38" s="462">
        <v>155990</v>
      </c>
    </row>
    <row r="39" spans="1:6" ht="29.25" customHeight="1">
      <c r="A39" s="825" t="s">
        <v>1587</v>
      </c>
      <c r="B39" s="734">
        <v>1070</v>
      </c>
      <c r="C39" s="762" t="s">
        <v>60</v>
      </c>
      <c r="D39" s="762" t="s">
        <v>60</v>
      </c>
      <c r="E39" s="762" t="s">
        <v>60</v>
      </c>
      <c r="F39" s="1334" t="s">
        <v>60</v>
      </c>
    </row>
    <row r="40" spans="1:6" ht="20.25" customHeight="1">
      <c r="A40" s="2029" t="s">
        <v>1387</v>
      </c>
      <c r="B40" s="2019">
        <v>23607</v>
      </c>
      <c r="C40" s="2019">
        <v>18506</v>
      </c>
      <c r="D40" s="2019">
        <v>21177</v>
      </c>
      <c r="E40" s="2019">
        <v>21764</v>
      </c>
      <c r="F40" s="74">
        <v>155990</v>
      </c>
    </row>
    <row r="41" spans="1:6">
      <c r="A41" s="740"/>
      <c r="B41" s="740"/>
      <c r="C41" s="740"/>
      <c r="D41" s="740"/>
      <c r="E41" s="740"/>
    </row>
    <row r="42" spans="1:6">
      <c r="A42" s="740"/>
      <c r="B42" s="740"/>
      <c r="C42" s="740"/>
      <c r="D42" s="740"/>
      <c r="E42" s="740"/>
    </row>
    <row r="43" spans="1:6">
      <c r="A43" s="139"/>
      <c r="B43" s="139"/>
      <c r="C43" s="139"/>
      <c r="D43" s="139"/>
      <c r="E43" s="139"/>
    </row>
    <row r="44" spans="1:6">
      <c r="A44" s="139"/>
      <c r="B44" s="139"/>
      <c r="C44" s="139"/>
      <c r="D44" s="139"/>
      <c r="E44" s="139"/>
    </row>
    <row r="45" spans="1:6">
      <c r="A45" s="139"/>
      <c r="B45" s="139"/>
      <c r="C45" s="139"/>
      <c r="D45" s="139"/>
      <c r="E45" s="139"/>
    </row>
    <row r="49" spans="1:6" ht="13.5" customHeight="1">
      <c r="A49" s="3"/>
      <c r="B49" s="3"/>
      <c r="C49" s="3"/>
      <c r="D49" s="3"/>
      <c r="E49" s="3"/>
      <c r="F49" s="3"/>
    </row>
  </sheetData>
  <mergeCells count="12">
    <mergeCell ref="A20:D20"/>
    <mergeCell ref="A1:E1"/>
    <mergeCell ref="A2:F2"/>
    <mergeCell ref="A7:F7"/>
    <mergeCell ref="A15:F15"/>
    <mergeCell ref="A19:F19"/>
    <mergeCell ref="A25:D25"/>
    <mergeCell ref="A29:D29"/>
    <mergeCell ref="A35:D35"/>
    <mergeCell ref="A24:F24"/>
    <mergeCell ref="A28:F28"/>
    <mergeCell ref="A34:F3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F48"/>
  <sheetViews>
    <sheetView workbookViewId="0">
      <selection activeCell="M15" sqref="M15"/>
    </sheetView>
  </sheetViews>
  <sheetFormatPr defaultRowHeight="12.75"/>
  <cols>
    <col min="1" max="1" width="47.6640625" customWidth="1"/>
    <col min="2" max="6" width="11.83203125" customWidth="1"/>
  </cols>
  <sheetData>
    <row r="1" spans="1:6">
      <c r="A1" s="2374" t="s">
        <v>431</v>
      </c>
      <c r="B1" s="2374"/>
      <c r="C1" s="2374"/>
      <c r="D1" s="2374"/>
      <c r="E1" s="2374"/>
    </row>
    <row r="2" spans="1:6" ht="15.75">
      <c r="A2" s="2375" t="s">
        <v>432</v>
      </c>
      <c r="B2" s="2375"/>
      <c r="C2" s="2375"/>
      <c r="D2" s="2375"/>
      <c r="E2" s="2375"/>
      <c r="F2" s="512"/>
    </row>
    <row r="3" spans="1:6">
      <c r="A3" s="2101"/>
      <c r="B3" s="1640">
        <v>2019</v>
      </c>
      <c r="C3" s="1640">
        <v>2020</v>
      </c>
      <c r="D3" s="1640">
        <v>2021</v>
      </c>
      <c r="E3" s="1640">
        <v>2022</v>
      </c>
      <c r="F3" s="2102">
        <v>2023</v>
      </c>
    </row>
    <row r="4" spans="1:6">
      <c r="A4" s="734"/>
      <c r="B4" s="734"/>
      <c r="C4" s="734"/>
      <c r="D4" s="734"/>
      <c r="E4" s="950"/>
    </row>
    <row r="5" spans="1:6">
      <c r="A5" s="812" t="s">
        <v>433</v>
      </c>
      <c r="B5" s="727">
        <v>14</v>
      </c>
      <c r="C5" s="727">
        <v>18.8</v>
      </c>
      <c r="D5" s="947">
        <v>23.8</v>
      </c>
      <c r="E5" s="950">
        <v>19.899999999999999</v>
      </c>
      <c r="F5" s="1335">
        <v>20.396452079475395</v>
      </c>
    </row>
    <row r="6" spans="1:6">
      <c r="A6" s="727" t="s">
        <v>434</v>
      </c>
      <c r="B6" s="727">
        <v>0.9</v>
      </c>
      <c r="C6" s="727">
        <v>0</v>
      </c>
      <c r="D6" s="947">
        <v>2.1</v>
      </c>
      <c r="E6" s="950">
        <v>0.5</v>
      </c>
      <c r="F6" s="1335">
        <v>0.28220429532766028</v>
      </c>
    </row>
    <row r="7" spans="1:6" ht="15">
      <c r="A7" s="727" t="s">
        <v>435</v>
      </c>
      <c r="B7" s="727"/>
      <c r="C7" s="727"/>
      <c r="D7" s="947"/>
      <c r="E7" s="950">
        <v>0.8</v>
      </c>
      <c r="F7" s="280">
        <v>0.5</v>
      </c>
    </row>
    <row r="8" spans="1:6" ht="15">
      <c r="A8" s="727" t="s">
        <v>436</v>
      </c>
      <c r="B8" s="727"/>
      <c r="C8" s="727"/>
      <c r="D8" s="947"/>
      <c r="E8" s="950">
        <v>3.43</v>
      </c>
      <c r="F8" s="280">
        <v>2.6</v>
      </c>
    </row>
    <row r="9" spans="1:6" ht="15">
      <c r="A9" s="727" t="s">
        <v>437</v>
      </c>
      <c r="B9" s="727"/>
      <c r="C9" s="727"/>
      <c r="D9" s="947"/>
      <c r="E9" s="950"/>
      <c r="F9" s="280"/>
    </row>
    <row r="10" spans="1:6" ht="15">
      <c r="A10" s="727" t="s">
        <v>438</v>
      </c>
      <c r="B10" s="759">
        <v>92.4</v>
      </c>
      <c r="C10" s="759">
        <v>90.7</v>
      </c>
      <c r="D10" s="948">
        <v>90.23</v>
      </c>
      <c r="E10" s="950">
        <v>93.7</v>
      </c>
      <c r="F10" s="280"/>
    </row>
    <row r="11" spans="1:6" ht="15">
      <c r="A11" s="727" t="s">
        <v>439</v>
      </c>
      <c r="B11" s="287">
        <v>2321.6</v>
      </c>
      <c r="C11" s="287">
        <v>2323.9</v>
      </c>
      <c r="D11" s="281">
        <v>2390.5</v>
      </c>
      <c r="E11" s="946">
        <v>2426.5030575631154</v>
      </c>
      <c r="F11" s="280">
        <v>2411</v>
      </c>
    </row>
    <row r="12" spans="1:6" ht="15">
      <c r="A12" s="727" t="s">
        <v>440</v>
      </c>
      <c r="B12" s="287">
        <v>62.8</v>
      </c>
      <c r="C12" s="287">
        <v>63.4</v>
      </c>
      <c r="D12" s="281">
        <v>65.27</v>
      </c>
      <c r="E12" s="946">
        <v>65.872795391297061</v>
      </c>
      <c r="F12" s="280">
        <v>65.2</v>
      </c>
    </row>
    <row r="13" spans="1:6" ht="15">
      <c r="A13" s="727" t="s">
        <v>441</v>
      </c>
      <c r="B13" s="287">
        <v>62.4</v>
      </c>
      <c r="C13" s="287">
        <v>66.7</v>
      </c>
      <c r="D13" s="281">
        <v>68.77</v>
      </c>
      <c r="E13" s="946">
        <v>74.975615148226808</v>
      </c>
      <c r="F13" s="280">
        <v>74.599999999999994</v>
      </c>
    </row>
    <row r="14" spans="1:6" ht="15">
      <c r="A14" s="727" t="s">
        <v>442</v>
      </c>
      <c r="B14" s="727"/>
      <c r="C14" s="727"/>
      <c r="D14" s="947"/>
      <c r="E14" s="950"/>
      <c r="F14" s="280"/>
    </row>
    <row r="15" spans="1:6" ht="15">
      <c r="A15" s="727" t="s">
        <v>443</v>
      </c>
      <c r="B15" s="949">
        <v>5002.62</v>
      </c>
      <c r="C15" s="949">
        <v>5540.92</v>
      </c>
      <c r="D15" s="948">
        <v>6299.9</v>
      </c>
      <c r="E15" s="950">
        <v>6827.6799999999994</v>
      </c>
      <c r="F15" s="280">
        <v>7215.64</v>
      </c>
    </row>
    <row r="16" spans="1:6" ht="15">
      <c r="A16" s="727" t="s">
        <v>444</v>
      </c>
      <c r="B16" s="949">
        <v>5523.68</v>
      </c>
      <c r="C16" s="949">
        <v>6165.06</v>
      </c>
      <c r="D16" s="281">
        <v>7015.41</v>
      </c>
      <c r="E16" s="946">
        <v>7607.7699999999995</v>
      </c>
      <c r="F16" s="280">
        <v>8031.36</v>
      </c>
    </row>
    <row r="17" spans="1:6" ht="15">
      <c r="A17" s="727" t="s">
        <v>445</v>
      </c>
      <c r="B17" s="949">
        <v>4395.74</v>
      </c>
      <c r="C17" s="949">
        <v>4896.24</v>
      </c>
      <c r="D17" s="281">
        <v>5538.71</v>
      </c>
      <c r="E17" s="946">
        <v>6012.08</v>
      </c>
      <c r="F17" s="280">
        <v>6341.77</v>
      </c>
    </row>
    <row r="18" spans="1:6" ht="15">
      <c r="A18" s="727" t="s">
        <v>446</v>
      </c>
      <c r="B18" s="949">
        <v>4363.3999999999996</v>
      </c>
      <c r="C18" s="949">
        <v>4758.99</v>
      </c>
      <c r="D18" s="281">
        <v>5409.93</v>
      </c>
      <c r="E18" s="946">
        <v>5853.54</v>
      </c>
      <c r="F18" s="280">
        <v>6201.8</v>
      </c>
    </row>
    <row r="19" spans="1:6" ht="15">
      <c r="A19" s="727" t="s">
        <v>447</v>
      </c>
      <c r="B19" s="727"/>
      <c r="C19" s="727"/>
      <c r="D19" s="947"/>
      <c r="E19" s="950"/>
      <c r="F19" s="280"/>
    </row>
    <row r="20" spans="1:6" ht="15">
      <c r="A20" s="727" t="s">
        <v>448</v>
      </c>
      <c r="B20" s="727"/>
      <c r="C20" s="727"/>
      <c r="D20" s="947"/>
      <c r="E20" s="950"/>
      <c r="F20" s="280"/>
    </row>
    <row r="21" spans="1:6" ht="15">
      <c r="A21" s="727" t="s">
        <v>449</v>
      </c>
      <c r="B21" s="727">
        <v>104</v>
      </c>
      <c r="C21" s="727">
        <v>101.34</v>
      </c>
      <c r="D21" s="947">
        <v>104.13</v>
      </c>
      <c r="E21" s="950">
        <v>98.49</v>
      </c>
      <c r="F21" s="280">
        <v>97.91</v>
      </c>
    </row>
    <row r="22" spans="1:6">
      <c r="A22" s="2103"/>
      <c r="B22" s="2019"/>
      <c r="C22" s="2019"/>
      <c r="D22" s="2019"/>
      <c r="E22" s="2104"/>
      <c r="F22" s="512"/>
    </row>
    <row r="23" spans="1:6" ht="15">
      <c r="A23" s="138"/>
      <c r="B23" s="281"/>
      <c r="C23" s="282"/>
      <c r="D23" s="282"/>
      <c r="E23" s="280"/>
    </row>
    <row r="48" spans="1:6" ht="13.5" customHeight="1">
      <c r="A48" s="3"/>
      <c r="B48" s="3"/>
      <c r="C48" s="3"/>
      <c r="D48" s="3"/>
      <c r="E48" s="3"/>
      <c r="F48" s="3"/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>
      <selection activeCell="H23" sqref="H23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9</vt:i4>
      </vt:variant>
    </vt:vector>
  </HeadingPairs>
  <TitlesOfParts>
    <vt:vector size="56" baseType="lpstr">
      <vt:lpstr>свод</vt:lpstr>
      <vt:lpstr>ЕГРСЕ (3)</vt:lpstr>
      <vt:lpstr>ВРП И СНС</vt:lpstr>
      <vt:lpstr>пром1</vt:lpstr>
      <vt:lpstr>пром2</vt:lpstr>
      <vt:lpstr>пром3</vt:lpstr>
      <vt:lpstr>сх1</vt:lpstr>
      <vt:lpstr>Строит2</vt:lpstr>
      <vt:lpstr>Груз</vt:lpstr>
      <vt:lpstr>Пассаж</vt:lpstr>
      <vt:lpstr> связ</vt:lpstr>
      <vt:lpstr>труд</vt:lpstr>
      <vt:lpstr>труд1</vt:lpstr>
      <vt:lpstr>труд2</vt:lpstr>
      <vt:lpstr>труд3</vt:lpstr>
      <vt:lpstr>труд4</vt:lpstr>
      <vt:lpstr>торг</vt:lpstr>
      <vt:lpstr>торг1</vt:lpstr>
      <vt:lpstr>услуги</vt:lpstr>
      <vt:lpstr>инд</vt:lpstr>
      <vt:lpstr>Госсектор</vt:lpstr>
      <vt:lpstr>фин1</vt:lpstr>
      <vt:lpstr>фин2</vt:lpstr>
      <vt:lpstr>фин3</vt:lpstr>
      <vt:lpstr>фин4</vt:lpstr>
      <vt:lpstr>фин5</vt:lpstr>
      <vt:lpstr>инвест</vt:lpstr>
      <vt:lpstr>внеш1</vt:lpstr>
      <vt:lpstr>внеш2</vt:lpstr>
      <vt:lpstr>внеш3</vt:lpstr>
      <vt:lpstr>демогр1</vt:lpstr>
      <vt:lpstr>демогр2</vt:lpstr>
      <vt:lpstr>демогр3</vt:lpstr>
      <vt:lpstr>демогр4</vt:lpstr>
      <vt:lpstr>демогр5</vt:lpstr>
      <vt:lpstr>демогр6</vt:lpstr>
      <vt:lpstr>демогр7</vt:lpstr>
      <vt:lpstr>здрав</vt:lpstr>
      <vt:lpstr>здрав.1 инвалид</vt:lpstr>
      <vt:lpstr>образ.культ.</vt:lpstr>
      <vt:lpstr>жилфонд</vt:lpstr>
      <vt:lpstr>прест</vt:lpstr>
      <vt:lpstr>благ</vt:lpstr>
      <vt:lpstr>экол</vt:lpstr>
      <vt:lpstr>туризм</vt:lpstr>
      <vt:lpstr>уровень</vt:lpstr>
      <vt:lpstr>Лист1</vt:lpstr>
      <vt:lpstr>' связ'!Область_печати</vt:lpstr>
      <vt:lpstr>'ВРП И СНС'!Область_печати</vt:lpstr>
      <vt:lpstr>Госсектор!Область_печати</vt:lpstr>
      <vt:lpstr>Груз!Область_печати</vt:lpstr>
      <vt:lpstr>'ЕГРСЕ (3)'!Область_печати</vt:lpstr>
      <vt:lpstr>пром1!Область_печати</vt:lpstr>
      <vt:lpstr>свод!Область_печати</vt:lpstr>
      <vt:lpstr>Строит2!Область_печати</vt:lpstr>
      <vt:lpstr>сх1!Область_печати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DSabirova</dc:creator>
  <cp:lastModifiedBy>GMombekova</cp:lastModifiedBy>
  <cp:lastPrinted>2025-01-08T07:28:41Z</cp:lastPrinted>
  <dcterms:created xsi:type="dcterms:W3CDTF">2015-09-18T03:45:04Z</dcterms:created>
  <dcterms:modified xsi:type="dcterms:W3CDTF">2025-01-08T08:38:19Z</dcterms:modified>
</cp:coreProperties>
</file>