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ТУРИЗМ\TURIZM\Туризм -Сборник Туризм в Кыргызстане\"/>
    </mc:Choice>
  </mc:AlternateContent>
  <xr:revisionPtr revIDLastSave="0" documentId="13_ncr:1_{CA67FEBF-5502-43B9-861F-EB56144FA70C}" xr6:coauthVersionLast="47" xr6:coauthVersionMax="47" xr10:uidLastSave="{00000000-0000-0000-0000-000000000000}"/>
  <bookViews>
    <workbookView xWindow="-120" yWindow="-120" windowWidth="29040" windowHeight="15720" tabRatio="748" firstSheet="34" activeTab="57" xr2:uid="{00000000-000D-0000-FFFF-FFFF00000000}"/>
  </bookViews>
  <sheets>
    <sheet name="Ответственные" sheetId="68" r:id="rId1"/>
    <sheet name="Содержание" sheetId="67" r:id="rId2"/>
    <sheet name="Осн. показ." sheetId="1" r:id="rId3"/>
    <sheet name="Показатели тур" sheetId="2" r:id="rId4"/>
    <sheet name="1.1" sheetId="3" r:id="rId5"/>
    <sheet name="1.2" sheetId="4" r:id="rId6"/>
    <sheet name="1.3" sheetId="5" r:id="rId7"/>
    <sheet name="1.4" sheetId="6" r:id="rId8"/>
    <sheet name="2.1 и 2.2" sheetId="7" r:id="rId9"/>
    <sheet name="2.3" sheetId="9" r:id="rId10"/>
    <sheet name="2.4-2.5" sheetId="10" r:id="rId11"/>
    <sheet name="2.6" sheetId="12" r:id="rId12"/>
    <sheet name="2.7 " sheetId="13" r:id="rId13"/>
    <sheet name="2.8" sheetId="64" r:id="rId14"/>
    <sheet name="3.1" sheetId="37" r:id="rId15"/>
    <sheet name="3.2" sheetId="38" r:id="rId16"/>
    <sheet name="4.1" sheetId="39" r:id="rId17"/>
    <sheet name="4.2" sheetId="40" r:id="rId18"/>
    <sheet name="5.1" sheetId="41" r:id="rId19"/>
    <sheet name="5.2" sheetId="43" r:id="rId20"/>
    <sheet name="5.2.1" sheetId="44" r:id="rId21"/>
    <sheet name="5.3" sheetId="45" r:id="rId22"/>
    <sheet name="5.3.1" sheetId="46" r:id="rId23"/>
    <sheet name="5.3.2" sheetId="47" r:id="rId24"/>
    <sheet name="5.4" sheetId="48" r:id="rId25"/>
    <sheet name="5.4.1" sheetId="49" r:id="rId26"/>
    <sheet name="5.5" sheetId="50" r:id="rId27"/>
    <sheet name="5.6" sheetId="51" r:id="rId28"/>
    <sheet name="5.7" sheetId="53" r:id="rId29"/>
    <sheet name="5.7.1" sheetId="54" r:id="rId30"/>
    <sheet name="5.8" sheetId="55" r:id="rId31"/>
    <sheet name="5.8.1" sheetId="56" r:id="rId32"/>
    <sheet name="5.9" sheetId="57" r:id="rId33"/>
    <sheet name="5.9.1." sheetId="58" r:id="rId34"/>
    <sheet name="5.10" sheetId="59" r:id="rId35"/>
    <sheet name="5.10.1" sheetId="60" r:id="rId36"/>
    <sheet name="6.1" sheetId="61" r:id="rId37"/>
    <sheet name="6.2" sheetId="62" r:id="rId38"/>
    <sheet name="7.1" sheetId="15" r:id="rId39"/>
    <sheet name="8.1" sheetId="18" r:id="rId40"/>
    <sheet name="8.2" sheetId="19" r:id="rId41"/>
    <sheet name="9.1" sheetId="20" r:id="rId42"/>
    <sheet name="9.2" sheetId="21" r:id="rId43"/>
    <sheet name=" 9.3" sheetId="22" r:id="rId44"/>
    <sheet name="9.4" sheetId="66" r:id="rId45"/>
    <sheet name="9.5" sheetId="24" r:id="rId46"/>
    <sheet name="9.6" sheetId="71" r:id="rId47"/>
    <sheet name="9.6.1" sheetId="25" r:id="rId48"/>
    <sheet name="9.7" sheetId="27" r:id="rId49"/>
    <sheet name="10.1 " sheetId="16" r:id="rId50"/>
    <sheet name="10,2" sheetId="70" r:id="rId51"/>
    <sheet name="11.1-11.3" sheetId="28" r:id="rId52"/>
    <sheet name="11.4-11.5" sheetId="29" r:id="rId53"/>
    <sheet name="11.6-11,7" sheetId="36" r:id="rId54"/>
    <sheet name="11.8" sheetId="31" r:id="rId55"/>
    <sheet name="11.9" sheetId="32" r:id="rId56"/>
    <sheet name="12.1-12.2" sheetId="33" r:id="rId57"/>
    <sheet name="12.3" sheetId="63" r:id="rId58"/>
  </sheets>
  <definedNames>
    <definedName name="_Hlk13759420" localSheetId="4">'1.1'!$A$3</definedName>
    <definedName name="_Hlk13759484" localSheetId="4">'1.1'!$A$1</definedName>
    <definedName name="_Hlk13759845" localSheetId="5">'1.2'!$A$1</definedName>
    <definedName name="_Hlk13760580" localSheetId="6">'1.3'!$A$1</definedName>
    <definedName name="_Hlk13761254" localSheetId="7">'1.4'!$A$1</definedName>
    <definedName name="_Hlk13762595" localSheetId="10">'2.4-2.5'!$A$15</definedName>
    <definedName name="_Hlk13763104" localSheetId="12">'2.7 '!$A$1</definedName>
    <definedName name="_Hlk13763104" localSheetId="13">'2.8'!#REF!</definedName>
    <definedName name="_Hlk13763724" localSheetId="14">'3.1'!$A$23</definedName>
    <definedName name="_Hlk14525360" localSheetId="15">'3.2'!$A$1</definedName>
    <definedName name="_Hlk15139791" localSheetId="23">'5.3.2'!$G$6</definedName>
    <definedName name="_Hlk15139877" localSheetId="23">'5.3.2'!$A$6</definedName>
    <definedName name="_Hlk322698095" localSheetId="14">'3.1'!$A$5</definedName>
    <definedName name="_xlnm._FilterDatabase" localSheetId="5" hidden="1">'1.2'!$A$7:$G$65</definedName>
    <definedName name="OLE_LINK1" localSheetId="23">'5.3.2'!$A$4</definedName>
    <definedName name="_xlnm.Print_Titles" localSheetId="5">'1.2'!$7:$7</definedName>
    <definedName name="_xlnm.Print_Titles" localSheetId="7">'1.4'!$7:$7</definedName>
    <definedName name="_xlnm.Print_Titles" localSheetId="18">'5.1'!$5:$5</definedName>
    <definedName name="_xlnm.Print_Titles" localSheetId="35">'5.10.1'!$6:$9</definedName>
    <definedName name="_xlnm.Print_Titles" localSheetId="22">'5.3.1'!$3:$6</definedName>
    <definedName name="_xlnm.Print_Titles" localSheetId="25">'5.4.1'!$5:$5</definedName>
    <definedName name="_xlnm.Print_Titles" localSheetId="29">'5.7.1'!$5:$6</definedName>
    <definedName name="_xlnm.Print_Titles" localSheetId="30">'5.8'!$6:$6</definedName>
    <definedName name="_xlnm.Print_Titles" localSheetId="31">'5.8.1'!$5:$5</definedName>
    <definedName name="_xlnm.Print_Titles" localSheetId="32">'5.9'!$5:$8</definedName>
    <definedName name="_xlnm.Print_Titles" localSheetId="33">'5.9.1.'!$7:$10</definedName>
    <definedName name="_xlnm.Print_Titles" localSheetId="36">'6.1'!$7:$7</definedName>
    <definedName name="_xlnm.Print_Titles" localSheetId="2">'Осн. показ.'!$4:$4</definedName>
    <definedName name="_xlnm.Print_Titles" localSheetId="3">'Показатели тур'!$3:$3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9" l="1"/>
  <c r="F10" i="60"/>
  <c r="E9" i="59"/>
  <c r="D7" i="45"/>
  <c r="F56" i="60"/>
  <c r="E56" i="60"/>
  <c r="D56" i="60"/>
  <c r="C56" i="60"/>
  <c r="B56" i="60"/>
  <c r="D48" i="60"/>
  <c r="C48" i="60"/>
  <c r="B48" i="60"/>
  <c r="E40" i="60"/>
  <c r="B40" i="60"/>
  <c r="G30" i="60"/>
  <c r="F30" i="60"/>
  <c r="E30" i="60"/>
  <c r="D30" i="60"/>
  <c r="C30" i="60"/>
  <c r="B30" i="60"/>
  <c r="G20" i="60"/>
  <c r="F20" i="60"/>
  <c r="E20" i="60"/>
  <c r="D20" i="60"/>
  <c r="C20" i="60"/>
  <c r="B20" i="60"/>
  <c r="G10" i="60"/>
  <c r="E10" i="60"/>
  <c r="D10" i="60"/>
  <c r="C10" i="60"/>
  <c r="B10" i="60"/>
  <c r="B24" i="59"/>
  <c r="B23" i="59"/>
  <c r="B21" i="59"/>
  <c r="B20" i="59"/>
  <c r="B19" i="59"/>
  <c r="B18" i="59"/>
  <c r="B17" i="59"/>
  <c r="B16" i="59"/>
  <c r="B15" i="59"/>
  <c r="B14" i="59"/>
  <c r="B13" i="59"/>
  <c r="B12" i="59"/>
  <c r="B10" i="59"/>
  <c r="G9" i="59"/>
  <c r="D9" i="59"/>
  <c r="C9" i="59"/>
  <c r="E121" i="58"/>
  <c r="E139" i="58" s="1"/>
  <c r="D121" i="58"/>
  <c r="D136" i="58" s="1"/>
  <c r="C121" i="58"/>
  <c r="C136" i="58" s="1"/>
  <c r="B121" i="58"/>
  <c r="B139" i="58" s="1"/>
  <c r="E100" i="58"/>
  <c r="E118" i="58" s="1"/>
  <c r="D100" i="58"/>
  <c r="D118" i="58" s="1"/>
  <c r="C100" i="58"/>
  <c r="C115" i="58" s="1"/>
  <c r="E82" i="58"/>
  <c r="E96" i="58" s="1"/>
  <c r="D82" i="58"/>
  <c r="C82" i="58"/>
  <c r="C96" i="58" s="1"/>
  <c r="B82" i="58"/>
  <c r="B96" i="58" s="1"/>
  <c r="E59" i="58"/>
  <c r="E75" i="58" s="1"/>
  <c r="D59" i="58"/>
  <c r="D72" i="58" s="1"/>
  <c r="C59" i="58"/>
  <c r="C74" i="58" s="1"/>
  <c r="E35" i="58"/>
  <c r="E56" i="58" s="1"/>
  <c r="D35" i="58"/>
  <c r="D53" i="58" s="1"/>
  <c r="C35" i="58"/>
  <c r="C53" i="58" s="1"/>
  <c r="E12" i="58"/>
  <c r="E27" i="58" s="1"/>
  <c r="D12" i="58"/>
  <c r="D34" i="58" s="1"/>
  <c r="C12" i="58"/>
  <c r="E11" i="57"/>
  <c r="E44" i="57" s="1"/>
  <c r="D11" i="57"/>
  <c r="D40" i="57" s="1"/>
  <c r="C11" i="57"/>
  <c r="C37" i="57" s="1"/>
  <c r="B11" i="57"/>
  <c r="B34" i="57" s="1"/>
  <c r="F113" i="56"/>
  <c r="F130" i="56" s="1"/>
  <c r="E113" i="56"/>
  <c r="E126" i="56" s="1"/>
  <c r="D113" i="56"/>
  <c r="D128" i="56" s="1"/>
  <c r="C113" i="56"/>
  <c r="C125" i="56" s="1"/>
  <c r="B113" i="56"/>
  <c r="F94" i="56"/>
  <c r="F107" i="56" s="1"/>
  <c r="E94" i="56"/>
  <c r="E108" i="56" s="1"/>
  <c r="D94" i="56"/>
  <c r="D110" i="56" s="1"/>
  <c r="C94" i="56"/>
  <c r="C106" i="56" s="1"/>
  <c r="B94" i="56"/>
  <c r="F75" i="56"/>
  <c r="F89" i="56" s="1"/>
  <c r="E75" i="56"/>
  <c r="E90" i="56" s="1"/>
  <c r="D75" i="56"/>
  <c r="D90" i="56" s="1"/>
  <c r="C75" i="56"/>
  <c r="C88" i="56" s="1"/>
  <c r="B75" i="56"/>
  <c r="B90" i="56" s="1"/>
  <c r="F54" i="56"/>
  <c r="F69" i="56" s="1"/>
  <c r="E54" i="56"/>
  <c r="E66" i="56" s="1"/>
  <c r="D54" i="56"/>
  <c r="D72" i="56" s="1"/>
  <c r="C54" i="56"/>
  <c r="C67" i="56" s="1"/>
  <c r="B54" i="56"/>
  <c r="B69" i="56" s="1"/>
  <c r="F31" i="56"/>
  <c r="F45" i="56" s="1"/>
  <c r="E31" i="56"/>
  <c r="E50" i="56" s="1"/>
  <c r="D31" i="56"/>
  <c r="D43" i="56" s="1"/>
  <c r="C31" i="56"/>
  <c r="C48" i="56" s="1"/>
  <c r="B31" i="56"/>
  <c r="B50" i="56" s="1"/>
  <c r="F8" i="56"/>
  <c r="F21" i="56" s="1"/>
  <c r="E8" i="56"/>
  <c r="E26" i="56" s="1"/>
  <c r="D8" i="56"/>
  <c r="D28" i="56" s="1"/>
  <c r="C8" i="56"/>
  <c r="C24" i="56" s="1"/>
  <c r="B8" i="56"/>
  <c r="B29" i="56" s="1"/>
  <c r="E41" i="55"/>
  <c r="D41" i="55"/>
  <c r="C41" i="55"/>
  <c r="B41" i="55"/>
  <c r="E40" i="55"/>
  <c r="D40" i="55"/>
  <c r="C40" i="55"/>
  <c r="B40" i="55"/>
  <c r="E39" i="55"/>
  <c r="D39" i="55"/>
  <c r="C39" i="55"/>
  <c r="B39" i="55"/>
  <c r="E38" i="55"/>
  <c r="D38" i="55"/>
  <c r="B38" i="55"/>
  <c r="E37" i="55"/>
  <c r="D37" i="55"/>
  <c r="C37" i="55"/>
  <c r="B37" i="55"/>
  <c r="E36" i="55"/>
  <c r="D36" i="55"/>
  <c r="C36" i="55"/>
  <c r="B36" i="55"/>
  <c r="E35" i="55"/>
  <c r="D35" i="55"/>
  <c r="C35" i="55"/>
  <c r="B35" i="55"/>
  <c r="F34" i="55"/>
  <c r="E34" i="55"/>
  <c r="D34" i="55"/>
  <c r="C34" i="55"/>
  <c r="B34" i="55"/>
  <c r="E33" i="55"/>
  <c r="D33" i="55"/>
  <c r="C33" i="55"/>
  <c r="B33" i="55"/>
  <c r="E32" i="55"/>
  <c r="D32" i="55"/>
  <c r="C32" i="55"/>
  <c r="B32" i="55"/>
  <c r="E31" i="55"/>
  <c r="D31" i="55"/>
  <c r="C31" i="55"/>
  <c r="B31" i="55"/>
  <c r="F30" i="55"/>
  <c r="E30" i="55"/>
  <c r="D30" i="55"/>
  <c r="C30" i="55"/>
  <c r="B30" i="55"/>
  <c r="F29" i="55"/>
  <c r="E29" i="55"/>
  <c r="D29" i="55"/>
  <c r="C29" i="55"/>
  <c r="B29" i="55"/>
  <c r="E28" i="55"/>
  <c r="D28" i="55"/>
  <c r="C28" i="55"/>
  <c r="B28" i="55"/>
  <c r="E27" i="55"/>
  <c r="D27" i="55"/>
  <c r="C27" i="55"/>
  <c r="B27" i="55"/>
  <c r="F8" i="55"/>
  <c r="F31" i="55" s="1"/>
  <c r="F16" i="51"/>
  <c r="E16" i="51"/>
  <c r="D16" i="51"/>
  <c r="C16" i="51"/>
  <c r="B16" i="51"/>
  <c r="C9" i="51"/>
  <c r="F6" i="51"/>
  <c r="E6" i="51"/>
  <c r="D6" i="51"/>
  <c r="C6" i="51"/>
  <c r="B6" i="51"/>
  <c r="E17" i="50"/>
  <c r="D17" i="50"/>
  <c r="D6" i="50"/>
  <c r="C6" i="50"/>
  <c r="D52" i="46"/>
  <c r="C52" i="46"/>
  <c r="B52" i="46"/>
  <c r="C44" i="46"/>
  <c r="B44" i="46"/>
  <c r="D27" i="46"/>
  <c r="C27" i="46"/>
  <c r="B27" i="46"/>
  <c r="D17" i="46"/>
  <c r="C17" i="46"/>
  <c r="B17" i="46"/>
  <c r="B22" i="45"/>
  <c r="B19" i="45"/>
  <c r="B18" i="45"/>
  <c r="B16" i="45"/>
  <c r="B15" i="45"/>
  <c r="B14" i="45"/>
  <c r="B13" i="45"/>
  <c r="B11" i="45"/>
  <c r="B10" i="45"/>
  <c r="D9" i="45"/>
  <c r="C9" i="45"/>
  <c r="C7" i="45" s="1"/>
  <c r="B8" i="45"/>
  <c r="D10" i="44"/>
  <c r="C10" i="44"/>
  <c r="B10" i="44"/>
  <c r="D8" i="43"/>
  <c r="C8" i="43"/>
  <c r="B8" i="43"/>
  <c r="F66" i="41"/>
  <c r="E64" i="41"/>
  <c r="D64" i="41"/>
  <c r="F59" i="41"/>
  <c r="E59" i="41"/>
  <c r="F47" i="41"/>
  <c r="F68" i="41" s="1"/>
  <c r="E47" i="41"/>
  <c r="E61" i="41" s="1"/>
  <c r="D47" i="41"/>
  <c r="D66" i="41" s="1"/>
  <c r="C47" i="41"/>
  <c r="C59" i="41" s="1"/>
  <c r="B47" i="41"/>
  <c r="B64" i="41" s="1"/>
  <c r="E40" i="41"/>
  <c r="D40" i="41"/>
  <c r="B40" i="41"/>
  <c r="E39" i="41"/>
  <c r="D39" i="41"/>
  <c r="B39" i="41"/>
  <c r="E38" i="41"/>
  <c r="D38" i="41"/>
  <c r="B38" i="41"/>
  <c r="F37" i="41"/>
  <c r="E37" i="41"/>
  <c r="B37" i="41"/>
  <c r="E36" i="41"/>
  <c r="D36" i="41"/>
  <c r="B36" i="41"/>
  <c r="E35" i="41"/>
  <c r="D35" i="41"/>
  <c r="B35" i="41"/>
  <c r="E34" i="41"/>
  <c r="D34" i="41"/>
  <c r="B34" i="41"/>
  <c r="E33" i="41"/>
  <c r="D33" i="41"/>
  <c r="B33" i="41"/>
  <c r="E32" i="41"/>
  <c r="D32" i="41"/>
  <c r="B32" i="41"/>
  <c r="E31" i="41"/>
  <c r="D31" i="41"/>
  <c r="B31" i="41"/>
  <c r="E30" i="41"/>
  <c r="D30" i="41"/>
  <c r="B30" i="41"/>
  <c r="E29" i="41"/>
  <c r="D29" i="41"/>
  <c r="B29" i="41"/>
  <c r="E28" i="41"/>
  <c r="D28" i="41"/>
  <c r="B28" i="41"/>
  <c r="E27" i="41"/>
  <c r="D27" i="41"/>
  <c r="B27" i="41"/>
  <c r="E26" i="41"/>
  <c r="D26" i="41"/>
  <c r="B26" i="41"/>
  <c r="C9" i="41"/>
  <c r="F7" i="41"/>
  <c r="F39" i="41" s="1"/>
  <c r="F36" i="39"/>
  <c r="F35" i="39"/>
  <c r="F7" i="39"/>
  <c r="F33" i="39" s="1"/>
  <c r="F27" i="22"/>
  <c r="E27" i="22"/>
  <c r="D27" i="22"/>
  <c r="B27" i="22"/>
  <c r="F26" i="22"/>
  <c r="E26" i="22"/>
  <c r="D26" i="22"/>
  <c r="B26" i="22"/>
  <c r="F25" i="22"/>
  <c r="E25" i="22"/>
  <c r="D25" i="22"/>
  <c r="B25" i="22"/>
  <c r="D24" i="22"/>
  <c r="B24" i="22"/>
  <c r="F23" i="22"/>
  <c r="E23" i="22"/>
  <c r="D23" i="22"/>
  <c r="B23" i="22"/>
  <c r="F22" i="22"/>
  <c r="E22" i="22"/>
  <c r="D22" i="22"/>
  <c r="B22" i="22"/>
  <c r="F21" i="22"/>
  <c r="E21" i="22"/>
  <c r="D21" i="22"/>
  <c r="B21" i="22"/>
  <c r="F20" i="22"/>
  <c r="E20" i="22"/>
  <c r="D20" i="22"/>
  <c r="B20" i="22"/>
  <c r="F19" i="22"/>
  <c r="E19" i="22"/>
  <c r="D19" i="22"/>
  <c r="B19" i="22"/>
  <c r="C6" i="22"/>
  <c r="C20" i="22" s="1"/>
  <c r="F64" i="41" l="1"/>
  <c r="B67" i="41"/>
  <c r="F25" i="39"/>
  <c r="C67" i="41"/>
  <c r="F26" i="39"/>
  <c r="B12" i="58"/>
  <c r="F27" i="39"/>
  <c r="F41" i="55"/>
  <c r="F30" i="39"/>
  <c r="B62" i="41"/>
  <c r="F31" i="39"/>
  <c r="C62" i="41"/>
  <c r="F36" i="55"/>
  <c r="F39" i="55"/>
  <c r="F29" i="39"/>
  <c r="B60" i="41"/>
  <c r="D62" i="41"/>
  <c r="B11" i="59"/>
  <c r="B9" i="59" s="1"/>
  <c r="C94" i="58"/>
  <c r="B97" i="58"/>
  <c r="E97" i="58"/>
  <c r="C73" i="56"/>
  <c r="B48" i="56"/>
  <c r="B51" i="56"/>
  <c r="F87" i="56"/>
  <c r="E87" i="56"/>
  <c r="D21" i="56"/>
  <c r="F105" i="56"/>
  <c r="E74" i="58"/>
  <c r="B35" i="58"/>
  <c r="B57" i="58" s="1"/>
  <c r="D75" i="58"/>
  <c r="E76" i="58"/>
  <c r="E115" i="58"/>
  <c r="E116" i="58"/>
  <c r="D117" i="58"/>
  <c r="E49" i="58"/>
  <c r="E117" i="58"/>
  <c r="D52" i="58"/>
  <c r="E52" i="58"/>
  <c r="E93" i="58"/>
  <c r="E54" i="58"/>
  <c r="D49" i="58"/>
  <c r="C73" i="58"/>
  <c r="D115" i="58"/>
  <c r="C75" i="58"/>
  <c r="D57" i="58"/>
  <c r="E78" i="58"/>
  <c r="E57" i="58"/>
  <c r="C32" i="58"/>
  <c r="C112" i="58"/>
  <c r="D112" i="58"/>
  <c r="E112" i="58"/>
  <c r="B134" i="58"/>
  <c r="E71" i="58"/>
  <c r="C92" i="58"/>
  <c r="D113" i="58"/>
  <c r="C134" i="58"/>
  <c r="C72" i="58"/>
  <c r="E92" i="58"/>
  <c r="E113" i="58"/>
  <c r="B137" i="58"/>
  <c r="D38" i="57"/>
  <c r="D37" i="57"/>
  <c r="B43" i="57"/>
  <c r="E40" i="57"/>
  <c r="C44" i="56"/>
  <c r="C108" i="56"/>
  <c r="E24" i="56"/>
  <c r="D27" i="56"/>
  <c r="E125" i="56"/>
  <c r="B126" i="56"/>
  <c r="B68" i="56"/>
  <c r="C43" i="56"/>
  <c r="F43" i="56"/>
  <c r="B107" i="56"/>
  <c r="B25" i="56"/>
  <c r="B91" i="56"/>
  <c r="C26" i="56"/>
  <c r="B49" i="56"/>
  <c r="F66" i="56"/>
  <c r="E92" i="56"/>
  <c r="B109" i="56"/>
  <c r="B128" i="56"/>
  <c r="D26" i="56"/>
  <c r="B43" i="56"/>
  <c r="C50" i="56"/>
  <c r="B67" i="56"/>
  <c r="F92" i="56"/>
  <c r="E110" i="56"/>
  <c r="C128" i="56"/>
  <c r="B27" i="56"/>
  <c r="D50" i="56"/>
  <c r="E67" i="56"/>
  <c r="F110" i="56"/>
  <c r="F128" i="56"/>
  <c r="C129" i="56"/>
  <c r="E48" i="56"/>
  <c r="E28" i="56"/>
  <c r="D51" i="56"/>
  <c r="E69" i="56"/>
  <c r="D130" i="56"/>
  <c r="E21" i="56"/>
  <c r="F28" i="56"/>
  <c r="D45" i="56"/>
  <c r="E52" i="56"/>
  <c r="C70" i="56"/>
  <c r="E130" i="56"/>
  <c r="C22" i="56"/>
  <c r="D29" i="56"/>
  <c r="E45" i="56"/>
  <c r="F52" i="56"/>
  <c r="E70" i="56"/>
  <c r="E22" i="56"/>
  <c r="F29" i="56"/>
  <c r="C46" i="56"/>
  <c r="B72" i="56"/>
  <c r="B88" i="56"/>
  <c r="F23" i="56"/>
  <c r="E46" i="56"/>
  <c r="C72" i="56"/>
  <c r="E88" i="56"/>
  <c r="B106" i="56"/>
  <c r="F124" i="56"/>
  <c r="B24" i="56"/>
  <c r="F47" i="56"/>
  <c r="F72" i="56"/>
  <c r="B89" i="56"/>
  <c r="E106" i="56"/>
  <c r="B125" i="56"/>
  <c r="B28" i="58"/>
  <c r="B34" i="58"/>
  <c r="B31" i="58"/>
  <c r="B30" i="58"/>
  <c r="B27" i="58"/>
  <c r="B33" i="58"/>
  <c r="B32" i="58"/>
  <c r="B29" i="58"/>
  <c r="B26" i="58"/>
  <c r="C28" i="58"/>
  <c r="E31" i="58"/>
  <c r="E34" i="58"/>
  <c r="E50" i="58"/>
  <c r="E53" i="58"/>
  <c r="C57" i="58"/>
  <c r="E72" i="58"/>
  <c r="B92" i="58"/>
  <c r="C113" i="58"/>
  <c r="C117" i="58"/>
  <c r="E133" i="58"/>
  <c r="E136" i="58"/>
  <c r="E28" i="58"/>
  <c r="C51" i="58"/>
  <c r="C137" i="58"/>
  <c r="D32" i="58"/>
  <c r="D51" i="58"/>
  <c r="B59" i="58"/>
  <c r="D73" i="58"/>
  <c r="C77" i="58"/>
  <c r="B93" i="58"/>
  <c r="B100" i="58"/>
  <c r="D134" i="58"/>
  <c r="D137" i="58"/>
  <c r="C26" i="58"/>
  <c r="C29" i="58"/>
  <c r="E32" i="58"/>
  <c r="E51" i="58"/>
  <c r="C55" i="58"/>
  <c r="E73" i="58"/>
  <c r="D77" i="58"/>
  <c r="C93" i="58"/>
  <c r="E114" i="58"/>
  <c r="C118" i="58"/>
  <c r="E134" i="58"/>
  <c r="E137" i="58"/>
  <c r="D26" i="58"/>
  <c r="D29" i="58"/>
  <c r="B49" i="58"/>
  <c r="B52" i="58"/>
  <c r="D55" i="58"/>
  <c r="E77" i="58"/>
  <c r="B135" i="58"/>
  <c r="B138" i="58"/>
  <c r="E26" i="58"/>
  <c r="E29" i="58"/>
  <c r="C33" i="58"/>
  <c r="C49" i="58"/>
  <c r="C52" i="58"/>
  <c r="E55" i="58"/>
  <c r="B94" i="58"/>
  <c r="C135" i="58"/>
  <c r="C138" i="58"/>
  <c r="D33" i="58"/>
  <c r="B56" i="58"/>
  <c r="D135" i="58"/>
  <c r="D138" i="58"/>
  <c r="C27" i="58"/>
  <c r="E30" i="58"/>
  <c r="E33" i="58"/>
  <c r="C56" i="58"/>
  <c r="B95" i="58"/>
  <c r="E135" i="58"/>
  <c r="E138" i="58"/>
  <c r="D27" i="58"/>
  <c r="B50" i="58"/>
  <c r="B53" i="58"/>
  <c r="D56" i="58"/>
  <c r="C95" i="58"/>
  <c r="B136" i="58"/>
  <c r="D28" i="58"/>
  <c r="C31" i="58"/>
  <c r="C34" i="58"/>
  <c r="C50" i="58"/>
  <c r="D139" i="58"/>
  <c r="B54" i="58"/>
  <c r="D31" i="58"/>
  <c r="D50" i="58"/>
  <c r="D133" i="58"/>
  <c r="C34" i="57"/>
  <c r="D31" i="57"/>
  <c r="D34" i="57"/>
  <c r="E37" i="57"/>
  <c r="B42" i="57"/>
  <c r="C31" i="57"/>
  <c r="E31" i="57"/>
  <c r="E34" i="57"/>
  <c r="B38" i="57"/>
  <c r="C42" i="57"/>
  <c r="B32" i="57"/>
  <c r="B35" i="57"/>
  <c r="C38" i="57"/>
  <c r="E42" i="57"/>
  <c r="D32" i="57"/>
  <c r="D35" i="57"/>
  <c r="E38" i="57"/>
  <c r="C43" i="57"/>
  <c r="C35" i="57"/>
  <c r="E32" i="57"/>
  <c r="E35" i="57"/>
  <c r="B39" i="57"/>
  <c r="D43" i="57"/>
  <c r="B30" i="57"/>
  <c r="B33" i="57"/>
  <c r="B36" i="57"/>
  <c r="C39" i="57"/>
  <c r="E43" i="57"/>
  <c r="C32" i="57"/>
  <c r="C30" i="57"/>
  <c r="C33" i="57"/>
  <c r="D36" i="57"/>
  <c r="D39" i="57"/>
  <c r="B44" i="57"/>
  <c r="D30" i="57"/>
  <c r="D33" i="57"/>
  <c r="E36" i="57"/>
  <c r="E39" i="57"/>
  <c r="C44" i="57"/>
  <c r="E30" i="57"/>
  <c r="E33" i="57"/>
  <c r="B37" i="57"/>
  <c r="B40" i="57"/>
  <c r="D44" i="57"/>
  <c r="B31" i="57"/>
  <c r="D108" i="56"/>
  <c r="B22" i="56"/>
  <c r="D24" i="56"/>
  <c r="F26" i="56"/>
  <c r="C29" i="56"/>
  <c r="E43" i="56"/>
  <c r="B46" i="56"/>
  <c r="D48" i="56"/>
  <c r="F50" i="56"/>
  <c r="D67" i="56"/>
  <c r="B70" i="56"/>
  <c r="E72" i="56"/>
  <c r="B86" i="56"/>
  <c r="D88" i="56"/>
  <c r="F90" i="56"/>
  <c r="D106" i="56"/>
  <c r="F108" i="56"/>
  <c r="D125" i="56"/>
  <c r="E128" i="56"/>
  <c r="D22" i="56"/>
  <c r="F24" i="56"/>
  <c r="C27" i="56"/>
  <c r="E29" i="56"/>
  <c r="B44" i="56"/>
  <c r="D46" i="56"/>
  <c r="F48" i="56"/>
  <c r="C51" i="56"/>
  <c r="F67" i="56"/>
  <c r="D70" i="56"/>
  <c r="B73" i="56"/>
  <c r="F88" i="56"/>
  <c r="C91" i="56"/>
  <c r="F106" i="56"/>
  <c r="C109" i="56"/>
  <c r="E111" i="56"/>
  <c r="F125" i="56"/>
  <c r="F22" i="56"/>
  <c r="C25" i="56"/>
  <c r="E27" i="56"/>
  <c r="D44" i="56"/>
  <c r="F46" i="56"/>
  <c r="C49" i="56"/>
  <c r="E51" i="56"/>
  <c r="C68" i="56"/>
  <c r="F70" i="56"/>
  <c r="D73" i="56"/>
  <c r="E91" i="56"/>
  <c r="E109" i="56"/>
  <c r="C126" i="56"/>
  <c r="D129" i="56"/>
  <c r="B23" i="56"/>
  <c r="D25" i="56"/>
  <c r="F27" i="56"/>
  <c r="E44" i="56"/>
  <c r="B47" i="56"/>
  <c r="D49" i="56"/>
  <c r="F51" i="56"/>
  <c r="B66" i="56"/>
  <c r="D68" i="56"/>
  <c r="B71" i="56"/>
  <c r="E73" i="56"/>
  <c r="B87" i="56"/>
  <c r="F91" i="56"/>
  <c r="B105" i="56"/>
  <c r="D107" i="56"/>
  <c r="F109" i="56"/>
  <c r="D126" i="56"/>
  <c r="E129" i="56"/>
  <c r="D91" i="56"/>
  <c r="C23" i="56"/>
  <c r="E25" i="56"/>
  <c r="B28" i="56"/>
  <c r="F44" i="56"/>
  <c r="C47" i="56"/>
  <c r="E49" i="56"/>
  <c r="B52" i="56"/>
  <c r="C66" i="56"/>
  <c r="E68" i="56"/>
  <c r="D71" i="56"/>
  <c r="F73" i="56"/>
  <c r="E89" i="56"/>
  <c r="C105" i="56"/>
  <c r="E107" i="56"/>
  <c r="B110" i="56"/>
  <c r="F129" i="56"/>
  <c r="B21" i="56"/>
  <c r="D23" i="56"/>
  <c r="F25" i="56"/>
  <c r="C28" i="56"/>
  <c r="B45" i="56"/>
  <c r="D47" i="56"/>
  <c r="F49" i="56"/>
  <c r="C52" i="56"/>
  <c r="D66" i="56"/>
  <c r="F68" i="56"/>
  <c r="E71" i="56"/>
  <c r="C92" i="56"/>
  <c r="D105" i="56"/>
  <c r="C110" i="56"/>
  <c r="F126" i="56"/>
  <c r="D109" i="56"/>
  <c r="C21" i="56"/>
  <c r="E23" i="56"/>
  <c r="B26" i="56"/>
  <c r="C45" i="56"/>
  <c r="E47" i="56"/>
  <c r="D52" i="56"/>
  <c r="F71" i="56"/>
  <c r="D92" i="56"/>
  <c r="E105" i="56"/>
  <c r="B108" i="56"/>
  <c r="F127" i="56"/>
  <c r="D69" i="56"/>
  <c r="F27" i="55"/>
  <c r="F32" i="55"/>
  <c r="F37" i="55"/>
  <c r="F35" i="55"/>
  <c r="F40" i="55"/>
  <c r="F28" i="55"/>
  <c r="F33" i="55"/>
  <c r="F38" i="55"/>
  <c r="B7" i="45"/>
  <c r="B9" i="45"/>
  <c r="C7" i="41"/>
  <c r="F27" i="41"/>
  <c r="D59" i="41"/>
  <c r="F61" i="41"/>
  <c r="C64" i="41"/>
  <c r="E66" i="41"/>
  <c r="F35" i="41"/>
  <c r="F40" i="41"/>
  <c r="C60" i="41"/>
  <c r="E62" i="41"/>
  <c r="B65" i="41"/>
  <c r="D67" i="41"/>
  <c r="F28" i="41"/>
  <c r="D60" i="41"/>
  <c r="F62" i="41"/>
  <c r="C65" i="41"/>
  <c r="E67" i="41"/>
  <c r="F33" i="41"/>
  <c r="F38" i="41"/>
  <c r="E60" i="41"/>
  <c r="B63" i="41"/>
  <c r="D65" i="41"/>
  <c r="F67" i="41"/>
  <c r="F26" i="41"/>
  <c r="F60" i="41"/>
  <c r="C63" i="41"/>
  <c r="E65" i="41"/>
  <c r="B68" i="41"/>
  <c r="F31" i="41"/>
  <c r="B61" i="41"/>
  <c r="D63" i="41"/>
  <c r="F65" i="41"/>
  <c r="C68" i="41"/>
  <c r="F36" i="41"/>
  <c r="C61" i="41"/>
  <c r="E63" i="41"/>
  <c r="B66" i="41"/>
  <c r="D68" i="41"/>
  <c r="F32" i="41"/>
  <c r="F30" i="41"/>
  <c r="F29" i="41"/>
  <c r="B59" i="41"/>
  <c r="D61" i="41"/>
  <c r="F63" i="41"/>
  <c r="C66" i="41"/>
  <c r="E68" i="41"/>
  <c r="F34" i="41"/>
  <c r="C21" i="22"/>
  <c r="C27" i="22"/>
  <c r="C22" i="22"/>
  <c r="C19" i="22"/>
  <c r="C24" i="22"/>
  <c r="C25" i="22"/>
  <c r="C23" i="22"/>
  <c r="C26" i="22"/>
  <c r="B51" i="58" l="1"/>
  <c r="B55" i="58"/>
  <c r="F65" i="56"/>
  <c r="B117" i="58"/>
  <c r="B113" i="58"/>
  <c r="B116" i="58"/>
  <c r="B112" i="58"/>
  <c r="B115" i="58"/>
  <c r="B118" i="58"/>
  <c r="B114" i="58"/>
  <c r="B72" i="58"/>
  <c r="B75" i="58"/>
  <c r="B73" i="58"/>
  <c r="B71" i="58"/>
  <c r="B78" i="58"/>
  <c r="B74" i="58"/>
  <c r="B77" i="58"/>
  <c r="B76" i="58"/>
  <c r="F104" i="56"/>
  <c r="C33" i="41"/>
  <c r="C40" i="41"/>
  <c r="C32" i="41"/>
  <c r="C39" i="41"/>
  <c r="C34" i="41"/>
  <c r="C38" i="41"/>
  <c r="C35" i="41"/>
  <c r="C29" i="41"/>
  <c r="C28" i="41"/>
  <c r="C36" i="41"/>
  <c r="C31" i="41"/>
  <c r="C26" i="41"/>
  <c r="C30" i="41"/>
  <c r="C27" i="41"/>
  <c r="C36" i="39"/>
  <c r="D36" i="39"/>
  <c r="C35" i="39"/>
  <c r="D35" i="39"/>
  <c r="C33" i="39"/>
  <c r="D33" i="39"/>
  <c r="D31" i="39"/>
  <c r="C30" i="39"/>
  <c r="C29" i="39"/>
  <c r="D29" i="39"/>
  <c r="B36" i="39"/>
  <c r="B35" i="39"/>
  <c r="B33" i="39"/>
  <c r="B31" i="39"/>
  <c r="B30" i="39"/>
  <c r="B29" i="39"/>
  <c r="C27" i="39"/>
  <c r="D27" i="39"/>
  <c r="B27" i="39"/>
  <c r="C26" i="39"/>
  <c r="D26" i="39"/>
  <c r="B26" i="39"/>
  <c r="C25" i="39"/>
  <c r="D25" i="39"/>
  <c r="B25" i="39"/>
  <c r="E7" i="39"/>
  <c r="E29" i="39" s="1"/>
  <c r="C9" i="5"/>
  <c r="C19" i="5" s="1"/>
  <c r="D9" i="5"/>
  <c r="D24" i="5" s="1"/>
  <c r="E9" i="5"/>
  <c r="E24" i="5" s="1"/>
  <c r="F9" i="5"/>
  <c r="F20" i="5" s="1"/>
  <c r="B9" i="5"/>
  <c r="B24" i="5" s="1"/>
  <c r="D19" i="5"/>
  <c r="C20" i="5"/>
  <c r="D20" i="5"/>
  <c r="C21" i="5"/>
  <c r="D21" i="5"/>
  <c r="F21" i="5"/>
  <c r="C22" i="5"/>
  <c r="D22" i="5"/>
  <c r="C23" i="5"/>
  <c r="D23" i="5"/>
  <c r="C24" i="5"/>
  <c r="B21" i="5"/>
  <c r="B20" i="5"/>
  <c r="B19" i="5"/>
  <c r="F19" i="3"/>
  <c r="C19" i="3"/>
  <c r="C25" i="3"/>
  <c r="D25" i="3"/>
  <c r="D19" i="3" s="1"/>
  <c r="C24" i="3"/>
  <c r="D24" i="3"/>
  <c r="C23" i="3"/>
  <c r="D23" i="3"/>
  <c r="C22" i="3"/>
  <c r="D22" i="3"/>
  <c r="C21" i="3"/>
  <c r="D21" i="3"/>
  <c r="C20" i="3"/>
  <c r="D20" i="3"/>
  <c r="E19" i="3"/>
  <c r="B25" i="3"/>
  <c r="B24" i="3"/>
  <c r="B23" i="3"/>
  <c r="B22" i="3"/>
  <c r="B21" i="3"/>
  <c r="B19" i="3" s="1"/>
  <c r="B20" i="3"/>
  <c r="F9" i="62"/>
  <c r="F29" i="62" s="1"/>
  <c r="E9" i="62"/>
  <c r="E29" i="62" s="1"/>
  <c r="D9" i="62"/>
  <c r="D30" i="62" s="1"/>
  <c r="C9" i="62"/>
  <c r="C27" i="62" s="1"/>
  <c r="B9" i="62"/>
  <c r="F56" i="61"/>
  <c r="F77" i="61" s="1"/>
  <c r="E56" i="61"/>
  <c r="E74" i="61" s="1"/>
  <c r="D56" i="61"/>
  <c r="D72" i="61" s="1"/>
  <c r="C56" i="61"/>
  <c r="C76" i="61" s="1"/>
  <c r="B56" i="61"/>
  <c r="B77" i="61" s="1"/>
  <c r="F35" i="61"/>
  <c r="F47" i="61" s="1"/>
  <c r="E35" i="61"/>
  <c r="E51" i="61" s="1"/>
  <c r="D35" i="61"/>
  <c r="D52" i="61" s="1"/>
  <c r="C35" i="61"/>
  <c r="B35" i="61"/>
  <c r="B53" i="61" s="1"/>
  <c r="F11" i="61"/>
  <c r="F29" i="61" s="1"/>
  <c r="E11" i="61"/>
  <c r="E30" i="61" s="1"/>
  <c r="D11" i="61"/>
  <c r="D31" i="61" s="1"/>
  <c r="C11" i="61"/>
  <c r="C29" i="61" s="1"/>
  <c r="B11" i="61"/>
  <c r="B29" i="61" s="1"/>
  <c r="F16" i="40"/>
  <c r="E16" i="40"/>
  <c r="D16" i="40"/>
  <c r="C16" i="40"/>
  <c r="B16" i="40"/>
  <c r="F15" i="40"/>
  <c r="E15" i="40"/>
  <c r="D15" i="40"/>
  <c r="C15" i="40"/>
  <c r="B15" i="40"/>
  <c r="F14" i="40"/>
  <c r="E14" i="40"/>
  <c r="D14" i="40"/>
  <c r="C14" i="40"/>
  <c r="B14" i="40"/>
  <c r="E31" i="39" l="1"/>
  <c r="E36" i="39"/>
  <c r="E27" i="39"/>
  <c r="E30" i="39"/>
  <c r="E25" i="39"/>
  <c r="E33" i="39"/>
  <c r="D23" i="62"/>
  <c r="E35" i="39"/>
  <c r="E26" i="39"/>
  <c r="C73" i="61"/>
  <c r="B74" i="61"/>
  <c r="E20" i="5"/>
  <c r="E19" i="5"/>
  <c r="E21" i="5"/>
  <c r="E23" i="5"/>
  <c r="F19" i="5"/>
  <c r="F22" i="5"/>
  <c r="E22" i="5"/>
  <c r="F70" i="61"/>
  <c r="F74" i="61"/>
  <c r="E71" i="61"/>
  <c r="E75" i="61"/>
  <c r="F48" i="61"/>
  <c r="F51" i="61"/>
  <c r="B51" i="61"/>
  <c r="E49" i="61"/>
  <c r="E52" i="61"/>
  <c r="F30" i="61"/>
  <c r="E31" i="61"/>
  <c r="F24" i="5"/>
  <c r="B22" i="5"/>
  <c r="B23" i="5"/>
  <c r="F23" i="5"/>
  <c r="D32" i="61"/>
  <c r="D53" i="61"/>
  <c r="D27" i="62"/>
  <c r="C28" i="62"/>
  <c r="C77" i="61"/>
  <c r="B24" i="61"/>
  <c r="E30" i="62"/>
  <c r="B26" i="61"/>
  <c r="F26" i="61"/>
  <c r="E27" i="61"/>
  <c r="B48" i="61"/>
  <c r="C69" i="61"/>
  <c r="D28" i="61"/>
  <c r="B70" i="61"/>
  <c r="E22" i="62"/>
  <c r="B30" i="61"/>
  <c r="C24" i="62"/>
  <c r="E26" i="62"/>
  <c r="C53" i="61"/>
  <c r="C52" i="61"/>
  <c r="C49" i="61"/>
  <c r="C51" i="61"/>
  <c r="C48" i="61"/>
  <c r="C47" i="61"/>
  <c r="B28" i="62"/>
  <c r="B24" i="62"/>
  <c r="B27" i="62"/>
  <c r="B23" i="62"/>
  <c r="B30" i="62"/>
  <c r="B26" i="62"/>
  <c r="B22" i="62"/>
  <c r="F28" i="62"/>
  <c r="F24" i="62"/>
  <c r="F27" i="62"/>
  <c r="F23" i="62"/>
  <c r="F30" i="62"/>
  <c r="F26" i="62"/>
  <c r="F22" i="62"/>
  <c r="B25" i="62"/>
  <c r="C32" i="61"/>
  <c r="C28" i="61"/>
  <c r="C31" i="61"/>
  <c r="C27" i="61"/>
  <c r="C30" i="61"/>
  <c r="C26" i="61"/>
  <c r="F25" i="62"/>
  <c r="B29" i="62"/>
  <c r="D75" i="61"/>
  <c r="D71" i="61"/>
  <c r="D74" i="61"/>
  <c r="D70" i="61"/>
  <c r="D77" i="61"/>
  <c r="D73" i="61"/>
  <c r="D69" i="61"/>
  <c r="D76" i="61"/>
  <c r="B27" i="61"/>
  <c r="F27" i="61"/>
  <c r="E28" i="61"/>
  <c r="D29" i="61"/>
  <c r="B31" i="61"/>
  <c r="F31" i="61"/>
  <c r="E32" i="61"/>
  <c r="D47" i="61"/>
  <c r="B49" i="61"/>
  <c r="F49" i="61"/>
  <c r="B52" i="61"/>
  <c r="F52" i="61"/>
  <c r="F53" i="61"/>
  <c r="C70" i="61"/>
  <c r="B71" i="61"/>
  <c r="F71" i="61"/>
  <c r="E72" i="61"/>
  <c r="C74" i="61"/>
  <c r="B75" i="61"/>
  <c r="F75" i="61"/>
  <c r="E76" i="61"/>
  <c r="E23" i="62"/>
  <c r="D24" i="62"/>
  <c r="C25" i="62"/>
  <c r="E27" i="62"/>
  <c r="D28" i="62"/>
  <c r="C29" i="62"/>
  <c r="F24" i="61"/>
  <c r="D26" i="61"/>
  <c r="B28" i="61"/>
  <c r="F28" i="61"/>
  <c r="E29" i="61"/>
  <c r="D30" i="61"/>
  <c r="B32" i="61"/>
  <c r="F32" i="61"/>
  <c r="E47" i="61"/>
  <c r="D48" i="61"/>
  <c r="B50" i="61"/>
  <c r="D51" i="61"/>
  <c r="E69" i="61"/>
  <c r="C71" i="61"/>
  <c r="B72" i="61"/>
  <c r="F72" i="61"/>
  <c r="E73" i="61"/>
  <c r="C75" i="61"/>
  <c r="B76" i="61"/>
  <c r="F76" i="61"/>
  <c r="E77" i="61"/>
  <c r="C22" i="62"/>
  <c r="E24" i="62"/>
  <c r="D25" i="62"/>
  <c r="C26" i="62"/>
  <c r="E28" i="62"/>
  <c r="D29" i="62"/>
  <c r="C30" i="62"/>
  <c r="F25" i="61"/>
  <c r="E26" i="61"/>
  <c r="D27" i="61"/>
  <c r="E48" i="61"/>
  <c r="D49" i="61"/>
  <c r="B69" i="61"/>
  <c r="F69" i="61"/>
  <c r="E70" i="61"/>
  <c r="C72" i="61"/>
  <c r="B73" i="61"/>
  <c r="F73" i="61"/>
  <c r="D22" i="62"/>
  <c r="C23" i="62"/>
  <c r="E25" i="62"/>
  <c r="D26" i="62"/>
</calcChain>
</file>

<file path=xl/sharedStrings.xml><?xml version="1.0" encoding="utf-8"?>
<sst xmlns="http://schemas.openxmlformats.org/spreadsheetml/2006/main" count="4699" uniqueCount="1751">
  <si>
    <t>ЖЫЙНАКТЫН БӨЛҮМДӨРҮН ДАЯРДОО ЖАНА ЧЫГАРУУ ҮЧҮН ЖООПТУУ АДАМДАР</t>
  </si>
  <si>
    <t>ОТВЕТСТВЕННЫЕ ЗА ПОДГОТОВКУ И ВЫПУСК РАЗДЕЛОВ СБОРНИКА</t>
  </si>
  <si>
    <t>Туризм чөйрөсүндө катталган чарба жүргүзүүчү субъектилер</t>
  </si>
  <si>
    <t>Зарегистрированные хозяйствующие субъекты сферы туризма</t>
  </si>
  <si>
    <t>Эл аралык туристтик агымдар</t>
  </si>
  <si>
    <t>Текеева Л.</t>
  </si>
  <si>
    <t>Международные туристские потоки</t>
  </si>
  <si>
    <t>Туристтик ташуулар</t>
  </si>
  <si>
    <t>Туристские перевозки</t>
  </si>
  <si>
    <t>Мейманканалар, жайгаштыруунун адистештирилген каражаттары, туризм ишканалары жана уюмдары, эс алуу мекемелери</t>
  </si>
  <si>
    <t>Гостиницы, специализированные средства размещения, предприятия и организации туризма, учреждения отдыха</t>
  </si>
  <si>
    <t>Туризм чөйрөсүндөгү кызмат көрсөтүүлөр</t>
  </si>
  <si>
    <t>Услуги в сфере туризма</t>
  </si>
  <si>
    <t>Үй чарбалардын санатордук-ден соолукту чыңдоочу кызмат көрсөтүүгө кеткен чыгымдары</t>
  </si>
  <si>
    <t>Мамбеталиев Т.</t>
  </si>
  <si>
    <t>Расходы домашних хозяйств на санаторно-оздоровительные услуги</t>
  </si>
  <si>
    <t xml:space="preserve">Туризм үчүн товарларды өндүрүү </t>
  </si>
  <si>
    <t>Маманова А.</t>
  </si>
  <si>
    <t>Производство товаров для туризма</t>
  </si>
  <si>
    <t>Туристтик кызмат көрсөтүүлөрдүн баалары</t>
  </si>
  <si>
    <t>Цены на туристские услуги</t>
  </si>
  <si>
    <t>Туризм чөйрөсүндөгү уюмдардын ишмердигинин финансылык көрсөткүчтөрү</t>
  </si>
  <si>
    <t>Абдукадирова М.</t>
  </si>
  <si>
    <t>Финансовые показатели деятельности организаций сферы туризма</t>
  </si>
  <si>
    <t>Туризм чөйрөсүнө сарпталган инвестициялар</t>
  </si>
  <si>
    <t>Бирюкова В.</t>
  </si>
  <si>
    <t>Инвестиции в сферу туризма</t>
  </si>
  <si>
    <t>Туристтик ресурстар</t>
  </si>
  <si>
    <t>Рахманова Ж</t>
  </si>
  <si>
    <t>Туристские ресурсы</t>
  </si>
  <si>
    <t>Мейманканалык кызмат көрсөтүүчү үй чарбалар</t>
  </si>
  <si>
    <t>Домашние хозяйства, предоставляющие гостиничные услуги</t>
  </si>
  <si>
    <t>Чыгарууга жооптуу адамдар:</t>
  </si>
  <si>
    <t>Ответственные за выпуск:</t>
  </si>
  <si>
    <t>Супатаева Б.</t>
  </si>
  <si>
    <t>МАЗМУНУ</t>
  </si>
  <si>
    <t>СОДЕРЖАНИЕ</t>
  </si>
  <si>
    <t>Сөз башы</t>
  </si>
  <si>
    <t>Предисловие</t>
  </si>
  <si>
    <t>Туризмдин өнүгүшүнүн негизги индикаторлору</t>
  </si>
  <si>
    <t>Основные индикаторы развития туризма</t>
  </si>
  <si>
    <t>I. Туризм чөйрөсүндө чарба жүргүзүүчү субъектилердин саны</t>
  </si>
  <si>
    <t>Число хозяйствующих субъектов сферы туризма</t>
  </si>
  <si>
    <t>1.1 Типтери боюнча туризм чөйрөсүндө катталган чарба жүргүзүүчү субъектилер (юридикалык жана жеке жактар)</t>
  </si>
  <si>
    <t>Зарегистрированные хозяйствующие субъекты (юридические и физические лица) осуществляющие деятельность в сфере туризма, по типам</t>
  </si>
  <si>
    <t xml:space="preserve">1.2. Аймактар боюнча туризм чөйрөсүндө катталган чарба жүргүзүүчү субъектилер (юридикалык жана жеке жактар)  </t>
  </si>
  <si>
    <t>25</t>
  </si>
  <si>
    <t>Зарегистрированные хозяйствующие субъекты (юридические и физические лица), осуществляющие деятельность в сфере туризма, по территории</t>
  </si>
  <si>
    <t>1.3. Ишмердиктин түрлөрү боюнча туризм чөйрөсүндө катталган чарба жүргүзүүчү субъектилер (юридикалык жактар)</t>
  </si>
  <si>
    <t>Зарегистрированные хозяйствующие субъекты (юридические лица), осуществляющие деятельность в сфере туризма, по типам</t>
  </si>
  <si>
    <t>1.4. Аймактар боюнча туризм чөйрөсүндө катталган чарба жүргүзүүчү субъектилер (юридикалык жактар)</t>
  </si>
  <si>
    <t>28</t>
  </si>
  <si>
    <t>Зарегистрированные хозяйствующие субъекты (юридические лица), осуществляющие деятельности в сфере туризма, по территории</t>
  </si>
  <si>
    <t>2.1. Туризм чөйрөсүнүнө ишмердикти ишке ашырган ишканалардын жана уюмдардын саны</t>
  </si>
  <si>
    <t>Количество предприятий и организаций, осуществляющих деятельность в сфере туризма</t>
  </si>
  <si>
    <t>2.2. Туризм чөйрөсүнүн ишканаларынын жана уюмдарынын кызматкерлеринин орточо тизмелик саны</t>
  </si>
  <si>
    <t>Среднесписочная численность работников предприятий и организаций сферы туризма</t>
  </si>
  <si>
    <t>31</t>
  </si>
  <si>
    <t>32</t>
  </si>
  <si>
    <t>2.5.  «Социалдык-маданий сервис жана туризм» кесиби боюнча жогорку билимдүү адистерди даярдоо</t>
  </si>
  <si>
    <t xml:space="preserve">Подготовка специалистов с высшим образованием по специальности «Социально культурный сервис и туризм» </t>
  </si>
  <si>
    <t>33</t>
  </si>
  <si>
    <t>2.7. КМШ өлкөлөрү жана КМШдан тышкары өлкөлөр боюнча жогорку кесиптик билим  берүү уюмдарындагы студенттердин саны</t>
  </si>
  <si>
    <t>34</t>
  </si>
  <si>
    <t>Численность студентов в образовательных организациях высшего профессионального образования из стран СНГ и стран вне СНГ</t>
  </si>
  <si>
    <t>2.8. КМШ өлкөлөрү жана КМШдан тышкары өлкөлөлөр боюнча орточо кесиптик билим берүү уюмдарындагы студенттердин саны</t>
  </si>
  <si>
    <t>35</t>
  </si>
  <si>
    <t>Численность студентов в образовательных организациях среднего профессионального образования из стран СНГ и стран вне СНГ</t>
  </si>
  <si>
    <t>III. Эл аралык туристтик агымдар</t>
  </si>
  <si>
    <t>3.1.  Туристтик кызмат көрсөтүүлөрдүн экспорту жана импорту (барып келүүлөр)</t>
  </si>
  <si>
    <t>36</t>
  </si>
  <si>
    <t>Экспорт и импорт туристских услуг 
(поездки)</t>
  </si>
  <si>
    <t>37</t>
  </si>
  <si>
    <t>Численность пересечений (прибытий) границы Кыргызской Республики иностранными гражданами,  по стране гражданства</t>
  </si>
  <si>
    <t>IV. Туристтик ташуулар</t>
  </si>
  <si>
    <t>Туристические перевозки</t>
  </si>
  <si>
    <t>4.1. Каттоонун түрлөрү боюнча туристтерди ташуу</t>
  </si>
  <si>
    <t>38</t>
  </si>
  <si>
    <t>Перевозки туристов по видам сообщений</t>
  </si>
  <si>
    <t>4.2. Туристтерди ташуудан тушкөн киреше</t>
  </si>
  <si>
    <t>39</t>
  </si>
  <si>
    <t>Доходы полученные от перевозок туристов</t>
  </si>
  <si>
    <t>V.   Туризм ишканалары, уюмдары жана эс алуу мекемелери</t>
  </si>
  <si>
    <t>Предприятия, организации туризма и учреждения отдыха</t>
  </si>
  <si>
    <t>5.1. Туризм ишканалары, уюмдары жана эс алуу мекемелери</t>
  </si>
  <si>
    <t>40</t>
  </si>
  <si>
    <t>5.1.1 Аймактар боюнча туризм ишканалары, уюмдары жана эс алуу мекемелери</t>
  </si>
  <si>
    <t>41</t>
  </si>
  <si>
    <t>Предприятия, организации туризма и учреждения отдыха, по территории</t>
  </si>
  <si>
    <t>42</t>
  </si>
  <si>
    <t>43</t>
  </si>
  <si>
    <t>44</t>
  </si>
  <si>
    <t>45</t>
  </si>
  <si>
    <t>5.3.2. Жайгаштыруунун коллективдик каражаттары</t>
  </si>
  <si>
    <t>Коллективные средства размещения</t>
  </si>
  <si>
    <t>5.4. Мейманканалардын жана жайгаштыруунун ушул сыяктуу каражаттарынын ишмердигинин негизги көрсөткүчтөрү</t>
  </si>
  <si>
    <t>48</t>
  </si>
  <si>
    <t>Основные показатели деятельности гостиниц и аналогичных средств размещения</t>
  </si>
  <si>
    <t>5.4.1. Аймактар боюнча мейманканалардын жана жайгаштыруунун ушул сыяктуу негизги көрсөткүчтөрү</t>
  </si>
  <si>
    <t>49</t>
  </si>
  <si>
    <t>Основные показатели деятельности гостиниц и аналогичных средств размещения по территории</t>
  </si>
  <si>
    <t>5.5. Жайгаштыруунун адистештирилген каражаттарында жана туризм ишканаларында койкалардын бир айдын ичиндеги эң көп саны</t>
  </si>
  <si>
    <t>Число коек в месяц максимального развертывания в специализированных средствах   размещения и на предприятиях туризма</t>
  </si>
  <si>
    <t>5.6. Аймактар боюнча жайгаштыруунун адистештирилген каражаттарында жана туризм ишканаларында койкалардын бир айдын ичиндеги эң көп саны</t>
  </si>
  <si>
    <t>55</t>
  </si>
  <si>
    <t xml:space="preserve">Число коек в месяц максимального развертывания в специализированных  средствах размещения и на предприятиях туризма по территории   </t>
  </si>
  <si>
    <t>56</t>
  </si>
  <si>
    <t>57</t>
  </si>
  <si>
    <t xml:space="preserve">5.8. Туризм ишканаларына, уюмдарына жана мекемелерине келген келүүчүлөрдүн (туристтердин) саны </t>
  </si>
  <si>
    <t>Число посетителей (туристов) посетивших предприятия, организации туризма, учреждения отдыха</t>
  </si>
  <si>
    <t>5.8.1. Аймактар боюнча туризм ишканаларына, уюмдарына жана мекемелерине келген келүүчүлөрдүн (туристтердин) саны</t>
  </si>
  <si>
    <t>Число посетителей (туристов) посетивших предприятия, организации туризма и учреждения отдыха, по территории</t>
  </si>
  <si>
    <t>71</t>
  </si>
  <si>
    <t>VI. Туризм чөйрөсүндөгү кызмат көрсөтүүлөр</t>
  </si>
  <si>
    <t>6.1.  Аймактар боюнча туристтик агенттиктердин, санатордук-курорттук ишмердиктердин жана мейманканалардын кызмат көрсөтүүлөрү</t>
  </si>
  <si>
    <t>Услуги деятельности туристических агентств, санаторно-курортной деятельности и гостиниц, по территории</t>
  </si>
  <si>
    <t>6.2. Аймактар боюнча ресторандар, барлар, ашканалар жана даяр тамак-ашты жеткирүү боюнча башка ишканалар тарабынан туристтерге көрсөтүлгөн кызмат көрсөтүүлөр</t>
  </si>
  <si>
    <t>Услуги предоставленные ресторанами, барами, столовыми и другими предприятиями по поставке готовой пищи туристам, по территории</t>
  </si>
  <si>
    <t>VII.   Туризм үчүн товарларды өндүрүү</t>
  </si>
  <si>
    <t>7.1. Туризм үчүн өнөр-жай продукциясынын айрым түрлөрүн өндүрүү</t>
  </si>
  <si>
    <t>76</t>
  </si>
  <si>
    <t>Производство отдельных видов промышленной продукции для туризма</t>
  </si>
  <si>
    <t>VIII. Туристтик кызмат көрсөтүүлөрдүн баалары (тарифтери)</t>
  </si>
  <si>
    <t>Цены (тарифы) на туристские услуги</t>
  </si>
  <si>
    <t>8.1. Товарлардын жана кызмат көрсөтүүлөрдүн айрым түрлөрүнүн керектөө бааларынын (тарифтеринин) индекстери</t>
  </si>
  <si>
    <t>77</t>
  </si>
  <si>
    <t>Индексы потребительских цен (тарифов) на отдельные виды товаров и услуг</t>
  </si>
  <si>
    <t>8.2.  Кызмат көрсөтүүлөрдүн айрым түрлөрүнүн орточо керектөө баалары (тарифтери)</t>
  </si>
  <si>
    <t>78</t>
  </si>
  <si>
    <t>Средние потребительские цены (тарифы) на отдельные виды услуг</t>
  </si>
  <si>
    <t>IX. Туризм чөйрөсүндөгү уюмдардын ишмердигинин финансылык көрсөткүчтөрү</t>
  </si>
  <si>
    <t xml:space="preserve"> Финансовые показатели деятельности организаций сферы туризма</t>
  </si>
  <si>
    <t xml:space="preserve">9.1.  Мейманканалардын жана жайгаштыруунун ушул сыяктуу каражаттарынын ишмердигинин финансылык көрсөткүчтөрү </t>
  </si>
  <si>
    <t>79</t>
  </si>
  <si>
    <t>Финансовые показатели гостиниц и аналогичных средств размещения</t>
  </si>
  <si>
    <t xml:space="preserve">9.2. Туризм ишканаларынын жана уюмдарынын, эс алуу мекемелеринин ишмердигинин финансылык көрсөткөчтөрү </t>
  </si>
  <si>
    <t>80</t>
  </si>
  <si>
    <t>Финансовые показатели деятельности предприятий и организаций туризма, учреждений отдыха</t>
  </si>
  <si>
    <t>9.3.  Аймактар боюнча мейманканалардын жана жайгаштыруунун ушул сыяктуу каражаттарынын түшкөн акчасы (дүң киреше)</t>
  </si>
  <si>
    <t>81</t>
  </si>
  <si>
    <t>Выручка (валовой доход) гостиниц и аналогичных средств размещения, по территории</t>
  </si>
  <si>
    <t xml:space="preserve">9.4. Аймактар боюнча туризм ишканаларынын жана уюмдарынын, эс алуу мекемелеринин түшкөн акчасы (дүң киреше) </t>
  </si>
  <si>
    <t>82</t>
  </si>
  <si>
    <t>Выручка (валовой доход) предприятий и организаций туризма, учреждений отдыха,  по территории</t>
  </si>
  <si>
    <t>9.5. Туризмди камсыздандыруу</t>
  </si>
  <si>
    <t>83</t>
  </si>
  <si>
    <t>Страхование туризма</t>
  </si>
  <si>
    <t>9.5.1. Камсыздандыруу компанияларынын ишмердиктеринин көрсөткүчтөрү</t>
  </si>
  <si>
    <t>Показатели деятельности страховых компаний</t>
  </si>
  <si>
    <t>9.6. Жүгүртүүдөгү пластикалык карталардын жана перифериялык түзүлүштөрдүн аймактар боюнча саны</t>
  </si>
  <si>
    <t>84</t>
  </si>
  <si>
    <t>Количество пластиковых карт в обращении и периферийных устройств, по территории</t>
  </si>
  <si>
    <t>9.6.1.Аймактар боюнча жүгүртүүдөгү карталардын жана системалардын саны</t>
  </si>
  <si>
    <t>85</t>
  </si>
  <si>
    <t xml:space="preserve"> Количество карт в обращении и систем в разрезе областей</t>
  </si>
  <si>
    <t>86</t>
  </si>
  <si>
    <t>Количество произведенных платежей посредством банковских карт</t>
  </si>
  <si>
    <t>Х. Туризм чөйрөсүнө сарпталган инвестициялар</t>
  </si>
  <si>
    <t xml:space="preserve">Инвестиции в сферу туризма </t>
  </si>
  <si>
    <t xml:space="preserve">10.1. Өлкөлөр боюнча, туризм чөйрөсүнө тике чет өлкөлүк инвестициялардын түшүшү </t>
  </si>
  <si>
    <t>87</t>
  </si>
  <si>
    <t>Поступление прямых иностранных инвестиций в сферу туризма по странам</t>
  </si>
  <si>
    <t>10.2. Туризм чөйрөсүндөгү негизги капиталга инвестициялар</t>
  </si>
  <si>
    <t>88</t>
  </si>
  <si>
    <t>Инвестиции в основной капитал в сфере туризма</t>
  </si>
  <si>
    <t>XI. Туристтик ресурстар</t>
  </si>
  <si>
    <t>11.1.  Аймактар боюнча маданият жана искусство мекемелери</t>
  </si>
  <si>
    <t>89</t>
  </si>
  <si>
    <t>Учреждения культуры и искусства, по территории</t>
  </si>
  <si>
    <t>11.2.  Профессионалдык театрлар</t>
  </si>
  <si>
    <t>90</t>
  </si>
  <si>
    <t>Профессиональные театры</t>
  </si>
  <si>
    <t>11.3.  Цирктер</t>
  </si>
  <si>
    <t>Цирки</t>
  </si>
  <si>
    <t xml:space="preserve">11.4.  Музейлер </t>
  </si>
  <si>
    <t>91</t>
  </si>
  <si>
    <t>Музеи</t>
  </si>
  <si>
    <t>11.5.  Кинотеатрлар</t>
  </si>
  <si>
    <t>Кинотеатры</t>
  </si>
  <si>
    <t>11.6.  Концерттик уюмдар</t>
  </si>
  <si>
    <t>92</t>
  </si>
  <si>
    <t>Концертные организации</t>
  </si>
  <si>
    <t>11.7.  Өзгөчө коргоодогу жаратылыш аймактары</t>
  </si>
  <si>
    <t>Особо охраняемые природные территории</t>
  </si>
  <si>
    <t>93</t>
  </si>
  <si>
    <t>94</t>
  </si>
  <si>
    <t>XII.  Мейманканалык кызмат көрсөтүүчү үй чарбалар</t>
  </si>
  <si>
    <t>12.1. Үй чарбалардын санатордук-ден соолукту чыңдоочу кызмат көрсөтүүлөргө кеткен чыгымдары</t>
  </si>
  <si>
    <t>95</t>
  </si>
  <si>
    <t>Денежные расходы домашних хозяйств на санаторно-оздоровительные услуги</t>
  </si>
  <si>
    <t>12.2.  Ысык-Көл облусунун рекреациалык зонасында уюштурулбаган туристтерди кабыл алып жаткан үй чарбаларга тандалма текшерүүнүн жыйынтыктары</t>
  </si>
  <si>
    <t>Итоги выборочного обследования домашних хозяйств, принимающих неорганизованных туристов в рекреационных зонах Иссык-Кульской области</t>
  </si>
  <si>
    <t>12.3. Эс алуу мекемелердин, ишканалардын жана уюмдардын аймагында жайгашкан калкка кызмат көрсөтүүчү мекемелер (болүмдөр)</t>
  </si>
  <si>
    <t>96</t>
  </si>
  <si>
    <t xml:space="preserve"> Предприятия (подразделения) оказывающие услуги населению, расположенные на территории учреждения отдыха</t>
  </si>
  <si>
    <t>Кыскача методологиялык түшүндүрмөлөр</t>
  </si>
  <si>
    <t>97</t>
  </si>
  <si>
    <t>Краткие методологические пояснения</t>
  </si>
  <si>
    <t xml:space="preserve"> Калктын табигый өсүшү, 
 миң адам</t>
  </si>
  <si>
    <t xml:space="preserve">Естественный прирост населения, тыс. человек </t>
  </si>
  <si>
    <r>
      <rPr>
        <sz val="10"/>
        <color theme="1"/>
        <rFont val="Times New Roman"/>
        <family val="1"/>
        <charset val="204"/>
      </rPr>
      <t>Среднегодовая  численность занятых в экономике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 
тыс. человек </t>
    </r>
  </si>
  <si>
    <t xml:space="preserve">Мамлекеттик иш менен камсыз кылуу кызматтарында катталган жумушсуздардын саны,
 миң адам </t>
  </si>
  <si>
    <t xml:space="preserve">Численность 
безработных, зарегистрированных в государственных службах занятости, тыс. человек   </t>
  </si>
  <si>
    <t>Калктын адам башына эсептегенде айына орточо эсеп менен акчалай кирешелер, сом</t>
  </si>
  <si>
    <t xml:space="preserve">Среднедушевые 
денежные доходы 
населения в месяц,
 сомов </t>
  </si>
  <si>
    <t xml:space="preserve">калктын адам башына,
 миң сом  </t>
  </si>
  <si>
    <t xml:space="preserve">на душу населения,
 тыс. сомов </t>
  </si>
  <si>
    <t>Тике чет өлкөлүк инвестициялардын түшүшү (кетүү агымын эсептебегенде), АКШнын млн. доллары</t>
  </si>
  <si>
    <t>Поступление
прямых иностранных инвестиций 
(без учета оттока),  
млн. долларов США</t>
  </si>
  <si>
    <t xml:space="preserve">Пассажирооборот                всех    видов            транспорта,                               млн. пкм </t>
  </si>
  <si>
    <t>Товарлардын жана кызмат көрсөтүүлөрдүн керектөө бааларынын индекси (декабрь өткөн жылдын  декабрына карата), 
пайыз менен</t>
  </si>
  <si>
    <t xml:space="preserve">Индекс            потребительских  цен   на товарыи   услуги          (декабрь к декабрю предыдущего года),                в процентах  </t>
  </si>
  <si>
    <t>ички дүң продуктуга пайыз менен</t>
  </si>
  <si>
    <t>в процентах к валовому внутреннему продукту</t>
  </si>
  <si>
    <t>в процентах  к валовому внутреннему продукту</t>
  </si>
  <si>
    <t xml:space="preserve">Тышкы соода жүгүртүү, АКШнын млн. доллары    </t>
  </si>
  <si>
    <t>Внешнеторговый оборот,  
млн. долларов США</t>
  </si>
  <si>
    <t xml:space="preserve">анын ичинде:  </t>
  </si>
  <si>
    <t xml:space="preserve"> в том числе:  </t>
  </si>
  <si>
    <t xml:space="preserve">   экспорт</t>
  </si>
  <si>
    <t xml:space="preserve">    экспорт</t>
  </si>
  <si>
    <t xml:space="preserve">   импорт</t>
  </si>
  <si>
    <t xml:space="preserve">    импорт</t>
  </si>
  <si>
    <r>
      <rPr>
        <vertAlign val="superscript"/>
        <sz val="9"/>
        <color theme="1"/>
        <rFont val="Times New Roman"/>
        <family val="1"/>
        <charset val="204"/>
      </rPr>
      <t xml:space="preserve">1 </t>
    </r>
    <r>
      <rPr>
        <sz val="9"/>
        <color theme="1"/>
        <rFont val="Times New Roman"/>
        <family val="1"/>
        <charset val="204"/>
      </rPr>
      <t>Нарк түрүндөгү маалыматтар иш жүзундөгү баалар менен берилди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</si>
  <si>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 xml:space="preserve"> Данные в стоимостном выражении приведены 
в фактически действовавших ценах</t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</si>
  <si>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 xml:space="preserve">Кыргыз Республикасынын 2022 жылы өткөн калкты жан турак жайды каттонун маалыматтарын эске алуу менен.      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</si>
  <si>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i/>
        <sz val="9"/>
        <color theme="1"/>
        <rFont val="Times New Roman"/>
        <family val="1"/>
        <charset val="204"/>
      </rPr>
      <t xml:space="preserve"> С учетом данных переписи населения и жилищного фонда Кыргызской Республики 2022 года</t>
    </r>
  </si>
  <si>
    <r>
      <rPr>
        <vertAlign val="superscript"/>
        <sz val="9"/>
        <rFont val="Times New Roman"/>
        <family val="1"/>
        <charset val="204"/>
      </rPr>
      <t xml:space="preserve">3 </t>
    </r>
    <r>
      <rPr>
        <sz val="9"/>
        <rFont val="Times New Roman"/>
        <family val="1"/>
        <charset val="204"/>
      </rPr>
      <t xml:space="preserve">Үй чарбалардын бюджеттерине жана жумушчу  күчүнө интеграциялык тандалма изилдөө жүргүзүүнүн маалыматтары боюнча.       </t>
    </r>
  </si>
  <si>
    <r>
      <rPr>
        <i/>
        <vertAlign val="superscript"/>
        <sz val="9"/>
        <color theme="1"/>
        <rFont val="Times New Roman"/>
        <family val="1"/>
        <charset val="204"/>
      </rPr>
      <t>3</t>
    </r>
    <r>
      <rPr>
        <i/>
        <sz val="9"/>
        <color theme="1"/>
        <rFont val="Times New Roman"/>
        <family val="1"/>
        <charset val="204"/>
      </rPr>
      <t xml:space="preserve"> По данным интегрированного выборочного обследования бюджетов домашних хозяйств и рабочей силы</t>
    </r>
  </si>
  <si>
    <r>
      <rPr>
        <vertAlign val="superscript"/>
        <sz val="9"/>
        <rFont val="Times New Roman"/>
        <family val="1"/>
        <charset val="204"/>
      </rPr>
      <t>4</t>
    </r>
    <r>
      <rPr>
        <sz val="9"/>
        <rFont val="Times New Roman"/>
        <family val="1"/>
        <charset val="204"/>
      </rPr>
      <t xml:space="preserve">2019-жылдан баштап маалыматтар, 2008-жылдагы Улуттук эсептер тутумунун эл аралык стандарттарына ылайык эсептелген.       </t>
    </r>
  </si>
  <si>
    <r>
      <rPr>
        <i/>
        <vertAlign val="superscript"/>
        <sz val="9"/>
        <color theme="1"/>
        <rFont val="Times New Roman"/>
        <family val="1"/>
        <charset val="204"/>
      </rPr>
      <t>4</t>
    </r>
    <r>
      <rPr>
        <i/>
        <sz val="9"/>
        <color theme="1"/>
        <rFont val="Times New Roman"/>
        <family val="1"/>
        <charset val="204"/>
      </rPr>
      <t xml:space="preserve"> Данные с 2019 года рассчитаны по международному стандарту Системы Национальных Счетов 2008 года</t>
    </r>
  </si>
  <si>
    <r>
      <rPr>
        <b/>
        <sz val="12"/>
        <color theme="1"/>
        <rFont val="Times New Roman"/>
        <family val="1"/>
        <charset val="204"/>
      </rPr>
      <t xml:space="preserve">Туризмдин өнүгүшүнүн негизги индикаторлору 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</si>
  <si>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rPr>
        <b/>
        <sz val="12"/>
        <color theme="1"/>
        <rFont val="Times New Roman"/>
        <family val="1"/>
        <charset val="204"/>
      </rPr>
      <t>Основные индикаторы развития туризма</t>
    </r>
    <r>
      <rPr>
        <b/>
        <vertAlign val="superscript"/>
        <sz val="12"/>
        <color theme="1"/>
        <rFont val="Times New Roman"/>
        <family val="1"/>
        <charset val="204"/>
      </rPr>
      <t xml:space="preserve"> 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</si>
  <si>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rPr>
        <sz val="10"/>
        <color theme="1"/>
        <rFont val="Times New Roman"/>
        <family val="1"/>
        <charset val="204"/>
      </rPr>
      <t>Валовой выпуск
 в сфере туристической
 деятельности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млн. сом.</t>
    </r>
  </si>
  <si>
    <r>
      <rPr>
        <sz val="10"/>
        <rFont val="Times New Roman"/>
        <family val="1"/>
        <charset val="204"/>
      </rPr>
      <t>Туристтик 
 ишмердик
 чөйрөсүндөгү
 кошумча дүң нарк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
 млн. сом</t>
    </r>
  </si>
  <si>
    <r>
      <rPr>
        <sz val="10"/>
        <color theme="1"/>
        <rFont val="Times New Roman"/>
        <family val="1"/>
        <charset val="204"/>
      </rPr>
      <t>Валовая добавленная
 стоимость в сфере
 туристической
 деятельности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
 млн. сомов</t>
    </r>
  </si>
  <si>
    <r>
      <rPr>
        <sz val="10"/>
        <color theme="1"/>
        <rFont val="Times New Roman"/>
        <family val="1"/>
        <charset val="204"/>
      </rPr>
      <t>ИДПдагы туристтик ишмердик
чөйрөсүнүн үлүшү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, пайыз менен </t>
    </r>
  </si>
  <si>
    <r>
      <rPr>
        <sz val="10"/>
        <color theme="1"/>
        <rFont val="Times New Roman"/>
        <family val="1"/>
        <charset val="204"/>
      </rPr>
      <t>Доля сферы туристической деятельности в ВВП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
в процентах</t>
    </r>
  </si>
  <si>
    <t>Туризм чөйрөсүндөгү негизги капиталга инвестициялар, млн. сом</t>
  </si>
  <si>
    <t>Инвестиции в основной капитал в сферу туризма, млн. сомов</t>
  </si>
  <si>
    <t>Поступление прямых иностранных
 инвестиций
 (без учета оттока),  
млн. долларов США</t>
  </si>
  <si>
    <r>
      <rPr>
        <sz val="10"/>
        <color theme="1"/>
        <rFont val="Times New Roman"/>
        <family val="1"/>
        <charset val="204"/>
      </rPr>
      <t>Туристтик кызмат
көрсөтүүнүүн экспорту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
 АКШнын млн. доллары    </t>
    </r>
  </si>
  <si>
    <r>
      <rPr>
        <sz val="10"/>
        <color theme="1"/>
        <rFont val="Times New Roman"/>
        <family val="1"/>
        <charset val="204"/>
      </rPr>
      <t>Экспорт
 туристских  услуг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,  млн. долларов США</t>
    </r>
  </si>
  <si>
    <r>
      <rPr>
        <sz val="10"/>
        <color theme="1"/>
        <rFont val="Times New Roman"/>
        <family val="1"/>
        <charset val="204"/>
      </rPr>
      <t>Туристтик  кызмат
 көрсөтүүнүн импорту</t>
    </r>
    <r>
      <rPr>
        <vertAlign val="superscript"/>
        <sz val="10"/>
        <color theme="1"/>
        <rFont val="Times New Roman"/>
        <family val="1"/>
        <charset val="204"/>
      </rPr>
      <t xml:space="preserve">3,
</t>
    </r>
    <r>
      <rPr>
        <sz val="10"/>
        <color theme="1"/>
        <rFont val="Times New Roman"/>
        <family val="1"/>
        <charset val="204"/>
      </rPr>
      <t xml:space="preserve"> АКШнын млн. доллары  </t>
    </r>
  </si>
  <si>
    <r>
      <rPr>
        <sz val="10"/>
        <color theme="1"/>
        <rFont val="Times New Roman"/>
        <family val="1"/>
        <charset val="204"/>
      </rPr>
      <t>Импорт
 туристских услуг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
 млн. долларов США </t>
    </r>
  </si>
  <si>
    <t>уюштурулган 
 сектордо</t>
  </si>
  <si>
    <t xml:space="preserve">в организованном  секторе  </t>
  </si>
  <si>
    <r>
      <rPr>
        <sz val="10"/>
        <color theme="1"/>
        <rFont val="Times New Roman"/>
        <family val="1"/>
        <charset val="204"/>
      </rPr>
      <t>уюштурулбаган 
 сектордо</t>
    </r>
    <r>
      <rPr>
        <vertAlign val="superscript"/>
        <sz val="10"/>
        <color theme="1"/>
        <rFont val="Times New Roman"/>
        <family val="1"/>
        <charset val="204"/>
      </rPr>
      <t xml:space="preserve">4 </t>
    </r>
  </si>
  <si>
    <r>
      <rPr>
        <sz val="10"/>
        <color theme="1"/>
        <rFont val="Times New Roman"/>
        <family val="1"/>
        <charset val="204"/>
      </rPr>
      <t>в неорганизованном  секторе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</si>
  <si>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Туризм
 чөйрөсүнүн
 кызматкерлеринин
 орточо тизмелик
 саны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, адам</t>
    </r>
  </si>
  <si>
    <r>
      <t>Среднесписочная
 численность
 работников
 сферы туризма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 xml:space="preserve">, 
 человек </t>
    </r>
  </si>
  <si>
    <t>Туризм чөйрөсүндөгү чекене сооданын жүгүртүүсү, млн.сом</t>
  </si>
  <si>
    <t>Оборот розничной торговли в сфере туризма, млн. сомов</t>
  </si>
  <si>
    <t>Туризм чөйрөсүндөгү рыноктук кызмат көрсөтүүлөр,  млн. сом:</t>
  </si>
  <si>
    <t>Рыночные услуги в сфере туризма, в сфере туризма,  млн. сомов:</t>
  </si>
  <si>
    <t xml:space="preserve">туристтик
 агенттиктердин
 ишмердүүлүгүнүн
 кызмат көрсөтүүлөрү   </t>
  </si>
  <si>
    <t>услуги  
деятельности  туристических 
агентств</t>
  </si>
  <si>
    <t xml:space="preserve">санаториялык-курорттук ишмердиктин кызмат көрсөтүүлөрү       </t>
  </si>
  <si>
    <t xml:space="preserve">услуги
санаторно
-курортной
 деятельности </t>
  </si>
  <si>
    <t xml:space="preserve">мейманканалар
 жана башка
 жашоо жайларынын
 кызмат көрсөтүүлөрү   </t>
  </si>
  <si>
    <t>услуги 
гостиниц
 и других мест проживания</t>
  </si>
  <si>
    <t>Туризм чөйрөсүндөгү кызмат көрсөтүүлөрдүн тарифтери, мурунку жылга карата пайыз менен</t>
  </si>
  <si>
    <t xml:space="preserve">Индекс тарифов
 на услуги в сфере туризма, 
в процентах к предыдущему году  </t>
  </si>
  <si>
    <r>
      <rPr>
        <sz val="10"/>
        <rFont val="Times New Roman"/>
        <family val="1"/>
        <charset val="204"/>
      </rPr>
      <t>Туризм чөйрөсүндө 
иштегендердин орточо айлык номиналдык
 эмгек акысы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, сом:</t>
    </r>
  </si>
  <si>
    <r>
      <rPr>
        <sz val="10"/>
        <color theme="1"/>
        <rFont val="Times New Roman"/>
        <family val="1"/>
        <charset val="204"/>
      </rPr>
      <t>Среднемесячная номинальная заработная плата работающих в сфере туризма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>, сомов:</t>
    </r>
  </si>
  <si>
    <t xml:space="preserve">мейманканалар  </t>
  </si>
  <si>
    <t xml:space="preserve">гостиницы  </t>
  </si>
  <si>
    <t xml:space="preserve">туризм ишканалары жана эс алуу мекемелери         </t>
  </si>
  <si>
    <t xml:space="preserve">предприятия 
туризма и учреждения отдыха    </t>
  </si>
  <si>
    <t>ресторандар</t>
  </si>
  <si>
    <t>рестораны</t>
  </si>
  <si>
    <t>туристтик 
агенттиктер</t>
  </si>
  <si>
    <t>туристические
 агентства</t>
  </si>
  <si>
    <t xml:space="preserve">санатордук-курорттук  мекемелер  </t>
  </si>
  <si>
    <t xml:space="preserve">санаторно-курортные учреждения  </t>
  </si>
  <si>
    <t xml:space="preserve">жаратылыш парктары, ботаникалык бактар жана коруктар   </t>
  </si>
  <si>
    <t xml:space="preserve">природные парки, ботанические сады и заповедники   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</si>
  <si>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Нарк түрүндөгү маалыматтар иш жүзүндөгү баалар менен берилди 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</si>
  <si>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>Данные в стоимостном выражении приведены в фактически действовавших ценах.</t>
    </r>
  </si>
  <si>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2019-жылдан баштап маалыматтар, 2008-жылдагы Улуттук эсептер тутумунун эл аралык стандарттарына ылайык эсептелген.      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</si>
  <si>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i/>
        <sz val="9"/>
        <color theme="1"/>
        <rFont val="Times New Roman"/>
        <family val="1"/>
        <charset val="204"/>
      </rPr>
      <t xml:space="preserve"> Данные с 2019 года рассчитаны по международному стандарту Системы Национальных Счетов 2008 года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</si>
  <si>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Маалыматтар баалоо боюнча берилди. </t>
    </r>
  </si>
  <si>
    <r>
      <rPr>
        <i/>
        <vertAlign val="superscript"/>
        <sz val="9"/>
        <color theme="1"/>
        <rFont val="Times New Roman"/>
        <family val="1"/>
        <charset val="204"/>
      </rPr>
      <t>3</t>
    </r>
    <r>
      <rPr>
        <i/>
        <sz val="9"/>
        <color theme="1"/>
        <rFont val="Times New Roman"/>
        <family val="1"/>
        <charset val="204"/>
      </rPr>
      <t>Данные оценочные.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</si>
  <si>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Ысык-Көл облусунун эс алуу аймактарындагы жеке менчик конок үйлөрүнө жана үй чарбаларына жүргүзүлгөн тандалма изилдөөлөрдүн маалыматтары боюнча.</t>
    </r>
  </si>
  <si>
    <r>
      <rPr>
        <i/>
        <vertAlign val="superscript"/>
        <sz val="9"/>
        <color theme="1"/>
        <rFont val="Times New Roman"/>
        <family val="1"/>
        <charset val="204"/>
      </rPr>
      <t>4</t>
    </r>
    <r>
      <rPr>
        <i/>
        <sz val="9"/>
        <color theme="1"/>
        <rFont val="Times New Roman"/>
        <family val="1"/>
        <charset val="204"/>
      </rPr>
      <t xml:space="preserve">По данным выборочных обследований частных гостевых домов и домашних хозяйств рекреационных зоны  Иссык-Кульской области
</t>
    </r>
  </si>
  <si>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Туризм ишмердиктин негизги түрү болуп эсептелбеген юридикалык жактарды кошкондо. </t>
    </r>
  </si>
  <si>
    <r>
      <rPr>
        <i/>
        <vertAlign val="superscript"/>
        <sz val="9"/>
        <color theme="1"/>
        <rFont val="Times New Roman"/>
        <family val="1"/>
        <charset val="204"/>
      </rPr>
      <t>5</t>
    </r>
    <r>
      <rPr>
        <i/>
        <sz val="9"/>
        <color theme="1"/>
        <rFont val="Times New Roman"/>
        <family val="1"/>
        <charset val="204"/>
      </rPr>
      <t>Включая юридические лица, для которых туризм не является основным видом деятельности.</t>
    </r>
  </si>
  <si>
    <r>
      <rPr>
        <b/>
        <sz val="13"/>
        <color theme="1"/>
        <rFont val="Times New Roman"/>
        <family val="1"/>
        <charset val="204"/>
      </rPr>
      <t>I. </t>
    </r>
    <r>
      <rPr>
        <b/>
        <sz val="13"/>
        <color rgb="FF000000"/>
        <rFont val="Times New Roman"/>
        <family val="1"/>
        <charset val="204"/>
      </rPr>
      <t>Туризм чөйрөсүндө чарба жүргүзүүчү субъектилердин саны</t>
    </r>
  </si>
  <si>
    <t xml:space="preserve">   Число хозяйствующих субъектов сферы туризма</t>
  </si>
  <si>
    <t xml:space="preserve">1.1.Типтери боюнча туризм чөйрөсүндө ишмердигин жүргүзүүчү катталган </t>
  </si>
  <si>
    <t xml:space="preserve">     чарбалык  субъекттер (юридикалык жана жеке жактар) </t>
  </si>
  <si>
    <t xml:space="preserve">         (1-январга карата)</t>
  </si>
  <si>
    <t xml:space="preserve">       Зарегистрированные хозяйствующие субъекты (юридические </t>
  </si>
  <si>
    <t xml:space="preserve">        и физические лица), осуществляющие деятельность в сфере туризма, по типам</t>
  </si>
  <si>
    <t xml:space="preserve">             (на 1 января)</t>
  </si>
  <si>
    <t>Бардыгы</t>
  </si>
  <si>
    <t xml:space="preserve">Всего </t>
  </si>
  <si>
    <t>Мейманкалар</t>
  </si>
  <si>
    <t>Гостиницы</t>
  </si>
  <si>
    <t>Туризм ишканалары 
  жана эс алуу 
  мекемелери</t>
  </si>
  <si>
    <t>Предприятия туризма 
 и учреждения
 отдыха</t>
  </si>
  <si>
    <t xml:space="preserve"> Ресторандар</t>
  </si>
  <si>
    <t>Рестораны</t>
  </si>
  <si>
    <t>Туристтик
 агентттиктер
 жана туроператорлор</t>
  </si>
  <si>
    <t>Туристические
 агентства
 и туроператоры</t>
  </si>
  <si>
    <t>Санатордук-курорттук мекемелер</t>
  </si>
  <si>
    <t xml:space="preserve">Санаторно-курортные учреждения </t>
  </si>
  <si>
    <t>Жаратылыш парктар
  жана коруктар</t>
  </si>
  <si>
    <t xml:space="preserve">Природные парки
 и заповедники </t>
  </si>
  <si>
    <t xml:space="preserve">Жыйынтыкка карата пайыз менен </t>
  </si>
  <si>
    <t xml:space="preserve"> В процентах к итогу</t>
  </si>
  <si>
    <t>1.2. Аймактар боюнча туризм чөйрөсүндө катталган чарба жүргүзүүчү субъектилер</t>
  </si>
  <si>
    <t xml:space="preserve">      (юридикалык жана жеке жактар)</t>
  </si>
  <si>
    <r>
      <rPr>
        <b/>
        <sz val="10"/>
        <color theme="1"/>
        <rFont val="Times New Roman"/>
        <family val="1"/>
        <charset val="204"/>
      </rPr>
      <t xml:space="preserve">      </t>
    </r>
    <r>
      <rPr>
        <i/>
        <sz val="10"/>
        <color theme="1"/>
        <rFont val="Times New Roman"/>
        <family val="1"/>
        <charset val="204"/>
      </rPr>
      <t xml:space="preserve"> (1-январына карата)</t>
    </r>
  </si>
  <si>
    <t>Зарегистрированные хозяйствующие субъекты (юридические и физические лица)</t>
  </si>
  <si>
    <r>
      <rPr>
        <b/>
        <sz val="12"/>
        <color theme="1"/>
        <rFont val="Times New Roman"/>
        <family val="1"/>
        <charset val="204"/>
      </rPr>
      <t xml:space="preserve">      осуществляющие деятельность в сфере туризма, по территории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</si>
  <si>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      (на 1 января)</t>
  </si>
  <si>
    <t>Мейманканалар</t>
  </si>
  <si>
    <t>Баткен облусу</t>
  </si>
  <si>
    <t>Баткенская область</t>
  </si>
  <si>
    <t>Жалал-Абад 
облусу</t>
  </si>
  <si>
    <t>Джалал-Абадская область</t>
  </si>
  <si>
    <t>Ысык-Көл
 облусу</t>
  </si>
  <si>
    <t>Иссык-Кульская
 область</t>
  </si>
  <si>
    <t>Нарын облусу</t>
  </si>
  <si>
    <t>Нарынская область</t>
  </si>
  <si>
    <t>Ош облусу</t>
  </si>
  <si>
    <t>Ошская область</t>
  </si>
  <si>
    <t>Талас  облусу</t>
  </si>
  <si>
    <t>Таласская область</t>
  </si>
  <si>
    <t>Чүй облусу</t>
  </si>
  <si>
    <t>Чуйская область</t>
  </si>
  <si>
    <t>Бишкек ш.</t>
  </si>
  <si>
    <t>г. Бишкек</t>
  </si>
  <si>
    <t>Ош ш.</t>
  </si>
  <si>
    <t>г. Ош</t>
  </si>
  <si>
    <t>Туризм ишканалары жана эс алуу мекемелери</t>
  </si>
  <si>
    <t>Предприятия 
туризма 
и учреждения отдыха</t>
  </si>
  <si>
    <t>Иссык-Кульская 
область</t>
  </si>
  <si>
    <t>Талас облусу</t>
  </si>
  <si>
    <t>Ресторандар</t>
  </si>
  <si>
    <t>Жалал-Абад
 облусу</t>
  </si>
  <si>
    <t>Чуй облусу</t>
  </si>
  <si>
    <t>Туристтик 
агенттиктер 
жана туроператорлор</t>
  </si>
  <si>
    <t>Туристические агентства и туроператоры</t>
  </si>
  <si>
    <t>Санатордук
-курорттук  
мекемелер</t>
  </si>
  <si>
    <t>Санаторно-курортные учреждения</t>
  </si>
  <si>
    <t xml:space="preserve"> г. Бишкек</t>
  </si>
  <si>
    <t xml:space="preserve"> г. Ош</t>
  </si>
  <si>
    <t>Жаратылыш парктар жана коруктар</t>
  </si>
  <si>
    <t>Природные парки 
и заповедники</t>
  </si>
  <si>
    <t>Джалал-Абадская
 область</t>
  </si>
  <si>
    <t xml:space="preserve">1.3.  Ишмердиктин түрлөрү боюнча туризм  чөйрөсүндө  катталган чарба жүргүзүүчү </t>
  </si>
  <si>
    <t xml:space="preserve">       субъектилер (юридикалык жактар)   </t>
  </si>
  <si>
    <t xml:space="preserve">        Зарегистрированные хозяйствующие субъекты (юридические лица), </t>
  </si>
  <si>
    <t xml:space="preserve">        осуществляющие деятельность в сфере туризма, по типам </t>
  </si>
  <si>
    <t xml:space="preserve">            (на 1 января)</t>
  </si>
  <si>
    <r>
      <rPr>
        <i/>
        <sz val="10"/>
        <color theme="1"/>
        <rFont val="Times New Roman"/>
        <family val="1"/>
        <charset val="204"/>
      </rPr>
      <t xml:space="preserve">                                                                   </t>
    </r>
    <r>
      <rPr>
        <i/>
        <sz val="10"/>
        <color rgb="FFFF0000"/>
        <rFont val="Times New Roman"/>
        <family val="1"/>
        <charset val="204"/>
      </rPr>
      <t xml:space="preserve">          </t>
    </r>
  </si>
  <si>
    <t xml:space="preserve"> Бардыгы</t>
  </si>
  <si>
    <t xml:space="preserve">Всего  </t>
  </si>
  <si>
    <t>Эс алуу жана туризм ишканалары</t>
  </si>
  <si>
    <t xml:space="preserve">Предприятия
 отдыха и туризма </t>
  </si>
  <si>
    <t>Туристтик 
агенттиктер жана туроператорлор</t>
  </si>
  <si>
    <t>Туристические  агентства и туроператоры</t>
  </si>
  <si>
    <t>Санатордук-курорттук  мекемелер</t>
  </si>
  <si>
    <t xml:space="preserve">Природные парки  и заповедники </t>
  </si>
  <si>
    <t xml:space="preserve">Жыйынтыкка карата пайыз менен – </t>
  </si>
  <si>
    <t>Туристтик
 агенттиктер жана туроператорлор</t>
  </si>
  <si>
    <t>1.4.  Аймактар боюнча туризм чөйрөсүндө  катталган чарба жүргүзүүчү</t>
  </si>
  <si>
    <t xml:space="preserve">       субъектилер  (юридикалык жактар) </t>
  </si>
  <si>
    <t xml:space="preserve">       (1-январына карата, бирдик)</t>
  </si>
  <si>
    <t xml:space="preserve">         Зарегистрированные хозяйствующие субъекты (юридические лица),</t>
  </si>
  <si>
    <t xml:space="preserve">         осуществляющие деятельность в  сфере туризма, по  территории    </t>
  </si>
  <si>
    <t xml:space="preserve">         (на 1 января, единиц)</t>
  </si>
  <si>
    <t>Ысык-Көл облусу</t>
  </si>
  <si>
    <t>Иссык-Кульская область</t>
  </si>
  <si>
    <t>Таласская облусу</t>
  </si>
  <si>
    <t>Ысык-Көл 
облусу</t>
  </si>
  <si>
    <t>-</t>
  </si>
  <si>
    <t xml:space="preserve"> Ысык-Көл 
облусу</t>
  </si>
  <si>
    <t xml:space="preserve">       Количество предприятий и организаций, осуществляющих деятельность</t>
  </si>
  <si>
    <r>
      <rPr>
        <b/>
        <sz val="12"/>
        <rFont val="Times New Roman"/>
        <family val="1"/>
        <charset val="204"/>
      </rPr>
      <t xml:space="preserve">       в сфере туризма</t>
    </r>
    <r>
      <rPr>
        <b/>
        <vertAlign val="superscript"/>
        <sz val="12"/>
        <rFont val="Times New Roman"/>
        <family val="1"/>
        <charset val="204"/>
      </rPr>
      <t xml:space="preserve">2 </t>
    </r>
  </si>
  <si>
    <t xml:space="preserve"> Всего</t>
  </si>
  <si>
    <t xml:space="preserve">Туризм
 ишканалары жана
 эс алуу мекемелери         </t>
  </si>
  <si>
    <t xml:space="preserve">Предприятия
 туризма
 и учреждения отдыха    </t>
  </si>
  <si>
    <t xml:space="preserve">Туристтик 
  агенттиктер </t>
  </si>
  <si>
    <t xml:space="preserve">Туристические 
  агентства  </t>
  </si>
  <si>
    <t>Санатордук-курорттук
  мекемелер</t>
  </si>
  <si>
    <t xml:space="preserve">Санаторно-курортные
  учреждения  </t>
  </si>
  <si>
    <t xml:space="preserve">Жаратылыш парктар,
  ботаникалык бактар
  жана коруктар  </t>
  </si>
  <si>
    <t>Природные парки,
  ботанические сады
  и  заповедники</t>
  </si>
  <si>
    <t xml:space="preserve">       Среднесписочная численность работников предприятий и организаций        </t>
  </si>
  <si>
    <t xml:space="preserve">Туристтик  
 агенттиктер </t>
  </si>
  <si>
    <t xml:space="preserve">Туристические
 агентства  </t>
  </si>
  <si>
    <t>Санатордук-курорттук
 мекемелер</t>
  </si>
  <si>
    <t xml:space="preserve">Санаторно-курортные
 учреждения  </t>
  </si>
  <si>
    <r>
      <rPr>
        <b/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Бул жерде жана кийин бөлүмдө - отчет тапшырган туризм ишканалары, уюмдары
 жана эс алуу мекемелери боюнча</t>
    </r>
  </si>
  <si>
    <r>
      <rPr>
        <b/>
        <i/>
        <vertAlign val="superscript"/>
        <sz val="9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>Здесь и далее в разделе – по отчитавшимся предприятиям, организациям туризма и учреждениям отдыха</t>
    </r>
  </si>
  <si>
    <r>
      <rPr>
        <b/>
        <vertAlign val="superscript"/>
        <sz val="9"/>
        <rFont val="Times New Roman"/>
        <family val="1"/>
        <charset val="204"/>
      </rPr>
      <t xml:space="preserve"> 2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</t>
    </r>
  </si>
  <si>
    <r>
      <rPr>
        <b/>
        <i/>
        <vertAlign val="superscript"/>
        <sz val="8.5"/>
        <rFont val="Times New Roman"/>
        <family val="1"/>
        <charset val="204"/>
      </rPr>
      <t>2</t>
    </r>
    <r>
      <rPr>
        <i/>
        <sz val="8.5"/>
        <rFont val="Times New Roman"/>
        <family val="1"/>
        <charset val="204"/>
      </rPr>
      <t>Включая юридические лица, для которых туризм не является основным видом деятельности</t>
    </r>
  </si>
  <si>
    <r>
      <rPr>
        <b/>
        <sz val="12"/>
        <rFont val="Times New Roman"/>
        <family val="1"/>
        <charset val="204"/>
      </rPr>
      <t xml:space="preserve">       жана уюмдарынын кызматкерлеринин орточо тизмелик саны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 </t>
    </r>
  </si>
  <si>
    <t>Адам</t>
  </si>
  <si>
    <t>Жыйынтыкка карата пайыз менен</t>
  </si>
  <si>
    <t>Человек</t>
  </si>
  <si>
    <t>В процентах</t>
  </si>
  <si>
    <t xml:space="preserve"> к итогу</t>
  </si>
  <si>
    <t>анын ичинде менчиктин түрлөрү боюнча:</t>
  </si>
  <si>
    <t>в том числе по формам собственности</t>
  </si>
  <si>
    <t xml:space="preserve">мамлекеттик </t>
  </si>
  <si>
    <t>государственная</t>
  </si>
  <si>
    <t>жеке</t>
  </si>
  <si>
    <t>частная</t>
  </si>
  <si>
    <t xml:space="preserve">Туризм ишканалары жана
 эс алуу мекемелери         </t>
  </si>
  <si>
    <t xml:space="preserve">Предприятия туризма
 и учреждения отдыха    </t>
  </si>
  <si>
    <t>Туристтик агенттиктер</t>
  </si>
  <si>
    <t xml:space="preserve">Туристические агентства </t>
  </si>
  <si>
    <t xml:space="preserve">Санатордук-курорттук
 мекемелер </t>
  </si>
  <si>
    <t>Санаторно-курортные  учреждения</t>
  </si>
  <si>
    <t xml:space="preserve">Жаратылыш парктары,
 ботаникалык бактар
 жана коруктар  </t>
  </si>
  <si>
    <r>
      <rPr>
        <b/>
        <vertAlign val="superscript"/>
        <sz val="9"/>
        <rFont val="Times New Roman"/>
        <family val="1"/>
        <charset val="204"/>
      </rPr>
      <t xml:space="preserve"> 1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</t>
    </r>
  </si>
  <si>
    <r>
      <rPr>
        <i/>
        <sz val="8.5"/>
        <rFont val="Times New Roman"/>
        <family val="1"/>
        <charset val="204"/>
      </rPr>
      <t xml:space="preserve"> </t>
    </r>
    <r>
      <rPr>
        <b/>
        <i/>
        <vertAlign val="superscript"/>
        <sz val="8.5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>Включая юридические лица, для которых туризм не является основным видом деятельности</t>
    </r>
  </si>
  <si>
    <t>*ГП Ак-Суу-на стадии ликвидации</t>
  </si>
  <si>
    <t>**Учреждение реабилитационный центр диких животных "Зообишкек", ОКПО 30246856, ГКЭД 910104</t>
  </si>
  <si>
    <t>2.4. Туризм чөйрөсүнүн ишканаларынын жана уюмдарынын кызматкерлеринин</t>
  </si>
  <si>
    <t xml:space="preserve">      (сом)</t>
  </si>
  <si>
    <t xml:space="preserve">       Среднемесячная заработная плата работников предприятий</t>
  </si>
  <si>
    <r>
      <rPr>
        <b/>
        <sz val="12"/>
        <rFont val="Times New Roman"/>
        <family val="1"/>
        <charset val="204"/>
      </rPr>
      <t xml:space="preserve">        и организаций сферы туризма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</si>
  <si>
    <t xml:space="preserve">        (cомов)</t>
  </si>
  <si>
    <t>Всего</t>
  </si>
  <si>
    <t xml:space="preserve">Туристтик
 агенттиктер </t>
  </si>
  <si>
    <t>Природные парки,
 ботанические сады
 и  заповедники</t>
  </si>
  <si>
    <r>
      <rPr>
        <b/>
        <vertAlign val="superscript"/>
        <sz val="9"/>
        <rFont val="Times New Roman"/>
        <family val="1"/>
        <charset val="204"/>
      </rPr>
      <t xml:space="preserve">     1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кошкондо.</t>
    </r>
  </si>
  <si>
    <r>
      <rPr>
        <i/>
        <sz val="8.5"/>
        <rFont val="Times New Roman"/>
        <family val="1"/>
        <charset val="204"/>
      </rPr>
      <t xml:space="preserve">  </t>
    </r>
    <r>
      <rPr>
        <b/>
        <i/>
        <vertAlign val="superscript"/>
        <sz val="8.5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 xml:space="preserve">Включая юридические лица, для которых туризм не является основным видом деятельности. </t>
    </r>
  </si>
  <si>
    <t>2.5. "Социалдык-маданий сервис жана туризм" кесиби боюнча жогорку билимдүү</t>
  </si>
  <si>
    <t xml:space="preserve">        адистерди даярдоо         </t>
  </si>
  <si>
    <t xml:space="preserve">        (адам)    </t>
  </si>
  <si>
    <t xml:space="preserve">         Подготовка специалистов с высшим образованием по специальности </t>
  </si>
  <si>
    <t xml:space="preserve">         "Социально-культурный сервис и туризм" </t>
  </si>
  <si>
    <t xml:space="preserve">          (человек)</t>
  </si>
  <si>
    <r>
      <rPr>
        <i/>
        <sz val="10"/>
        <rFont val="Times New Roman"/>
        <family val="1"/>
        <charset val="204"/>
      </rPr>
      <t xml:space="preserve">        </t>
    </r>
    <r>
      <rPr>
        <b/>
        <sz val="10"/>
        <rFont val="Times New Roman"/>
        <family val="1"/>
        <charset val="204"/>
      </rPr>
      <t xml:space="preserve"> </t>
    </r>
  </si>
  <si>
    <t>2019/</t>
  </si>
  <si>
    <t>2020/</t>
  </si>
  <si>
    <t>2021/</t>
  </si>
  <si>
    <t>2022/</t>
  </si>
  <si>
    <t>Кабыл алынган
 студенттер</t>
  </si>
  <si>
    <t>Принято
 студентов</t>
  </si>
  <si>
    <t>Окутулгандардын
 саны</t>
  </si>
  <si>
    <t>Численность обучавшихся</t>
  </si>
  <si>
    <r>
      <rPr>
        <sz val="10"/>
        <rFont val="Times New Roman"/>
        <family val="1"/>
        <charset val="204"/>
      </rPr>
      <t>Адистерди бүтүрүп  чыгаруу</t>
    </r>
    <r>
      <rPr>
        <vertAlign val="superscript"/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</si>
  <si>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Выпущено
 специалистов</t>
    </r>
    <r>
      <rPr>
        <vertAlign val="superscript"/>
        <sz val="10"/>
        <rFont val="Times New Roman"/>
        <family val="1"/>
        <charset val="204"/>
      </rPr>
      <t>2</t>
    </r>
  </si>
  <si>
    <t xml:space="preserve">       адистерди даярдоо</t>
  </si>
  <si>
    <t xml:space="preserve">       (адам)</t>
  </si>
  <si>
    <t xml:space="preserve">        Подготовка специалистов профессионально-техническими училищами</t>
  </si>
  <si>
    <t xml:space="preserve">        (человек)</t>
  </si>
  <si>
    <t>Кабыл алынган студенттер</t>
  </si>
  <si>
    <t>Окутулган-
дардын саны</t>
  </si>
  <si>
    <t>Адистерди бүтүрүп чыгаруу</t>
  </si>
  <si>
    <t>Принято студентов</t>
  </si>
  <si>
    <t>Выпущено специалистов</t>
  </si>
  <si>
    <t>анын ичинен:</t>
  </si>
  <si>
    <t>из них:</t>
  </si>
  <si>
    <t>Ашпозчу</t>
  </si>
  <si>
    <t>Повар</t>
  </si>
  <si>
    <t>Ашпозчу-официант</t>
  </si>
  <si>
    <t>Повар-официант</t>
  </si>
  <si>
    <t>Ашпозчу-официант, бармен</t>
  </si>
  <si>
    <t>Повар-официант, бармен</t>
  </si>
  <si>
    <t>Ашпозчу-кондитер</t>
  </si>
  <si>
    <t>Повар- кондитер</t>
  </si>
  <si>
    <t>Ашпозчу-нан бышыруучу</t>
  </si>
  <si>
    <t>Повар-пекарь</t>
  </si>
  <si>
    <t>Кондитер</t>
  </si>
  <si>
    <t>Кондитер-ашпозчу, официант</t>
  </si>
  <si>
    <t>Кондитер-повар, официант</t>
  </si>
  <si>
    <t>Кондитер, ашпозчу, нан бышыруучу</t>
  </si>
  <si>
    <t>Кондитер,
 повар, пекарь</t>
  </si>
  <si>
    <t xml:space="preserve">Туристтик маршруттарды коштоп жүрүүчү </t>
  </si>
  <si>
    <t>Проводник туристских  маршрутов</t>
  </si>
  <si>
    <t xml:space="preserve">Мейманкана чарбасынын кызматкери  </t>
  </si>
  <si>
    <t xml:space="preserve">Работник гостиничного хозяйства </t>
  </si>
  <si>
    <t xml:space="preserve">Ресторан жана мейманкана чарба кызматкери </t>
  </si>
  <si>
    <t>Работник ресторанного и гостиничного хозяйства</t>
  </si>
  <si>
    <t xml:space="preserve">2.7. КМШ өлкөлөрү жана КМШдан тышкары өлкөлөр боюнча жогорку кесиптик </t>
  </si>
  <si>
    <t xml:space="preserve">      билим берүү уюмдарындагы студенттердин саны</t>
  </si>
  <si>
    <t xml:space="preserve">      (окуу жылынын башталышына карата, адам)</t>
  </si>
  <si>
    <t xml:space="preserve">     Численность студентов в образовательных организациях высшего </t>
  </si>
  <si>
    <t xml:space="preserve">      профессионального образования из стран СНГ и стран вне СНГ  </t>
  </si>
  <si>
    <t xml:space="preserve">        (на начало учебного года, человек)</t>
  </si>
  <si>
    <t>КМШ өлкөлөрү</t>
  </si>
  <si>
    <t>Стран   СНГ</t>
  </si>
  <si>
    <t xml:space="preserve">  анын ичинен:</t>
  </si>
  <si>
    <t xml:space="preserve">   из них:</t>
  </si>
  <si>
    <t>Азербайжан</t>
  </si>
  <si>
    <t>Азербайджан</t>
  </si>
  <si>
    <t>Армения</t>
  </si>
  <si>
    <t>Белоруссия</t>
  </si>
  <si>
    <t>Казакстан</t>
  </si>
  <si>
    <t>Казахстан</t>
  </si>
  <si>
    <t>Россия</t>
  </si>
  <si>
    <t>Тажикистан</t>
  </si>
  <si>
    <t>Таджикистан</t>
  </si>
  <si>
    <t>Туркмөнстан</t>
  </si>
  <si>
    <t>Туркмения</t>
  </si>
  <si>
    <t>Украина</t>
  </si>
  <si>
    <t>Өзбекстан</t>
  </si>
  <si>
    <t>Узбекистан</t>
  </si>
  <si>
    <t>КМШдан тышкары өлкөлөр</t>
  </si>
  <si>
    <t>Стран 
вне СНГ</t>
  </si>
  <si>
    <t>Ооганстан</t>
  </si>
  <si>
    <t>Афганистан</t>
  </si>
  <si>
    <t>Кытай</t>
  </si>
  <si>
    <t>Китай</t>
  </si>
  <si>
    <t>Индия</t>
  </si>
  <si>
    <t>Иран</t>
  </si>
  <si>
    <t>Монголия</t>
  </si>
  <si>
    <t>Непал</t>
  </si>
  <si>
    <t>Сирия</t>
  </si>
  <si>
    <t>Пакистан</t>
  </si>
  <si>
    <t>Туркия</t>
  </si>
  <si>
    <t>Турция</t>
  </si>
  <si>
    <t>Грузия</t>
  </si>
  <si>
    <t>Башка өлкөлөр</t>
  </si>
  <si>
    <t>Другие страны</t>
  </si>
  <si>
    <t>2.8. КМШ өлкөлөрү жана КМШдан тышкары өлкөлөр боюнча орточо кесиптик</t>
  </si>
  <si>
    <t xml:space="preserve">     билим  берүү уюмдарындагы студенттердин саны </t>
  </si>
  <si>
    <t xml:space="preserve">     (окуу жылынын башталышына карата, адам)  </t>
  </si>
  <si>
    <t xml:space="preserve">       Численность студентов в образовательных организациях среднего </t>
  </si>
  <si>
    <t xml:space="preserve">       профессионального образования из стран СНГ и стран вне СНГ </t>
  </si>
  <si>
    <t xml:space="preserve">       (на начало учебного года, человек) </t>
  </si>
  <si>
    <t xml:space="preserve"> Стран   СНГ</t>
  </si>
  <si>
    <t>КМШдан тышкары  өлкөлөр</t>
  </si>
  <si>
    <t xml:space="preserve">  Стран 
  вне СНГ </t>
  </si>
  <si>
    <t>Түркия</t>
  </si>
  <si>
    <r>
      <rPr>
        <b/>
        <sz val="13"/>
        <color theme="1"/>
        <rFont val="Times New Roman"/>
        <family val="1"/>
        <charset val="204"/>
      </rPr>
      <t>III.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Эл аралык туристтик агымдар</t>
    </r>
  </si>
  <si>
    <t xml:space="preserve">      Международные туристские потоки</t>
  </si>
  <si>
    <r>
      <rPr>
        <b/>
        <sz val="12"/>
        <color theme="1"/>
        <rFont val="Times New Roman"/>
        <family val="1"/>
        <charset val="204"/>
      </rPr>
      <t>3.1. Туристтик кызмат көрсөтүүлөрдүн экспорту жана импорту (барып келүүлөр)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</si>
  <si>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rPr>
        <b/>
        <sz val="12"/>
        <color theme="1"/>
        <rFont val="Times New Roman"/>
        <family val="1"/>
        <charset val="204"/>
      </rPr>
      <t xml:space="preserve">       Экспорт и импорт туристских услуг (поездки)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</si>
  <si>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t xml:space="preserve">                </t>
  </si>
  <si>
    <r>
      <rPr>
        <b/>
        <sz val="10"/>
        <color theme="1"/>
        <rFont val="Times New Roman"/>
        <family val="1"/>
        <charset val="204"/>
      </rPr>
      <t>АКШнын млн. доллары</t>
    </r>
    <r>
      <rPr>
        <b/>
        <i/>
        <sz val="10"/>
        <color theme="1"/>
        <rFont val="Times New Roman"/>
        <family val="1"/>
        <charset val="204"/>
      </rPr>
      <t xml:space="preserve"> – Млн. долларов США</t>
    </r>
  </si>
  <si>
    <t>Экспорт</t>
  </si>
  <si>
    <t>анын ичинде:</t>
  </si>
  <si>
    <t>в том  числе:</t>
  </si>
  <si>
    <t>страны  СНГ</t>
  </si>
  <si>
    <t>КМШдан тышкаркы өлкөлөр</t>
  </si>
  <si>
    <t>страны
 вне СНГ</t>
  </si>
  <si>
    <t>Импорт</t>
  </si>
  <si>
    <r>
      <rPr>
        <b/>
        <sz val="10"/>
        <rFont val="Times New Roman"/>
        <family val="1"/>
        <charset val="204"/>
      </rPr>
      <t>Мурунку жылга карата пайыз менен</t>
    </r>
    <r>
      <rPr>
        <b/>
        <i/>
        <sz val="10"/>
        <rFont val="Times New Roman"/>
        <family val="1"/>
        <charset val="204"/>
      </rPr>
      <t xml:space="preserve"> </t>
    </r>
  </si>
  <si>
    <t>В процентах к предыдущему году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</si>
  <si>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Баалоо боюнча маалыматтар. </t>
    </r>
  </si>
  <si>
    <r>
      <rPr>
        <sz val="9"/>
        <color theme="1"/>
        <rFont val="Times New Roman"/>
        <family val="1"/>
        <charset val="204"/>
      </rPr>
      <t xml:space="preserve"> </t>
    </r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Данные оценочные. </t>
    </r>
  </si>
  <si>
    <t xml:space="preserve">3.2.  Чет элдик жарандардын жарандык өлкөлөрү боюнча Кыргыз Республикасынын </t>
  </si>
  <si>
    <t xml:space="preserve">        Численность пересечений (прибытий) границы Кыргызской Республики </t>
  </si>
  <si>
    <r>
      <rPr>
        <b/>
        <sz val="12"/>
        <color theme="1"/>
        <rFont val="Times New Roman"/>
        <family val="1"/>
        <charset val="204"/>
      </rPr>
      <t xml:space="preserve">        иностранными гражданами,  по стране гражданства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тысяч</t>
    </r>
  </si>
  <si>
    <t xml:space="preserve">  Всего</t>
  </si>
  <si>
    <t xml:space="preserve">анын ичинде </t>
  </si>
  <si>
    <t xml:space="preserve">из них </t>
  </si>
  <si>
    <t>КМШ өлкөлөрү боюнча:</t>
  </si>
  <si>
    <t>по странам СНГ:</t>
  </si>
  <si>
    <t>Беларусь</t>
  </si>
  <si>
    <t>Молдова</t>
  </si>
  <si>
    <t>Тажикстан</t>
  </si>
  <si>
    <t>Түркмөнстан</t>
  </si>
  <si>
    <t>Туркменистан</t>
  </si>
  <si>
    <r>
      <rPr>
        <sz val="10"/>
        <color rgb="FF000000"/>
        <rFont val="Times New Roman"/>
        <family val="1"/>
        <charset val="204"/>
      </rPr>
      <t>Ө</t>
    </r>
    <r>
      <rPr>
        <sz val="10"/>
        <color theme="1"/>
        <rFont val="Times New Roman"/>
        <family val="1"/>
        <charset val="204"/>
      </rPr>
      <t>збекстан</t>
    </r>
  </si>
  <si>
    <t>КМШдан тышкаркы өлкөлөр боюнча</t>
  </si>
  <si>
    <t>Из стран
 вне СНГ</t>
  </si>
  <si>
    <t>Австралия</t>
  </si>
  <si>
    <t>Австрия</t>
  </si>
  <si>
    <t>Германия</t>
  </si>
  <si>
    <t>Израиль</t>
  </si>
  <si>
    <t>Италия</t>
  </si>
  <si>
    <t>Корея</t>
  </si>
  <si>
    <t>Сингапур</t>
  </si>
  <si>
    <t>Бириккен Араб Эмираттары</t>
  </si>
  <si>
    <t>Объединенные Арабские Эмираты</t>
  </si>
  <si>
    <t>Польша</t>
  </si>
  <si>
    <t>Бириккен
 Падышалыгы
 (Улуу Британия)</t>
  </si>
  <si>
    <t>Соединенное Королевство (Великобритания)</t>
  </si>
  <si>
    <t>Америка Кошмо Штаттары</t>
  </si>
  <si>
    <t>Соединенные Штаты Америки</t>
  </si>
  <si>
    <t>Тіркия</t>
  </si>
  <si>
    <t>Франция</t>
  </si>
  <si>
    <t>Швейцария</t>
  </si>
  <si>
    <t>Швеция</t>
  </si>
  <si>
    <t>Чехия</t>
  </si>
  <si>
    <t>Япония</t>
  </si>
  <si>
    <t xml:space="preserve">      Туристские перевозки</t>
  </si>
  <si>
    <t xml:space="preserve">4.1. Каттоонун түрлөрү боюнча туристтерди ташуу </t>
  </si>
  <si>
    <t xml:space="preserve">       Перевозки туристов по видам сообщений </t>
  </si>
  <si>
    <r>
      <rPr>
        <b/>
        <i/>
        <sz val="10"/>
        <color theme="1"/>
        <rFont val="Times New Roman"/>
        <family val="1"/>
        <charset val="204"/>
      </rPr>
      <t xml:space="preserve">     </t>
    </r>
    <r>
      <rPr>
        <b/>
        <sz val="10"/>
        <color theme="1"/>
        <rFont val="Times New Roman"/>
        <family val="1"/>
        <charset val="204"/>
      </rPr>
      <t>Миѕ адам</t>
    </r>
    <r>
      <rPr>
        <i/>
        <sz val="10"/>
        <color theme="1"/>
        <rFont val="Times New Roman"/>
        <family val="1"/>
        <charset val="204"/>
      </rPr>
      <t xml:space="preserve"> - </t>
    </r>
    <r>
      <rPr>
        <b/>
        <i/>
        <sz val="10"/>
        <color theme="1"/>
        <rFont val="Times New Roman"/>
        <family val="1"/>
        <charset val="204"/>
      </rPr>
      <t>Тыс. человек</t>
    </r>
  </si>
  <si>
    <t>Туристтерди ташуу –  бардыгы</t>
  </si>
  <si>
    <t>Перевезено туристов –  всего</t>
  </si>
  <si>
    <t xml:space="preserve">Аба транспорту менен: </t>
  </si>
  <si>
    <t xml:space="preserve">Воздушным транспортом: </t>
  </si>
  <si>
    <t>эл аралык
 кирүү</t>
  </si>
  <si>
    <t>въездные международные</t>
  </si>
  <si>
    <t>эл аралык
 чыгуу</t>
  </si>
  <si>
    <t xml:space="preserve">выездные международные </t>
  </si>
  <si>
    <t xml:space="preserve">ички </t>
  </si>
  <si>
    <t xml:space="preserve">внутренние </t>
  </si>
  <si>
    <t xml:space="preserve">Темир жол транспорту менен: </t>
  </si>
  <si>
    <t xml:space="preserve">Железнодорожным транспортом: </t>
  </si>
  <si>
    <t xml:space="preserve">въездные международные </t>
  </si>
  <si>
    <t>ички</t>
  </si>
  <si>
    <t xml:space="preserve">Автомобиль транспорту менен: </t>
  </si>
  <si>
    <t xml:space="preserve">Автомобильным транспортом: </t>
  </si>
  <si>
    <t>чыгуу</t>
  </si>
  <si>
    <t>выездные</t>
  </si>
  <si>
    <t>алыскы чет
 өлкөлөргө</t>
  </si>
  <si>
    <t>в дальнее
 зарубежье</t>
  </si>
  <si>
    <t>КМШ өлкөлөрүнө</t>
  </si>
  <si>
    <t>в страны СНГ</t>
  </si>
  <si>
    <r>
      <rPr>
        <b/>
        <sz val="10"/>
        <color theme="1"/>
        <rFont val="Times New Roman"/>
        <family val="1"/>
        <charset val="204"/>
      </rPr>
      <t>Жыйынтыкка карата пайыз менен</t>
    </r>
    <r>
      <rPr>
        <b/>
        <i/>
        <sz val="10"/>
        <color theme="1"/>
        <rFont val="Times New Roman"/>
        <family val="1"/>
        <charset val="204"/>
      </rPr>
      <t xml:space="preserve"> -</t>
    </r>
  </si>
  <si>
    <t>В процентах к итогу</t>
  </si>
  <si>
    <t>Туристтерди ташуу
 – бардыгы</t>
  </si>
  <si>
    <t>Перевезено туристов
 –  всего</t>
  </si>
  <si>
    <t>Темир жол транспорту менен:</t>
  </si>
  <si>
    <t>Железнодорожным  транспортом:</t>
  </si>
  <si>
    <t xml:space="preserve">Автомобиль
 транспорту менен: </t>
  </si>
  <si>
    <t xml:space="preserve">4.2. Туристтерди ташуудан түшкөн киреше   </t>
  </si>
  <si>
    <t xml:space="preserve">        Доходы, полученные от перевозок туристов </t>
  </si>
  <si>
    <r>
      <rPr>
        <b/>
        <sz val="10"/>
        <color theme="1"/>
        <rFont val="Times New Roman"/>
        <family val="1"/>
        <charset val="204"/>
      </rPr>
      <t>Млн. сом</t>
    </r>
    <r>
      <rPr>
        <b/>
        <i/>
        <sz val="10"/>
        <color theme="1"/>
        <rFont val="Times New Roman"/>
        <family val="1"/>
        <charset val="204"/>
      </rPr>
      <t xml:space="preserve"> – Млн. сомов</t>
    </r>
  </si>
  <si>
    <t>Киреше - бардыгы</t>
  </si>
  <si>
    <t xml:space="preserve">Все доходы </t>
  </si>
  <si>
    <t xml:space="preserve">анын ичинде: </t>
  </si>
  <si>
    <t xml:space="preserve">в том числе: </t>
  </si>
  <si>
    <t>аба транспорту
 менен</t>
  </si>
  <si>
    <t xml:space="preserve">воздушным
 транспортом </t>
  </si>
  <si>
    <t>темир жол транспорту  менен</t>
  </si>
  <si>
    <t xml:space="preserve">железнодорожным транспортом </t>
  </si>
  <si>
    <t>автомобиль транспорту менен</t>
  </si>
  <si>
    <t xml:space="preserve">автомобильным транспортом  </t>
  </si>
  <si>
    <t>Жыйынтыкка карата пайыз менен-</t>
  </si>
  <si>
    <t xml:space="preserve">воздушным транспортом </t>
  </si>
  <si>
    <t>V. Туризм ишканалары, уюмдары жана эс алуу мекемелери</t>
  </si>
  <si>
    <t xml:space="preserve">     Предприятия, организации туризма и учреждения отдыха</t>
  </si>
  <si>
    <r>
      <rPr>
        <b/>
        <sz val="12"/>
        <color theme="1"/>
        <rFont val="Times New Roman"/>
        <family val="1"/>
        <charset val="204"/>
      </rPr>
      <t>5.1. Туризм ишканалары, уюмдары жана эс алуу мекемелери</t>
    </r>
    <r>
      <rPr>
        <b/>
        <vertAlign val="superscript"/>
        <sz val="12"/>
        <color theme="1"/>
        <rFont val="Times New Roman"/>
        <family val="1"/>
        <charset val="204"/>
      </rPr>
      <t xml:space="preserve">1 </t>
    </r>
  </si>
  <si>
    <r>
      <rPr>
        <b/>
        <vertAlign val="superscript"/>
        <sz val="12"/>
        <color theme="1"/>
        <rFont val="Times New Roman"/>
        <family val="1"/>
        <charset val="204"/>
      </rPr>
      <t xml:space="preserve">    </t>
    </r>
    <r>
      <rPr>
        <b/>
        <sz val="12"/>
        <color theme="1"/>
        <rFont val="Times New Roman"/>
        <family val="1"/>
        <charset val="204"/>
      </rPr>
      <t xml:space="preserve">     Предприятия, организации  туризма и  учреждения отдыха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</si>
  <si>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rPr>
        <b/>
        <sz val="10"/>
        <color theme="1"/>
        <rFont val="Times New Roman"/>
        <family val="1"/>
        <charset val="204"/>
      </rPr>
      <t xml:space="preserve">    Бирдик</t>
    </r>
    <r>
      <rPr>
        <b/>
        <i/>
        <sz val="10"/>
        <color theme="1"/>
        <rFont val="Times New Roman"/>
        <family val="1"/>
        <charset val="204"/>
      </rPr>
      <t xml:space="preserve"> – Единиц</t>
    </r>
  </si>
  <si>
    <t>Мейманканалар жана жайгаштыруунун ушул сыяктуу каражаттары</t>
  </si>
  <si>
    <t>Гостиницы и аналогичные средства размещения</t>
  </si>
  <si>
    <t>Санатордук-курорттук мекемелер жана башка жайгаштыруунун адистеш тирилген каражаттары</t>
  </si>
  <si>
    <t>Санаторно-курортные учреждения
 и другие специализированные средства размещения</t>
  </si>
  <si>
    <t>Туристтик базалар</t>
  </si>
  <si>
    <t>Туристские базы</t>
  </si>
  <si>
    <t>Санаториялар</t>
  </si>
  <si>
    <t>Санатории</t>
  </si>
  <si>
    <t>Балдар санаториялары</t>
  </si>
  <si>
    <t>Детские санатории</t>
  </si>
  <si>
    <t>Санаториялар-профилакториялар</t>
  </si>
  <si>
    <t>Санатории-профилактории</t>
  </si>
  <si>
    <t>Эс алуу үйлөрү</t>
  </si>
  <si>
    <t>Дома отдыха</t>
  </si>
  <si>
    <t>Эс алуу пансионаттар</t>
  </si>
  <si>
    <t>Пансионаты отдыха</t>
  </si>
  <si>
    <t>Дарылоочу пансионаттар</t>
  </si>
  <si>
    <t>Пансионат
 с лечением</t>
  </si>
  <si>
    <t>Эс алуу базалары</t>
  </si>
  <si>
    <t>Базы отдыха</t>
  </si>
  <si>
    <t>Ден соолукту чындоочу  спорттук лагерлер</t>
  </si>
  <si>
    <t>Спортивно- оздоровительные лагеря</t>
  </si>
  <si>
    <t>Ден соолукту чындоочу балдар комплекстери</t>
  </si>
  <si>
    <t>Детские
 оздоровительные   комплексы</t>
  </si>
  <si>
    <t>Турфирмалар жана  туроператорлор, саякат  жана экскурсия бюросу</t>
  </si>
  <si>
    <t>Турфирмы и туроператоры, бюро  путешествий и экскурсий</t>
  </si>
  <si>
    <t>Жаратылыш парктары жана коруктар</t>
  </si>
  <si>
    <t xml:space="preserve"> Природные парки и заповедники</t>
  </si>
  <si>
    <t>Башка туризм ишканалары</t>
  </si>
  <si>
    <t xml:space="preserve"> Другие предприятия  туризма</t>
  </si>
  <si>
    <r>
      <rPr>
        <b/>
        <i/>
        <sz val="10"/>
        <color theme="1"/>
        <rFont val="Times New Roman"/>
        <family val="1"/>
        <charset val="204"/>
      </rPr>
      <t xml:space="preserve">   </t>
    </r>
    <r>
      <rPr>
        <b/>
        <sz val="10"/>
        <color theme="1"/>
        <rFont val="Times New Roman"/>
        <family val="1"/>
        <charset val="204"/>
      </rPr>
      <t xml:space="preserve">Жыйынтыкка карата пайыз менен </t>
    </r>
    <r>
      <rPr>
        <b/>
        <i/>
        <sz val="10"/>
        <color theme="1"/>
        <rFont val="Times New Roman"/>
        <family val="1"/>
        <charset val="204"/>
      </rPr>
      <t xml:space="preserve"> </t>
    </r>
  </si>
  <si>
    <t>Ден соолукту чындоочу балдар 
комплекстери</t>
  </si>
  <si>
    <t>Детские оздоровительные   комплексы</t>
  </si>
  <si>
    <t>Турфирмалар жана  туроператорлор, 
саякат жана экскурсия бюросу</t>
  </si>
  <si>
    <t>Турфирмы
 и  туроператоры,
 бюро  путешествий
 и экскурсий</t>
  </si>
  <si>
    <r>
      <rPr>
        <b/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Бул жерде жана кийин  бөлүмдө – отчет тапшырган ишканалар, уюмдар жана эс алуу  мекемелери боюнча.  </t>
    </r>
  </si>
  <si>
    <r>
      <rPr>
        <b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>Здесь и далее в разделе – по отчитавшимся предприятиям, организациям туризма и учреждениям отдыха.</t>
    </r>
  </si>
  <si>
    <t>5.1.1.  Аймактар боюнча туризм ишканалары, уюмдары жана эс алуу мекемелери</t>
  </si>
  <si>
    <t xml:space="preserve">            Предприятия, организации  туризма и учреждения отдыха по территории</t>
  </si>
  <si>
    <r>
      <rPr>
        <sz val="10"/>
        <color theme="1"/>
        <rFont val="Times New Roman"/>
        <family val="1"/>
        <charset val="204"/>
      </rPr>
      <t xml:space="preserve">   </t>
    </r>
    <r>
      <rPr>
        <b/>
        <sz val="10"/>
        <color theme="1"/>
        <rFont val="Times New Roman"/>
        <family val="1"/>
        <charset val="204"/>
      </rPr>
      <t>Бирдик</t>
    </r>
    <r>
      <rPr>
        <b/>
        <i/>
        <sz val="10"/>
        <color theme="1"/>
        <rFont val="Times New Roman"/>
        <family val="1"/>
        <charset val="204"/>
      </rPr>
      <t xml:space="preserve"> – Единиц</t>
    </r>
  </si>
  <si>
    <t>Кыргыз Республикасы</t>
  </si>
  <si>
    <t>Кыргызская Республика</t>
  </si>
  <si>
    <t xml:space="preserve"> Баткен облусу</t>
  </si>
  <si>
    <t xml:space="preserve"> Жалал-Абад  облусу</t>
  </si>
  <si>
    <t xml:space="preserve"> Ысык-Көл облусу</t>
  </si>
  <si>
    <t xml:space="preserve"> Нарын облусу</t>
  </si>
  <si>
    <t xml:space="preserve"> Ош облусу</t>
  </si>
  <si>
    <t xml:space="preserve">Ошская область </t>
  </si>
  <si>
    <t xml:space="preserve"> Талас облусу</t>
  </si>
  <si>
    <t xml:space="preserve"> Чүй облусу</t>
  </si>
  <si>
    <t xml:space="preserve"> Бишкек ш.</t>
  </si>
  <si>
    <t xml:space="preserve"> Ош ш.</t>
  </si>
  <si>
    <t xml:space="preserve">                                                      </t>
  </si>
  <si>
    <r>
      <rPr>
        <b/>
        <sz val="10"/>
        <color theme="1"/>
        <rFont val="Times New Roman"/>
        <family val="1"/>
        <charset val="204"/>
      </rPr>
      <t xml:space="preserve">Жыйынтыкка карата пайыз менен </t>
    </r>
    <r>
      <rPr>
        <b/>
        <i/>
        <sz val="10"/>
        <color theme="1"/>
        <rFont val="Times New Roman"/>
        <family val="1"/>
        <charset val="204"/>
      </rPr>
      <t xml:space="preserve">  </t>
    </r>
  </si>
  <si>
    <t xml:space="preserve"> Жалал-Абад облусу</t>
  </si>
  <si>
    <t xml:space="preserve">     уюмдары жана эс алуу мекемелери</t>
  </si>
  <si>
    <t xml:space="preserve">     Предприятия, организации туризма и  учреждения отдыха по периоду </t>
  </si>
  <si>
    <t>анын ичинде</t>
  </si>
  <si>
    <t>в том числе</t>
  </si>
  <si>
    <t>жыл бою 
кругло
годичные</t>
  </si>
  <si>
    <t>сезондуу 
сезонные</t>
  </si>
  <si>
    <t>Санаторно-курортные учреждения и другие специализированные средства размещения</t>
  </si>
  <si>
    <t>Пансионаты с лечением</t>
  </si>
  <si>
    <t>Эс алуу базалар</t>
  </si>
  <si>
    <t>Ден соолукту чындоочу спорттук  лагерлер</t>
  </si>
  <si>
    <t>Спортивно-оздоровительные  лагеря</t>
  </si>
  <si>
    <t>Ден соолукту
 чындоочу балдар комплекстери</t>
  </si>
  <si>
    <t>Детские
 оздоровительные
  комплексы</t>
  </si>
  <si>
    <t>Турфирмалар жана туроператорлор, саякат жана экскурсия бюросу</t>
  </si>
  <si>
    <t>Турфирмы, туроператоры,
 бюро  путешествий
 и экскурсий</t>
  </si>
  <si>
    <t>Жаратылыш парктары жана
 коруктар</t>
  </si>
  <si>
    <t>Природные парки
 и заповедники</t>
  </si>
  <si>
    <t>Другие предприятия туризма</t>
  </si>
  <si>
    <t xml:space="preserve">         уюмдары жана эс алуу мекемелери  </t>
  </si>
  <si>
    <t xml:space="preserve">           Предприятия, организации туризма и учреждения отдыха по периоду </t>
  </si>
  <si>
    <t>жыл бою</t>
  </si>
  <si>
    <t>сезондуу</t>
  </si>
  <si>
    <t>кругло-</t>
  </si>
  <si>
    <t>сезонные</t>
  </si>
  <si>
    <t>годичные</t>
  </si>
  <si>
    <t xml:space="preserve"> Баткенская область</t>
  </si>
  <si>
    <t xml:space="preserve"> Джалал-Абадская  область</t>
  </si>
  <si>
    <t xml:space="preserve"> Иссык-Кульская область</t>
  </si>
  <si>
    <t xml:space="preserve"> Нарынская область</t>
  </si>
  <si>
    <t xml:space="preserve"> Ошская область </t>
  </si>
  <si>
    <t xml:space="preserve"> Таласская область</t>
  </si>
  <si>
    <t xml:space="preserve"> Чуйская область</t>
  </si>
  <si>
    <r>
      <rPr>
        <i/>
        <sz val="9"/>
        <color theme="1"/>
        <rFont val="Times New Roman"/>
        <family val="1"/>
        <charset val="204"/>
      </rPr>
      <t xml:space="preserve">               </t>
    </r>
    <r>
      <rPr>
        <b/>
        <i/>
        <sz val="9"/>
        <color theme="1"/>
        <rFont val="Times New Roman"/>
        <family val="1"/>
        <charset val="204"/>
      </rPr>
      <t> </t>
    </r>
  </si>
  <si>
    <t xml:space="preserve">Бардыгы
</t>
  </si>
  <si>
    <t>Менчик формасы боюнча</t>
  </si>
  <si>
    <t>По формам
собственности</t>
  </si>
  <si>
    <t>мамлекеттик</t>
  </si>
  <si>
    <t>Мейманканалар
 жана жайгаштыруунун
 ушул сыяктуу каражаттары</t>
  </si>
  <si>
    <t>Гостиницы
 и аналогичные
 средства размещения</t>
  </si>
  <si>
    <t>Санатордук-курорттук
 мекемелер жана башка
 жайгаштыруунун адистеш
 тирилген каражаттары</t>
  </si>
  <si>
    <t>Санаторно-курортные
 учреждения и другие
 специализированные средства
 размещения</t>
  </si>
  <si>
    <t>Санатории-
профилактории</t>
  </si>
  <si>
    <t>Ден соолукту чындоочу
 спорттук   лагерлер</t>
  </si>
  <si>
    <t>Спортивно-оздоровительные
  лагеря</t>
  </si>
  <si>
    <t>Ден соолукту чындоочу балдар
 комплекстери</t>
  </si>
  <si>
    <t>Детские оздоровительные
 комплексы</t>
  </si>
  <si>
    <t>Турфирмалар жана
 туроператорлор, саякат жана
 экскурсия бюросу</t>
  </si>
  <si>
    <t>Турфирмы, туроператоры,
 бюро путешествий 
 и экскурсий</t>
  </si>
  <si>
    <t>Жаратылыш парктары жана
  коруктар</t>
  </si>
  <si>
    <t>Природные
 парки и заповедники</t>
  </si>
  <si>
    <t>По формам собственности</t>
  </si>
  <si>
    <t>государствен
ная</t>
  </si>
  <si>
    <t>Жалал-Абад  облусу</t>
  </si>
  <si>
    <t>Джалал-Абадская  область</t>
  </si>
  <si>
    <t>Гостиницы 
и аналогичные средства размещения</t>
  </si>
  <si>
    <t xml:space="preserve">Турфирмалар жана  туроператорлор, саякат жана экскурсия бюросу    </t>
  </si>
  <si>
    <t>Турфирмы и туроператоры, бюро путешествий и экскурсии</t>
  </si>
  <si>
    <t>Жаратылыш парктары жана  коруктар</t>
  </si>
  <si>
    <t>Природные парки и заповедники</t>
  </si>
  <si>
    <t>Жалал-Абад облусу</t>
  </si>
  <si>
    <t xml:space="preserve">Ош облусу </t>
  </si>
  <si>
    <t xml:space="preserve">Башка туризм
 ишканалары                                                                                                    </t>
  </si>
  <si>
    <t>5.3.2 Жайгаштыруунун коллективдик каражаттары</t>
  </si>
  <si>
    <t xml:space="preserve">          Коллективные средства размещения</t>
  </si>
  <si>
    <t>Туристтерди жайгаштыруунун коллективдик каражаттары</t>
  </si>
  <si>
    <t>Число
 коллективных
 средств
 размещения</t>
  </si>
  <si>
    <t>в том числе:</t>
  </si>
  <si>
    <t>мейманканалар жана жайгаштыруунун ушул сыяктуу каражаттары</t>
  </si>
  <si>
    <t>гостиницы и аналогичные средства размещения</t>
  </si>
  <si>
    <t>санатордук-курорттук
 мекемелер жана башка
 жайгаштыруунун
  адистеш тирилген каражаттары</t>
  </si>
  <si>
    <t>санаторно-
курортные учреждения
 и другие специализированные
 средства размещения</t>
  </si>
  <si>
    <t>Алардагы орундар
 (койка), миң</t>
  </si>
  <si>
    <t>В них мест
 (коек), тыс.</t>
  </si>
  <si>
    <t xml:space="preserve"> анын ичинде:</t>
  </si>
  <si>
    <t>мейманканалар жана
 жайгаштыруунун ушул
 сыяктуу каражаттары</t>
  </si>
  <si>
    <t>гостиницы
 и аналогичные средства
 размещения</t>
  </si>
  <si>
    <t>санатордук-курорттук
 мекемелер жана
 башка жайгаштыруунун
  адистештирилген
 каражаттары</t>
  </si>
  <si>
    <t>санаторно-
курортные учреждения
 и другие
 специализированные
 средства размещения</t>
  </si>
  <si>
    <t>Жайгаштырылган
 адамдардын саны, миң</t>
  </si>
  <si>
    <t>Численность
 размещенных лиц, тыс.</t>
  </si>
  <si>
    <t xml:space="preserve">    анын ичинде:</t>
  </si>
  <si>
    <t xml:space="preserve">     в том числе:</t>
  </si>
  <si>
    <t>мейманканаларда жана жайгаштыруунун ушул сыяктуу каражаттарында, миң адам</t>
  </si>
  <si>
    <t>в гостиницах и аналогичных
 средствах размещения, тыс. человек</t>
  </si>
  <si>
    <t>санатордук-курорттук
 мекемелер жана башка
 жайгаштыруунун
 адистештирилген
 каражаттары</t>
  </si>
  <si>
    <t>санаторно-
курортные учреждения и другие специализированные средства размещения</t>
  </si>
  <si>
    <t>Мейманканалардын
 жана жайгаштыруунун
 ушул сыяктуу
 каражаттарынын,
 сыйымдуулугун
 колдонуу коэффициенти</t>
  </si>
  <si>
    <t>Коэффициент
 использования
 вместимости гостиниц
 и аналогичных средств
 размещения, в процентах</t>
  </si>
  <si>
    <t xml:space="preserve">5.4. Мейманканалардын жана жайгаштыруунун ушул сыяктуу каражаттарынын </t>
  </si>
  <si>
    <t xml:space="preserve">      каражаттарынын ишмердигинин негизги көрсөткүчтөрү</t>
  </si>
  <si>
    <t xml:space="preserve">      Основные показатели деятельности гостиниц и аналогичных средств</t>
  </si>
  <si>
    <t xml:space="preserve">       размещения</t>
  </si>
  <si>
    <t>Мейманканалардын
 жана жайгаштыруунун
 ушул сыяктуу
 каражаттары саны,
 бирдик</t>
  </si>
  <si>
    <r>
      <rPr>
        <sz val="10"/>
        <color rgb="FF000000"/>
        <rFont val="Times New Roman"/>
        <family val="1"/>
        <charset val="204"/>
      </rPr>
      <t xml:space="preserve">Число
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гостиниц
 и аналогичных
 средств размещения,
 единиц</t>
    </r>
  </si>
  <si>
    <t>Жайгаштырылган
 адамдардын саны,
 миң адам</t>
  </si>
  <si>
    <t>Численность
 размещенных  лиц,
 тыс. человек</t>
  </si>
  <si>
    <t xml:space="preserve">  анын ичинде:</t>
  </si>
  <si>
    <t xml:space="preserve">  в том числе:</t>
  </si>
  <si>
    <t>резидентер</t>
  </si>
  <si>
    <t>резидентов</t>
  </si>
  <si>
    <t>резидент эместер</t>
  </si>
  <si>
    <t>нерезидентов</t>
  </si>
  <si>
    <t>Бардык номерлердин
 саны,
 бирдик</t>
  </si>
  <si>
    <t>Число всех
 номеров,
 единиц</t>
  </si>
  <si>
    <t>Көрсөтүлгөн суткалык
 орун, миң</t>
  </si>
  <si>
    <t>Предоставлено койко
-суток, тыс.</t>
  </si>
  <si>
    <t>резиденттерге</t>
  </si>
  <si>
    <t>…</t>
  </si>
  <si>
    <t>резидентам</t>
  </si>
  <si>
    <t>резидент эместерге</t>
  </si>
  <si>
    <t>нерезидентам</t>
  </si>
  <si>
    <t>Суткалык орундун
 орточо наркы, сом:</t>
  </si>
  <si>
    <t>Средняя стоимость
 койко-суток, сомов:</t>
  </si>
  <si>
    <t>резидентер үчүн</t>
  </si>
  <si>
    <t>для резидентов</t>
  </si>
  <si>
    <t>резидент эместер үчүн</t>
  </si>
  <si>
    <t>для нерезидентов</t>
  </si>
  <si>
    <t xml:space="preserve">5.4.1. Аймактар боюнча мейманканалардын жана жайгаштыруунун ушул сыяктуу  </t>
  </si>
  <si>
    <t xml:space="preserve">          каражаттарынын ишмердигинин негизги көрсөткүчтөрү</t>
  </si>
  <si>
    <t xml:space="preserve"> Основные показатели деятельности гостиниц и аналогичных средств </t>
  </si>
  <si>
    <t xml:space="preserve"> размещения, по территории</t>
  </si>
  <si>
    <t xml:space="preserve">Баткен облусу                                                                                                                                      </t>
  </si>
  <si>
    <t xml:space="preserve">Баткенская область                                                                                                                            </t>
  </si>
  <si>
    <t>Мейманканалардын жана
 жайгаштыруунун ушул
 сыяктуу каражаттарынын
 саны, бирдик</t>
  </si>
  <si>
    <r>
      <rPr>
        <sz val="10"/>
        <color rgb="FF000000"/>
        <rFont val="Times New Roman"/>
        <family val="1"/>
        <charset val="204"/>
      </rPr>
      <t>Число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гостиниц
 и аналогичных
 средств  размещения, единиц</t>
    </r>
  </si>
  <si>
    <t>Численность
 размещенных лиц,
 тыс. человек</t>
  </si>
  <si>
    <t>Бардык номерлердин
 саны, бирдик</t>
  </si>
  <si>
    <t>Число всех номеров,
 единиц</t>
  </si>
  <si>
    <t>Предоставлено койко-
 суток, тыс.</t>
  </si>
  <si>
    <t>Суткалык орундун орточо
 наркы, сом:</t>
  </si>
  <si>
    <t xml:space="preserve">Жалал-Абад облусу                                                                                                                            </t>
  </si>
  <si>
    <t xml:space="preserve">Джалал-Абадская область         </t>
  </si>
  <si>
    <t xml:space="preserve">Ысык-Көл облусу                                                                                                                         </t>
  </si>
  <si>
    <t xml:space="preserve">Нарын облусу                                                                                                                                       </t>
  </si>
  <si>
    <t xml:space="preserve">Ош облусу                                                                                                                                             </t>
  </si>
  <si>
    <t xml:space="preserve">Талас облусу                                                                                                                                      </t>
  </si>
  <si>
    <t xml:space="preserve">Чүй облусу                                                                                                                                            </t>
  </si>
  <si>
    <t xml:space="preserve">Ош ш.    </t>
  </si>
  <si>
    <t xml:space="preserve">5.5. Жайгаштыруунун адистештирилген каражаттарында жана туризмдин 
       </t>
  </si>
  <si>
    <r>
      <rPr>
        <b/>
        <sz val="12"/>
        <rFont val="Times New Roman"/>
        <family val="1"/>
        <charset val="204"/>
      </rPr>
      <t xml:space="preserve">      ишканаларында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койкалардын бир айдын ичиндеги эң көп саны, (орун)</t>
    </r>
  </si>
  <si>
    <t xml:space="preserve">Число коек в месяц максимального развертывания в специализированных </t>
  </si>
  <si>
    <r>
      <rPr>
        <b/>
        <sz val="12"/>
        <rFont val="Times New Roman"/>
        <family val="1"/>
        <charset val="204"/>
      </rPr>
      <t xml:space="preserve">       средствах  размещения и на предприятиях туризма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(мест)</t>
    </r>
  </si>
  <si>
    <t>Эс алуу пансионаттары</t>
  </si>
  <si>
    <t>Дарылоочу
 пансионаттар</t>
  </si>
  <si>
    <t>Ден соолукту чындоочу-спорттук лагерлер</t>
  </si>
  <si>
    <t>Спортивно-оздоровительные лагеря</t>
  </si>
  <si>
    <t xml:space="preserve">Ден соолукту
 чындоочу балдар комплексттери </t>
  </si>
  <si>
    <t>..</t>
  </si>
  <si>
    <t>Детские оздоровительные комплексы</t>
  </si>
  <si>
    <t>Туризм ишканалары</t>
  </si>
  <si>
    <t>Предприятия туризма</t>
  </si>
  <si>
    <t>Турфирмалар жана туроператорлор, саякат  жана экскурсия бюросу</t>
  </si>
  <si>
    <t>...</t>
  </si>
  <si>
    <t xml:space="preserve">Турфирмы и туроператоры,  бюро путешествий и экскурсий </t>
  </si>
  <si>
    <t>Природные парки  и заповедники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</si>
  <si>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</si>
  <si>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vertAlign val="superscript"/>
        <sz val="9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>Предприятия туризма, имеющие возможность размещения туристов</t>
    </r>
  </si>
  <si>
    <t>5.6. Аймактар боюнча жайгаштыруунун адистештирилген каражаттарында жана</t>
  </si>
  <si>
    <r>
      <rPr>
        <b/>
        <sz val="12"/>
        <color theme="1"/>
        <rFont val="Times New Roman"/>
        <family val="1"/>
        <charset val="204"/>
      </rPr>
      <t xml:space="preserve">         туризмдин ишканаларында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койкалардын бир айдын ичиндеги эң көп саны</t>
    </r>
  </si>
  <si>
    <t xml:space="preserve"> Число коек в месяц максимального развертывания в специализированных </t>
  </si>
  <si>
    <r>
      <rPr>
        <b/>
        <sz val="12"/>
        <color theme="1"/>
        <rFont val="Times New Roman"/>
        <family val="1"/>
        <charset val="204"/>
      </rPr>
      <t xml:space="preserve">           средствах  размещения и на предприятиях туризма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по территории  </t>
    </r>
  </si>
  <si>
    <t>Ош  ш.</t>
  </si>
  <si>
    <r>
      <rPr>
        <vertAlign val="superscript"/>
        <sz val="10"/>
        <color theme="1"/>
        <rFont val="Times New Roman"/>
        <family val="1"/>
        <charset val="204"/>
      </rPr>
      <t xml:space="preserve"> 1</t>
    </r>
    <r>
      <rPr>
        <sz val="10"/>
        <color theme="1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</si>
  <si>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sz val="10"/>
        <color theme="1"/>
        <rFont val="Times New Roman"/>
        <family val="1"/>
        <charset val="204"/>
      </rPr>
      <t xml:space="preserve"> </t>
    </r>
    <r>
      <rPr>
        <i/>
        <vertAlign val="superscript"/>
        <sz val="10"/>
        <color theme="1"/>
        <rFont val="Times New Roman"/>
        <family val="1"/>
        <charset val="204"/>
      </rPr>
      <t>1</t>
    </r>
    <r>
      <rPr>
        <i/>
        <sz val="10"/>
        <color theme="1"/>
        <rFont val="Times New Roman"/>
        <family val="1"/>
        <charset val="204"/>
      </rPr>
      <t>Предприятия туризма, имеющие возможность размещения туристов</t>
    </r>
  </si>
  <si>
    <t xml:space="preserve">Субъекттердин бир жолку сыйымдуулугу, орун </t>
  </si>
  <si>
    <t>Орундардын саны/бир айдын ичинде болгон эң көп орундар, орун</t>
  </si>
  <si>
    <t>Дарылануу-чулардын жана эс алуучулардын саны, адам</t>
  </si>
  <si>
    <t>Единовременная вместимость субъектов, мест</t>
  </si>
  <si>
    <t>Число мест/коек в месяц максималь
ного развертыва
ния, мест</t>
  </si>
  <si>
    <t>Численность лечившихся и отдыхавших, человек</t>
  </si>
  <si>
    <t xml:space="preserve"> Туристтик базалар </t>
  </si>
  <si>
    <t xml:space="preserve"> Санаториялар</t>
  </si>
  <si>
    <t xml:space="preserve"> Балдар санаториялары</t>
  </si>
  <si>
    <t xml:space="preserve"> Санаториялар-профилакториялар</t>
  </si>
  <si>
    <t xml:space="preserve">Санатории-
профилактории </t>
  </si>
  <si>
    <t xml:space="preserve"> Эс алуу үйлөрү</t>
  </si>
  <si>
    <t xml:space="preserve"> Эс алуу пансионаттары</t>
  </si>
  <si>
    <t xml:space="preserve"> Дарылоочу пансионаттар</t>
  </si>
  <si>
    <t>Пансионат с лечением</t>
  </si>
  <si>
    <t xml:space="preserve"> Эс алуу базалары</t>
  </si>
  <si>
    <t xml:space="preserve"> Ден соолукту чындоочу-спорттук лагерлер </t>
  </si>
  <si>
    <t>Спортивно –  оздоровительные лагеря</t>
  </si>
  <si>
    <t xml:space="preserve"> Ден соолукту чындоочу балдар комплексттери</t>
  </si>
  <si>
    <t>Детские оздоровительные  комплексы</t>
  </si>
  <si>
    <t xml:space="preserve">         каражаттарынын ишмердиги</t>
  </si>
  <si>
    <t xml:space="preserve">          Деятельность специализированных средств размещения </t>
  </si>
  <si>
    <t xml:space="preserve">Субъекттердин бир жолку сыйымдуулугу орун </t>
  </si>
  <si>
    <t>Дарылануу-чулардын
 жана эс алуучулар
дын саны, адам</t>
  </si>
  <si>
    <t>Число мест/коек 
в месяц максимального развертывания, мест</t>
  </si>
  <si>
    <t>Числен
ность лечившихся и отдыхавших, человек</t>
  </si>
  <si>
    <t>Нарын облуу</t>
  </si>
  <si>
    <r>
      <rPr>
        <b/>
        <sz val="10"/>
        <color theme="1"/>
        <rFont val="Times New Roman"/>
        <family val="1"/>
        <charset val="204"/>
      </rPr>
      <t>Санаториялар</t>
    </r>
    <r>
      <rPr>
        <b/>
        <i/>
        <sz val="10"/>
        <color theme="1"/>
        <rFont val="Times New Roman"/>
        <family val="1"/>
        <charset val="204"/>
      </rPr>
      <t xml:space="preserve">         </t>
    </r>
  </si>
  <si>
    <r>
      <rPr>
        <b/>
        <sz val="10"/>
        <color theme="1"/>
        <rFont val="Times New Roman"/>
        <family val="1"/>
        <charset val="204"/>
      </rPr>
      <t>Балдар санаториялары</t>
    </r>
    <r>
      <rPr>
        <b/>
        <i/>
        <sz val="10"/>
        <color theme="1"/>
        <rFont val="Times New Roman"/>
        <family val="1"/>
        <charset val="204"/>
      </rPr>
      <t xml:space="preserve">    </t>
    </r>
  </si>
  <si>
    <r>
      <rPr>
        <b/>
        <sz val="10"/>
        <color theme="1"/>
        <rFont val="Times New Roman"/>
        <family val="1"/>
        <charset val="204"/>
      </rPr>
      <t>Санаториялар-профилакториялар</t>
    </r>
    <r>
      <rPr>
        <b/>
        <i/>
        <sz val="10"/>
        <color theme="1"/>
        <rFont val="Times New Roman"/>
        <family val="1"/>
        <charset val="204"/>
      </rPr>
      <t xml:space="preserve">       </t>
    </r>
  </si>
  <si>
    <t xml:space="preserve">Санатории-профилактории  </t>
  </si>
  <si>
    <t xml:space="preserve">Эс алуу базалары         </t>
  </si>
  <si>
    <t xml:space="preserve">Санатордук ден соолукту чындоочу  лагерлер           </t>
  </si>
  <si>
    <t>Санаторно-оздоровительные лагеря</t>
  </si>
  <si>
    <t xml:space="preserve">Ден соолукту чындоочу спорттук  лагерлер           </t>
  </si>
  <si>
    <t xml:space="preserve">5.8. Туризм ишканаларына, уюмдарына жана мекемелерине         </t>
  </si>
  <si>
    <t xml:space="preserve">       келген келүүчүлөрдүн (туристтердин) саны </t>
  </si>
  <si>
    <t xml:space="preserve">      Число посетителей (туристов) посетивших предприятия,</t>
  </si>
  <si>
    <t xml:space="preserve"> 
        организации  туризма, учреждения   отдыха</t>
  </si>
  <si>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</t>
    </r>
    <r>
      <rPr>
        <i/>
        <sz val="10"/>
        <color theme="1"/>
        <rFont val="Times New Roman"/>
        <family val="1"/>
        <charset val="204"/>
      </rPr>
      <t xml:space="preserve">                  </t>
    </r>
    <r>
      <rPr>
        <b/>
        <sz val="10"/>
        <color theme="1"/>
        <rFont val="Times New Roman"/>
        <family val="1"/>
        <charset val="204"/>
      </rPr>
      <t xml:space="preserve"> </t>
    </r>
  </si>
  <si>
    <r>
      <rPr>
        <b/>
        <sz val="10"/>
        <color theme="1"/>
        <rFont val="Times New Roman"/>
        <family val="1"/>
        <charset val="204"/>
      </rPr>
      <t>Адам</t>
    </r>
    <r>
      <rPr>
        <b/>
        <i/>
        <sz val="10"/>
        <color theme="1"/>
        <rFont val="Times New Roman"/>
        <family val="1"/>
        <charset val="204"/>
      </rPr>
      <t xml:space="preserve"> - Человек</t>
    </r>
  </si>
  <si>
    <t>Бардык келүүчүлөр</t>
  </si>
  <si>
    <t xml:space="preserve">Всего посетителей </t>
  </si>
  <si>
    <t>Мейманканалардын жана жайгаштыруунун ушул сыяктуу каражаттары</t>
  </si>
  <si>
    <t>Гостиницы 
и аналогичные 
средства размещения</t>
  </si>
  <si>
    <t>Санаторно-
курортные учреждения и другие специализированные средства размещения</t>
  </si>
  <si>
    <t>Туристтик  базалар</t>
  </si>
  <si>
    <t>Санатории- профилактории</t>
  </si>
  <si>
    <t>Пансионаты
 отдыха</t>
  </si>
  <si>
    <t xml:space="preserve">Ден соолукту чындоочу-спорттук лагерлер </t>
  </si>
  <si>
    <t>Ден соолукту чындоочу балдар комплексттери</t>
  </si>
  <si>
    <t>Турфирмалар жана туроператорлор, саякаттар бюролору жана экскурсиялар</t>
  </si>
  <si>
    <t xml:space="preserve">Турфирмы и туроператоры, 
бюро путешествий и экскурсий </t>
  </si>
  <si>
    <r>
      <rPr>
        <sz val="10"/>
        <color theme="1"/>
        <rFont val="Times New Roman"/>
        <family val="1"/>
        <charset val="204"/>
      </rPr>
      <t>Башка туризм ишканалары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</si>
  <si>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theme="1"/>
        <rFont val="Times New Roman"/>
        <family val="1"/>
        <charset val="204"/>
      </rPr>
      <t>Другие предприятия туризма</t>
    </r>
    <r>
      <rPr>
        <vertAlign val="superscript"/>
        <sz val="10"/>
        <color theme="1"/>
        <rFont val="Times New Roman"/>
        <family val="1"/>
        <charset val="204"/>
      </rPr>
      <t>1</t>
    </r>
  </si>
  <si>
    <t>Мейманканалардын
 жана жайгаштыруунун
 ушул сыяктуу
 каражаттары</t>
  </si>
  <si>
    <t>Гостиницы 
и аналогичные
 средства
 размещения</t>
  </si>
  <si>
    <t>Санатордук-
курорттук мекемелер
 жана башка жайгаштыруунун
 адистештирилген
 каражаттары</t>
  </si>
  <si>
    <t>Санаторно-
 курортные учреждения
 и другие
 специализированные
 средства размещения</t>
  </si>
  <si>
    <t xml:space="preserve">Ден соолукту
 чындоочу-спорттук
 лагерлер </t>
  </si>
  <si>
    <t>Спортивно-
 оздоровительные
 лагеря</t>
  </si>
  <si>
    <t>Ден соолукту
 чындоочу балдар
 комплексттери</t>
  </si>
  <si>
    <t>Детские
 оздоровительные
 комплексы</t>
  </si>
  <si>
    <t>Турфирмалар
 жана туроператорлор,
 саякаттар бюролору
 жана экскурсиялар</t>
  </si>
  <si>
    <t xml:space="preserve">Турфирмы
 и туроператоры,
 бюро путешествий
 и экскурсий </t>
  </si>
  <si>
    <t>Жаратылыш парктары
 жана коруктар</t>
  </si>
  <si>
    <r>
      <rPr>
        <sz val="10"/>
        <color theme="1"/>
        <rFont val="Times New Roman"/>
        <family val="1"/>
        <charset val="204"/>
      </rPr>
      <t>Башка туризм
 ишканалары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</si>
  <si>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theme="1"/>
        <rFont val="Times New Roman"/>
        <family val="1"/>
        <charset val="204"/>
      </rPr>
      <t>Другие предприятия
 туризма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</si>
  <si>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5.8.1. Аймактар боюнча туризм ишканаларына, уюмдарына жана мекемелерине </t>
  </si>
  <si>
    <t xml:space="preserve">         келген келүүчүлөрдүн (туристтердин) саны</t>
  </si>
  <si>
    <t xml:space="preserve">Число посетителей (туристов) посетивших предприятия, организации туризма </t>
  </si>
  <si>
    <t>и учреждения отдыха, по территории</t>
  </si>
  <si>
    <r>
      <rPr>
        <b/>
        <sz val="10"/>
        <color theme="1"/>
        <rFont val="Times New Roman"/>
        <family val="1"/>
        <charset val="204"/>
      </rPr>
      <t xml:space="preserve">Адам </t>
    </r>
    <r>
      <rPr>
        <b/>
        <i/>
        <sz val="10"/>
        <color theme="1"/>
        <rFont val="Times New Roman"/>
        <family val="1"/>
        <charset val="204"/>
      </rPr>
      <t>- Человек</t>
    </r>
  </si>
  <si>
    <t>Гостиницы и аналогичные средства размещения, единиц</t>
  </si>
  <si>
    <r>
      <rPr>
        <b/>
        <sz val="10"/>
        <color theme="1"/>
        <rFont val="Times New Roman"/>
        <family val="1"/>
        <charset val="204"/>
      </rPr>
      <t>Адам</t>
    </r>
    <r>
      <rPr>
        <b/>
        <i/>
        <sz val="10"/>
        <color theme="1"/>
        <rFont val="Times New Roman"/>
        <family val="1"/>
        <charset val="204"/>
      </rPr>
      <t xml:space="preserve"> – Человек</t>
    </r>
  </si>
  <si>
    <t>Турфирмалар, туроператорлор, саякат жана экскурсия бюросу</t>
  </si>
  <si>
    <t xml:space="preserve">Турфирмы и туроператоры, бюро путешествий и экскурсий </t>
  </si>
  <si>
    <t xml:space="preserve">Турфирмы   и туроператоры, бюро   путешествий и экскурсий  </t>
  </si>
  <si>
    <r>
      <rPr>
        <b/>
        <sz val="10"/>
        <color theme="1"/>
        <rFont val="Times New Roman"/>
        <family val="1"/>
        <charset val="204"/>
      </rPr>
      <t xml:space="preserve">Адам </t>
    </r>
    <r>
      <rPr>
        <b/>
        <i/>
        <sz val="10"/>
        <color theme="1"/>
        <rFont val="Times New Roman"/>
        <family val="1"/>
        <charset val="204"/>
      </rPr>
      <t>– Человек</t>
    </r>
  </si>
  <si>
    <t>Другие предприятия  туризма</t>
  </si>
  <si>
    <t xml:space="preserve">      алуу мекемелери тарабынан тейленген келүүчүлөрдүн (туристтердин) саны</t>
  </si>
  <si>
    <t xml:space="preserve">Число посетителей (туристов), воспользовавшихся услугами  предприятий </t>
  </si>
  <si>
    <r>
      <rPr>
        <sz val="11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      </t>
    </r>
  </si>
  <si>
    <t>КМШдан тышкаркы өлкөлөрдөн</t>
  </si>
  <si>
    <t>КМШ өлкөлөрүнөн</t>
  </si>
  <si>
    <t>Кыргыз
стандын жарандары</t>
  </si>
  <si>
    <t>из стран вне СНГ</t>
  </si>
  <si>
    <t>из стран СНГ</t>
  </si>
  <si>
    <t>граждане Кыргызстана</t>
  </si>
  <si>
    <t xml:space="preserve">Санаториялар-профилакториялар </t>
  </si>
  <si>
    <t xml:space="preserve">Санатории -профилактории    </t>
  </si>
  <si>
    <t>Дарылоочу  пансионаттар</t>
  </si>
  <si>
    <t>Пансионат 
с лечением</t>
  </si>
  <si>
    <t xml:space="preserve"> Ден соолукту 
чындоочу балдар
 комплексттери</t>
  </si>
  <si>
    <t xml:space="preserve">Турфирмы
 и туроператоры,
 бюро путешествий и экскурсий </t>
  </si>
  <si>
    <t>Мейманканалар жана
 жайгаштыруунун ушул
 сыяктуу каражаттары</t>
  </si>
  <si>
    <t>Санатордук-курорттук
 мекемелер жана башка
 жайгаштыруунун
 адистештирилген
 каражаттары</t>
  </si>
  <si>
    <t>Санаторно
-курортные учреждения
 и другие
 специализированные
 средства размещения</t>
  </si>
  <si>
    <t xml:space="preserve">Санаториялар
-профилакториялар </t>
  </si>
  <si>
    <t xml:space="preserve">Санатории
 -профилактории    </t>
  </si>
  <si>
    <t xml:space="preserve"> Ден соолукту
 чындоочу балдар
 комплексттери</t>
  </si>
  <si>
    <t xml:space="preserve">Турфирмы 
 и туроператоры,
 бюро путешествий и экскурсий </t>
  </si>
  <si>
    <t>Жаратылыш парктар
 жана коруктар</t>
  </si>
  <si>
    <t>Башка туризм
 ишканалары</t>
  </si>
  <si>
    <t>Другие предприятия
 туризма</t>
  </si>
  <si>
    <t xml:space="preserve">        уюмдары жана мекемелери тарабынан тейленген  келүүчүлөрдүн </t>
  </si>
  <si>
    <t xml:space="preserve">        (туристтердин) саны</t>
  </si>
  <si>
    <t xml:space="preserve">         Число посетителей (туристов), воспользовавшихся услугами предприятий и</t>
  </si>
  <si>
    <t xml:space="preserve">         и организаций туризма, учреждений отдыха по странам проживания</t>
  </si>
  <si>
    <t xml:space="preserve">КМШдан тышкаркы өлкөлөрдөн </t>
  </si>
  <si>
    <t>Кыргызстандын жарандары</t>
  </si>
  <si>
    <t xml:space="preserve"> Джалал-Абадская   область</t>
  </si>
  <si>
    <t xml:space="preserve"> Ошская область</t>
  </si>
  <si>
    <t xml:space="preserve">Жыйынтыкка карата пайыз менен  </t>
  </si>
  <si>
    <t>Гостиницы
 и аналогичные средства размещения</t>
  </si>
  <si>
    <t>Санаторно-
курортные учреждения 
и другие специализированные средства размещения</t>
  </si>
  <si>
    <t xml:space="preserve">Жыйынтыкка карата пайыз менен   </t>
  </si>
  <si>
    <t xml:space="preserve"> Джалал-Абадская бласть</t>
  </si>
  <si>
    <t xml:space="preserve">Турфирмалар жана туроператорлор, саякат жана экскурсия бюросу </t>
  </si>
  <si>
    <t xml:space="preserve">Турфирмы и туроператоры, бюро  путешествий и экскурсий </t>
  </si>
  <si>
    <t>Турфирмы и туроператоры, бюро путешествий и экскурсий</t>
  </si>
  <si>
    <t>Джалал-Абадская бласть</t>
  </si>
  <si>
    <t>Башка туризм   ишканалары</t>
  </si>
  <si>
    <t>Другие предприятия   туризма</t>
  </si>
  <si>
    <t>Башка туризм
  ишканалары</t>
  </si>
  <si>
    <t xml:space="preserve">       жана мекемелери тарабынан тейленген келүүчүлөрдүн (туристтердин) саны   </t>
  </si>
  <si>
    <t>Число посетителей (туристов) предприятий и организаций туризма,</t>
  </si>
  <si>
    <t>Бир күндүк (түнөөсүз)</t>
  </si>
  <si>
    <t>1 - 3 түнөө</t>
  </si>
  <si>
    <t>4-7  түнөө</t>
  </si>
  <si>
    <t>8-28  түнөө</t>
  </si>
  <si>
    <t>29-91  түнөө</t>
  </si>
  <si>
    <t>Однодневные (без ночевок)</t>
  </si>
  <si>
    <t>1 - 3 ночевки</t>
  </si>
  <si>
    <r>
      <rPr>
        <b/>
        <i/>
        <sz val="10"/>
        <color theme="1"/>
        <rFont val="Times New Roman"/>
        <family val="1"/>
        <charset val="204"/>
      </rPr>
      <t>4-7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ночевок</t>
    </r>
  </si>
  <si>
    <t>8 - 28 ночевок</t>
  </si>
  <si>
    <t>29 - 91 ночевка</t>
  </si>
  <si>
    <t>Всего посетителей</t>
  </si>
  <si>
    <t>Гостиницы
 и аналогичные
 средства
 размещения</t>
  </si>
  <si>
    <t>Санатордук-курорттук
 мекемелер
 жана башка
 жайгаштыруунун
 адистештирилген
 каражаттары</t>
  </si>
  <si>
    <t>Санаторно
 -курортные 
  учреждения
 и другие  
 специализированные 
 средства размещения</t>
  </si>
  <si>
    <t>Детские
 санатории</t>
  </si>
  <si>
    <t>Дарылоочу
  пансионаттар</t>
  </si>
  <si>
    <t>Пансионаты
 с лечением</t>
  </si>
  <si>
    <t xml:space="preserve"> Ден соолукту
 чындоочу-спорттук
 лагерлер </t>
  </si>
  <si>
    <t>Спортивно
-оздоровительные
 лагеря</t>
  </si>
  <si>
    <t xml:space="preserve">Турфирмы
  и туроператоры,
  бюро  путешествий
  и экскурсий </t>
  </si>
  <si>
    <r>
      <rPr>
        <vertAlign val="superscript"/>
        <sz val="9"/>
        <color theme="1"/>
        <rFont val="Times New Roman"/>
        <family val="1"/>
        <charset val="204"/>
      </rPr>
      <t xml:space="preserve"> 1</t>
    </r>
    <r>
      <rPr>
        <sz val="9"/>
        <color theme="1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</si>
  <si>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sz val="8.5"/>
        <color theme="1"/>
        <rFont val="Times New Roman"/>
        <family val="1"/>
        <charset val="204"/>
      </rPr>
      <t xml:space="preserve"> </t>
    </r>
    <r>
      <rPr>
        <i/>
        <vertAlign val="superscript"/>
        <sz val="8.5"/>
        <color theme="1"/>
        <rFont val="Times New Roman"/>
        <family val="1"/>
        <charset val="204"/>
      </rPr>
      <t>1</t>
    </r>
    <r>
      <rPr>
        <i/>
        <sz val="8.5"/>
        <color theme="1"/>
        <rFont val="Times New Roman"/>
        <family val="1"/>
        <charset val="204"/>
      </rPr>
      <t>Предприятия туризма, имеющие возможность размещения туристов</t>
    </r>
  </si>
  <si>
    <t xml:space="preserve">         уюмдары жана эс алуу мекемелери тарабынан тейленген келүүчүлөрдүн</t>
  </si>
  <si>
    <t xml:space="preserve">         (туристтердин) саны </t>
  </si>
  <si>
    <t xml:space="preserve">          Число посетителей (туристов) предприятий, организаций туризма
</t>
  </si>
  <si>
    <t>1 - 3  түнөө</t>
  </si>
  <si>
    <t>29-91 түнөө</t>
  </si>
  <si>
    <t>29 - 91 ночевок</t>
  </si>
  <si>
    <t>Мейманканалар
 жана
 жайгаштыруунун
 ушул сыяктуу каражаттары</t>
  </si>
  <si>
    <t>Санатордук
-курорттук
 мекемелер
 жана башка
 жайгаштыруунун
 адистештирилген
 каражаттары</t>
  </si>
  <si>
    <t>Санаторно
-курортные
  учреждения
 и другие
 специализирован- 
 ные средства
 размещения</t>
  </si>
  <si>
    <t xml:space="preserve">Турфирмы
 и туроператоры,
 бюро путешествий
 и экскурсий  </t>
  </si>
  <si>
    <t>Жаратылыш
 парктары жана
 коруктар</t>
  </si>
  <si>
    <t>Природные 
 парки
 и заповедники</t>
  </si>
  <si>
    <t>Джалал-Абадская   область</t>
  </si>
  <si>
    <t>VI.  Туризм чөйрөсүндөгү кызмат көрсөтүүлөр</t>
  </si>
  <si>
    <t xml:space="preserve">       Услуги в сфере туризма</t>
  </si>
  <si>
    <t xml:space="preserve">6.1. Аймактар боюнча туристтик агенттиктердин, санатордук-курорттук  </t>
  </si>
  <si>
    <t xml:space="preserve">      ишмердиктердин жана мейманканалардын кызмат көрсөтүлөрү</t>
  </si>
  <si>
    <t xml:space="preserve">       Услуги деятельности туристических агентств, санаторно-</t>
  </si>
  <si>
    <t xml:space="preserve">       курортной деятельности и гостиниц, по территории </t>
  </si>
  <si>
    <t>Туристтик агенттиктердин ишмердигинин кызмат көрсөтүүлөрү, млн. сом</t>
  </si>
  <si>
    <t>Услуги  деятельности туристических агентств, млн. сомов</t>
  </si>
  <si>
    <t xml:space="preserve">Кыргыз Республикасы  </t>
  </si>
  <si>
    <t xml:space="preserve">Кыргызская Республика  </t>
  </si>
  <si>
    <t xml:space="preserve">Баткен облусу </t>
  </si>
  <si>
    <t xml:space="preserve">Баткенская область </t>
  </si>
  <si>
    <t xml:space="preserve">Жалал-Абад облусу </t>
  </si>
  <si>
    <t xml:space="preserve">Джалал-Абадская область </t>
  </si>
  <si>
    <t xml:space="preserve">Иссык-Кульская область </t>
  </si>
  <si>
    <t xml:space="preserve">Нарын облусу </t>
  </si>
  <si>
    <t xml:space="preserve">Нарынская область </t>
  </si>
  <si>
    <t xml:space="preserve">Ош облусу  </t>
  </si>
  <si>
    <t xml:space="preserve">Ошская область  </t>
  </si>
  <si>
    <t xml:space="preserve">Талас облусу </t>
  </si>
  <si>
    <t xml:space="preserve">Таласская область </t>
  </si>
  <si>
    <t xml:space="preserve">Чуйская область </t>
  </si>
  <si>
    <t xml:space="preserve">Бишкек ш. </t>
  </si>
  <si>
    <t xml:space="preserve">г. Бишкек </t>
  </si>
  <si>
    <t xml:space="preserve">Ош ш. </t>
  </si>
  <si>
    <t xml:space="preserve">г. Ош </t>
  </si>
  <si>
    <t xml:space="preserve">Жыйынтыкка карата, пайыз менен  </t>
  </si>
  <si>
    <t>Услуги санаторно-курортной деятельности, млн. сомов</t>
  </si>
  <si>
    <t xml:space="preserve">Мейманканалар жана кыска мөөнөткө жашай турган башка жайлардын тейлөөлөрү, млн. сом </t>
  </si>
  <si>
    <t>Услуги гостиниц и других  мест краткосрочного проживания, млн. сомов</t>
  </si>
  <si>
    <t xml:space="preserve">6.2. Аймактар боюнча ресторандар, барлар, ашканалар жана даяр тамак-ашты </t>
  </si>
  <si>
    <t xml:space="preserve">      жеткирүү боюнча башка ишканалар тарабынан туристтерге көрсөтүлгөн</t>
  </si>
  <si>
    <t xml:space="preserve">      тейлөөлөрдүн көлөмү</t>
  </si>
  <si>
    <t xml:space="preserve">        Услуги, предоставленные ресторанами, барами, столовыми   и </t>
  </si>
  <si>
    <t xml:space="preserve">  другими предприятиями   по поставке готовой пищи  туристам, по территории</t>
  </si>
  <si>
    <t xml:space="preserve">                                                                                     </t>
  </si>
  <si>
    <t>Млн. сом – Млн. сомов</t>
  </si>
  <si>
    <t>Ысык-Көл  облусу</t>
  </si>
  <si>
    <t xml:space="preserve">   </t>
  </si>
  <si>
    <t xml:space="preserve"> </t>
  </si>
  <si>
    <t>VII. Туризм үчүн товарларды өндүрүү</t>
  </si>
  <si>
    <t xml:space="preserve">        Производство товаров для туризма</t>
  </si>
  <si>
    <t xml:space="preserve">7.1. Туризм үчүн өнөр-жай продукциясынын айрым түрлөрүн өндүрүү </t>
  </si>
  <si>
    <t xml:space="preserve">        Производство отдельных видов промышленной продукции для туризма</t>
  </si>
  <si>
    <t>«Дастан», "Таганок"  примусу, даана</t>
  </si>
  <si>
    <t>Примус «Дастан», «Таганок», шт.</t>
  </si>
  <si>
    <t>Эркектердин улуттук костюму, даана</t>
  </si>
  <si>
    <t>Национальные мужские  костюмы, шт.</t>
  </si>
  <si>
    <t>Улуттук көйнөк, даана</t>
  </si>
  <si>
    <t>Национальные платья, шт.</t>
  </si>
  <si>
    <r>
      <rPr>
        <sz val="10"/>
        <color theme="1"/>
        <rFont val="Times New Roman"/>
        <family val="1"/>
        <charset val="204"/>
      </rPr>
      <t xml:space="preserve">Сувенирлер, миң сом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</si>
  <si>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Сувениры, тыс. сомов</t>
    </r>
    <r>
      <rPr>
        <vertAlign val="superscript"/>
        <sz val="10"/>
        <rFont val="Times New Roman"/>
        <family val="1"/>
        <charset val="204"/>
      </rPr>
      <t xml:space="preserve"> </t>
    </r>
    <r>
      <rPr>
        <vertAlign val="superscript"/>
        <sz val="10"/>
        <color theme="1"/>
        <rFont val="Times New Roman"/>
        <family val="1"/>
        <charset val="204"/>
      </rPr>
      <t>1</t>
    </r>
  </si>
  <si>
    <t>Калпак, даана</t>
  </si>
  <si>
    <t>Калпаки, шт.</t>
  </si>
  <si>
    <t>Улуттук килем, даана</t>
  </si>
  <si>
    <t>Национальные ковры, шт.</t>
  </si>
  <si>
    <t>Боз үй, даана</t>
  </si>
  <si>
    <t>Юрты, шт.</t>
  </si>
  <si>
    <t>Шахмат, даана</t>
  </si>
  <si>
    <t>Шахматы, шт.</t>
  </si>
  <si>
    <t xml:space="preserve">Спорт бут кийим, миң түгөй  </t>
  </si>
  <si>
    <t xml:space="preserve">Спортивная обувь, тыс. пар </t>
  </si>
  <si>
    <t xml:space="preserve">Мурунку жылга карата пайыз менен  </t>
  </si>
  <si>
    <r>
      <rPr>
        <sz val="10"/>
        <rFont val="Times New Roman"/>
        <family val="1"/>
        <charset val="204"/>
      </rPr>
      <t xml:space="preserve">Сувениры, тыс. сомов 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</si>
  <si>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Спорт бут кийим, миң түгөй 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</si>
  <si>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>Колдонулуп жаткан баа менен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</si>
  <si>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8"/>
        <color theme="1"/>
        <rFont val="Times New Roman"/>
        <family val="1"/>
        <charset val="204"/>
      </rPr>
      <t xml:space="preserve"> В действующих ценах </t>
    </r>
  </si>
  <si>
    <r>
      <rPr>
        <b/>
        <sz val="13"/>
        <color theme="1"/>
        <rFont val="Times New Roman"/>
        <family val="1"/>
        <charset val="204"/>
      </rPr>
      <t>VIII.</t>
    </r>
    <r>
      <rPr>
        <sz val="11"/>
        <color theme="1"/>
        <rFont val="Times New Roman"/>
        <family val="1"/>
        <charset val="204"/>
      </rPr>
      <t xml:space="preserve">   </t>
    </r>
    <r>
      <rPr>
        <b/>
        <sz val="13"/>
        <color theme="1"/>
        <rFont val="Times New Roman"/>
        <family val="1"/>
        <charset val="204"/>
      </rPr>
      <t>Туристтик кызмат көрсөтүүлөрдүн баалары (тарифтери)</t>
    </r>
  </si>
  <si>
    <t xml:space="preserve">           Цены (тарифы) на туристские услуги</t>
  </si>
  <si>
    <t>8.1. Товарлардын жана кызмат көрсөтүүлөрдүн айрым түрлөрүнүн керектүү</t>
  </si>
  <si>
    <t xml:space="preserve">       бааларынын (тарифтеринин) индекстери</t>
  </si>
  <si>
    <r>
      <rPr>
        <b/>
        <sz val="9"/>
        <color theme="1"/>
        <rFont val="Times New Roman"/>
        <family val="1"/>
        <charset val="204"/>
      </rPr>
      <t xml:space="preserve">     </t>
    </r>
    <r>
      <rPr>
        <i/>
        <sz val="9"/>
        <color theme="1"/>
        <rFont val="Times New Roman"/>
        <family val="1"/>
        <charset val="204"/>
      </rPr>
      <t xml:space="preserve">  (мурунку жылдын декабрына карата пайыз менен)</t>
    </r>
  </si>
  <si>
    <t xml:space="preserve">         Индексы потребительских цен (тарифов) на отдельные виды товаров и услуг </t>
  </si>
  <si>
    <t xml:space="preserve">            (в процентах к декабрю предыдущего года)</t>
  </si>
  <si>
    <t>Мейманкалардын кызмат көрсөтүүлөрү</t>
  </si>
  <si>
    <t>Услуги  гостиниц</t>
  </si>
  <si>
    <t>Туристтик барып-келүүлөр</t>
  </si>
  <si>
    <t>Туристские поездки</t>
  </si>
  <si>
    <t>Санаториялар, эс алуу үйлөрү</t>
  </si>
  <si>
    <t>Санатории, дома отдыха</t>
  </si>
  <si>
    <t>Аба жүргүнчү  транспорту</t>
  </si>
  <si>
    <t>Воздушный пассажирский транспорт</t>
  </si>
  <si>
    <t>Темир жол жүргүнчү транспорту</t>
  </si>
  <si>
    <t>Железнодорожный пассажирский транспорт</t>
  </si>
  <si>
    <t>Шаардык муниципалдык автобус менен жол жүрүү</t>
  </si>
  <si>
    <t>Проезд в городском муниципальном автобусе</t>
  </si>
  <si>
    <t>Маршруттук такси менен жол жүрүү</t>
  </si>
  <si>
    <t>Проезд  в маршрутном такси</t>
  </si>
  <si>
    <t>Троллейбус менен жол жүрүү</t>
  </si>
  <si>
    <t>Проезд в троллейбусе</t>
  </si>
  <si>
    <t>А-92 бензини</t>
  </si>
  <si>
    <t>Бензин А-92</t>
  </si>
  <si>
    <r>
      <rPr>
        <sz val="10"/>
        <color rgb="FF000000"/>
        <rFont val="Times New Roman"/>
        <family val="1"/>
        <charset val="204"/>
      </rPr>
      <t>Шаар</t>
    </r>
    <r>
      <rPr>
        <sz val="10"/>
        <color theme="1"/>
        <rFont val="Times New Roman"/>
        <family val="1"/>
        <charset val="204"/>
      </rPr>
      <t xml:space="preserve"> аралык телефон байланышы</t>
    </r>
  </si>
  <si>
    <t>Междугородная телефонная связь</t>
  </si>
  <si>
    <t>Ашканада түшкү тамактануу</t>
  </si>
  <si>
    <t>Обед в столовой</t>
  </si>
  <si>
    <t>Ресторанда түшкү тамактануу</t>
  </si>
  <si>
    <t>Обед в ресторане</t>
  </si>
  <si>
    <t>Кино</t>
  </si>
  <si>
    <t>Театр</t>
  </si>
  <si>
    <t>Театры</t>
  </si>
  <si>
    <t>Фотографтын кызмат көрсөтүлөрү</t>
  </si>
  <si>
    <t xml:space="preserve">Услуги  фотографа </t>
  </si>
  <si>
    <t xml:space="preserve">8.2. Кызмат көрсөтүүлөрдүн айрым түрлөрүнүн орточо керектөө баалары (тарифтери)       </t>
  </si>
  <si>
    <t xml:space="preserve">       (жылдын аягына карата, сом)</t>
  </si>
  <si>
    <t xml:space="preserve">       Средние потребительские цены (тарифы) на отдельные виды услуг </t>
  </si>
  <si>
    <t xml:space="preserve">        (на конец года, сомов)</t>
  </si>
  <si>
    <t>Мейманканада жашоо (бир адамга суткасына)</t>
  </si>
  <si>
    <t>Проживание в гостинице  (за сутки с человека)</t>
  </si>
  <si>
    <t>Санаториялар, эс алуу үйлөрү (бир адамга 1 күнггө)</t>
  </si>
  <si>
    <t>Санатории, дома отдыха (за 1 день с человека)</t>
  </si>
  <si>
    <t>Шаар тегериндеги автобус (1жолу ташылган адамга, 35 км эсептегенде)</t>
  </si>
  <si>
    <t>Пригородный автобус (за 1 поездку с человека в расчете на 35 км)</t>
  </si>
  <si>
    <t>Самолеттун Москвага чейин учуунун баасы (жолдун 1000 км эсептегенде)</t>
  </si>
  <si>
    <t>Самолет, стоимость полета до Москвы (в расчете на 1000 км пути)</t>
  </si>
  <si>
    <t>Алыска журүүчү поезд, купе- вагондо Москвага чейин жол кире (жолдун 1000 км эсептегенде)</t>
  </si>
  <si>
    <t>Поезд дальнего следования, стоимость проезда до Москвы в купейном вагоне (в расчете на 1000 км пути)</t>
  </si>
  <si>
    <t>Такси (шаар ичинде 5 км аралыкка)</t>
  </si>
  <si>
    <t>Такси (на расстояние 5 км  в городе)</t>
  </si>
  <si>
    <t>Шаардык муниципалдык автобус менен жол жүрүү (1 жолку баруу)</t>
  </si>
  <si>
    <t>Проезд в городском муниципальном автобусе (за 1 поездку)</t>
  </si>
  <si>
    <r>
      <rPr>
        <sz val="10"/>
        <color theme="1"/>
        <rFont val="Times New Roman"/>
        <family val="1"/>
        <charset val="204"/>
      </rPr>
      <t xml:space="preserve">Маршруттук такси менен жол жүрүү </t>
    </r>
    <r>
      <rPr>
        <sz val="10"/>
        <color rgb="FF000000"/>
        <rFont val="Times New Roman"/>
        <family val="1"/>
        <charset val="204"/>
      </rPr>
      <t>(1 жолку баруу)</t>
    </r>
  </si>
  <si>
    <t>Проезд в маршрутном такси автобусе (за 1 поездку)</t>
  </si>
  <si>
    <r>
      <rPr>
        <sz val="10"/>
        <color theme="1"/>
        <rFont val="Times New Roman"/>
        <family val="1"/>
        <charset val="204"/>
      </rPr>
      <t xml:space="preserve">Троллейбус менен жол жүрүү </t>
    </r>
    <r>
      <rPr>
        <sz val="10"/>
        <color rgb="FF000000"/>
        <rFont val="Times New Roman"/>
        <family val="1"/>
        <charset val="204"/>
      </rPr>
      <t>(1 жолку баруу)</t>
    </r>
  </si>
  <si>
    <t>Проезд в троллейбусе автобусе (за 1 поездку)</t>
  </si>
  <si>
    <t>А-92 бензини (1 литр)</t>
  </si>
  <si>
    <t>Бензин А-92 (за 1 литр)</t>
  </si>
  <si>
    <t>Облус ичиндеги шаар аралык телефон байланышы  (1 мүнөт)</t>
  </si>
  <si>
    <t>Междугородная телефонная связь внутри области (за 1 минуту)</t>
  </si>
  <si>
    <t>Ашканада тамактануу, комплекстүү түшкү тамак (1 адамга)</t>
  </si>
  <si>
    <t>Питание в столовой, комплексный обед   (на 1 человека)</t>
  </si>
  <si>
    <t>Кино (1 билет)</t>
  </si>
  <si>
    <t>Кино (за 1 билет)</t>
  </si>
  <si>
    <t>Театр (1 билет)</t>
  </si>
  <si>
    <t>Театр (за 1 билет)</t>
  </si>
  <si>
    <t>Сүрөттөрдү басып чыгаруу (документтер үчүн сүрөттүн 4 даанасы)</t>
  </si>
  <si>
    <t>Печать фотографий (фотографии для документов за 4 штуки)</t>
  </si>
  <si>
    <r>
      <rPr>
        <b/>
        <sz val="12.5"/>
        <color theme="1"/>
        <rFont val="Times New Roman"/>
        <family val="1"/>
        <charset val="204"/>
      </rPr>
      <t>IX. Туризм чөйрөсүндөгү уюмдардын ишмердигинин финансылык көрсөткүчтөрү</t>
    </r>
    <r>
      <rPr>
        <b/>
        <vertAlign val="superscript"/>
        <sz val="9"/>
        <color theme="1"/>
        <rFont val="Times New Roman"/>
        <family val="1"/>
        <charset val="204"/>
      </rPr>
      <t>1</t>
    </r>
  </si>
  <si>
    <r>
      <rPr>
        <b/>
        <sz val="12.5"/>
        <color theme="1"/>
        <rFont val="Times New Roman"/>
        <family val="1"/>
        <charset val="204"/>
      </rPr>
      <t xml:space="preserve">      Финансовые показатели деятельности организаций сферы туризма</t>
    </r>
    <r>
      <rPr>
        <b/>
        <vertAlign val="superscript"/>
        <sz val="9"/>
        <color theme="1"/>
        <rFont val="Times New Roman"/>
        <family val="1"/>
        <charset val="204"/>
      </rPr>
      <t>1</t>
    </r>
  </si>
  <si>
    <t xml:space="preserve">9.1. Мейманканалардын жана жайгаштыруунун ушул сыяктуу каражаттарынын </t>
  </si>
  <si>
    <t xml:space="preserve">       ишмердигинин финансылык көрсөткүчтөрү</t>
  </si>
  <si>
    <t xml:space="preserve">       (млн. сом)   </t>
  </si>
  <si>
    <t xml:space="preserve">   Финансовые показатели деятельности гостиниц и аналогичных средств размещения</t>
  </si>
  <si>
    <t xml:space="preserve">       (млн. сомов)</t>
  </si>
  <si>
    <t xml:space="preserve">Выручка 
(валовой доход)  
от реализации 
продукции
  (работ, услуг) </t>
  </si>
  <si>
    <t>Сальдолоштурулган финансылык жыйынтык (пайдадан чыгаша кемитилет)</t>
  </si>
  <si>
    <t>Сальдированный
 финансовый
 результат 
(прибыль минус убыток)</t>
  </si>
  <si>
    <t>Пайда</t>
  </si>
  <si>
    <t>Прибыль</t>
  </si>
  <si>
    <t>Чыгаша</t>
  </si>
  <si>
    <t>Убытки</t>
  </si>
  <si>
    <t>Продукцияларды (жумуштарды, кызмат көрсөтүүлөрдү) өндүрүүгө жана иштетүүгө кеткен чыгымдар</t>
  </si>
  <si>
    <t>Расходы 
на производство и 
реализацию  
продукции 
 (работ, услуг)</t>
  </si>
  <si>
    <t>Дебитордук
 карыз</t>
  </si>
  <si>
    <t>Дебиторская 
задолженность</t>
  </si>
  <si>
    <t>Мөөнөтү өткөн дебитордук карыз</t>
  </si>
  <si>
    <t>Просроченная дебиторская задолженность</t>
  </si>
  <si>
    <t>Кредитордук
 карыз</t>
  </si>
  <si>
    <t>Кредиторская 
задолженность</t>
  </si>
  <si>
    <t>Просроченная кредиторская задолженность</t>
  </si>
  <si>
    <t>Маалымдоо:</t>
  </si>
  <si>
    <t>Справочно:</t>
  </si>
  <si>
    <t>Отчет берген ишканалардын саны</t>
  </si>
  <si>
    <t>Количество отчитавшихся предприятий</t>
  </si>
  <si>
    <t>Пайда алган ишканалардын саны</t>
  </si>
  <si>
    <t>Количество прибыльных предприятий</t>
  </si>
  <si>
    <t xml:space="preserve">Чыгашалуу ишканалардын саны </t>
  </si>
  <si>
    <t>Количество убыточных предприятий</t>
  </si>
  <si>
    <t>Ишканалардын жалпы санында пайда алган ишканалардын салыштырма салмагы, пайыз</t>
  </si>
  <si>
    <t>Удельный вес 
прибыльных предприятий 
в общем числе предприятий, 
процентов</t>
  </si>
  <si>
    <t>Ишканалардын жалпы санында чыгашалуу ишканалардын салыштырма салмагы, пайыз</t>
  </si>
  <si>
    <t>Удельный вес 
убыточных предприятий 
в общем числе предприятий, 
процентов</t>
  </si>
  <si>
    <t xml:space="preserve">9.2. Туризм ишканаларынын жана уюмдарынын, эс алуу мекемелеринин </t>
  </si>
  <si>
    <t xml:space="preserve">         (млн. сом)</t>
  </si>
  <si>
    <t xml:space="preserve">        Финансовые показатели деятельности предприятий и организаций туризма, </t>
  </si>
  <si>
    <t xml:space="preserve">         учреждений отдыха</t>
  </si>
  <si>
    <t xml:space="preserve">         (млн. сомов)</t>
  </si>
  <si>
    <t>Сальдолоштурулган финансылык жыйынтык (пайдадан чыгаша 
кемитилет)</t>
  </si>
  <si>
    <t>Сальдированный финансовый результат (прибыль минус убыток)</t>
  </si>
  <si>
    <t>Расходы 
на производство и 
реализацию  
продукции  (работ, услуг)</t>
  </si>
  <si>
    <t>Дебитордук карыз</t>
  </si>
  <si>
    <t>Кредитордук карыз</t>
  </si>
  <si>
    <t>9.3. Аймактар боюнча мейманканалардын жана жайгаштыруунун ушул сыяктуу</t>
  </si>
  <si>
    <t xml:space="preserve">       каражаттарынын түшкөн акчасы (дүң киреше)</t>
  </si>
  <si>
    <r>
      <rPr>
        <b/>
        <i/>
        <sz val="10"/>
        <color theme="1"/>
        <rFont val="Times New Roman"/>
        <family val="1"/>
        <charset val="204"/>
      </rPr>
      <t xml:space="preserve">Млн. </t>
    </r>
    <r>
      <rPr>
        <b/>
        <sz val="10"/>
        <color theme="1"/>
        <rFont val="Times New Roman"/>
        <family val="1"/>
        <charset val="204"/>
      </rPr>
      <t>сом</t>
    </r>
    <r>
      <rPr>
        <b/>
        <i/>
        <sz val="10"/>
        <color theme="1"/>
        <rFont val="Times New Roman"/>
        <family val="1"/>
        <charset val="204"/>
      </rPr>
      <t xml:space="preserve"> - Млн. сомов        </t>
    </r>
  </si>
  <si>
    <t>9.5  Туризмди камсыздандыруу</t>
  </si>
  <si>
    <t xml:space="preserve">       (млн. сом)</t>
  </si>
  <si>
    <r>
      <rPr>
        <b/>
        <sz val="12"/>
        <color theme="1"/>
        <rFont val="Times New Roman"/>
        <family val="1"/>
        <charset val="204"/>
      </rPr>
      <t xml:space="preserve">       Страхование туризма</t>
    </r>
    <r>
      <rPr>
        <b/>
        <i/>
        <sz val="12"/>
        <color theme="1"/>
        <rFont val="Times New Roman"/>
        <family val="1"/>
        <charset val="204"/>
      </rPr>
      <t xml:space="preserve">       </t>
    </r>
  </si>
  <si>
    <t xml:space="preserve">        (млн. сомов)</t>
  </si>
  <si>
    <t>Камсыздандыруу суммасы - бардыгы</t>
  </si>
  <si>
    <t>Страховая сумма -
  всего</t>
  </si>
  <si>
    <t xml:space="preserve">  анын ичинен:
   туризм</t>
  </si>
  <si>
    <t>из нее:
  туризма</t>
  </si>
  <si>
    <t>Камсыздандыруу төгүмдөрүнүн түшүшү</t>
  </si>
  <si>
    <t xml:space="preserve">Поступление страховых взносов </t>
  </si>
  <si>
    <t xml:space="preserve">  анын ичинен:
    туризмден</t>
  </si>
  <si>
    <t>из нее:
 от туризма</t>
  </si>
  <si>
    <t>Камсыздандыруу төлөмдөрү</t>
  </si>
  <si>
    <t xml:space="preserve"> Страховые  выплаты   </t>
  </si>
  <si>
    <t>из них:
  от туризма</t>
  </si>
  <si>
    <t xml:space="preserve"> 9.5.1. Камсыздандыруу компанияларынын ишмердиктеринин көрсөткүчтөрү</t>
  </si>
  <si>
    <t xml:space="preserve">             Показатели деятельности страховых компаний</t>
  </si>
  <si>
    <t>Камсыздандыруу компанияларынын
саны</t>
  </si>
  <si>
    <t>Количество 
страховых компаний</t>
  </si>
  <si>
    <t>Бекитилген келишимдердин саны - бардыгы, бирдик</t>
  </si>
  <si>
    <t>Количество 
заключенных договоров - всего, единиц</t>
  </si>
  <si>
    <t>Туризмди
 камсыздандыруу боюнча бекитилген келишимдердин саны - бардыгы, бирдик</t>
  </si>
  <si>
    <t>Количество
заключенных договоров страхования туризма - всего, единиц</t>
  </si>
  <si>
    <t>Туризм боюнча камсыздандыруу учурларынын саны, бирдик</t>
  </si>
  <si>
    <t xml:space="preserve">Число
страховых случаев 
по туризму, единиц </t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</si>
  <si>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Юридикалык жактын статусу бар уюмдардын маалыматтары</t>
    </r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</si>
  <si>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Данные организаций, имеющих статус юридического лица</t>
    </r>
  </si>
  <si>
    <t xml:space="preserve">9.6. Жүгүртүүдөгү пластикалык карталардын жана перифериялык түзүлүштөрдүн </t>
  </si>
  <si>
    <r>
      <rPr>
        <b/>
        <sz val="12"/>
        <color theme="1"/>
        <rFont val="Times New Roman"/>
        <family val="1"/>
        <charset val="204"/>
      </rPr>
      <t xml:space="preserve">      аймактар боюнча саны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</si>
  <si>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t xml:space="preserve">       Количество пластиковых карт в обращении и периферийных устройств,  </t>
  </si>
  <si>
    <r>
      <rPr>
        <b/>
        <sz val="12"/>
        <color theme="1"/>
        <rFont val="Times New Roman"/>
        <family val="1"/>
        <charset val="204"/>
      </rPr>
      <t xml:space="preserve">       по территории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</si>
  <si>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>Жүгүртүүдөгү пластикалык карталардын саны</t>
  </si>
  <si>
    <t>POS терминалдар</t>
  </si>
  <si>
    <t>Төлөө терминалдары</t>
  </si>
  <si>
    <t>POS терминалы</t>
  </si>
  <si>
    <t>Количество пластиковых карт в обращении</t>
  </si>
  <si>
    <t>Соода ишканаларында</t>
  </si>
  <si>
    <t>Банк
тарда</t>
  </si>
  <si>
    <t>Платежные терминалы</t>
  </si>
  <si>
    <t>У торговых предприятий</t>
  </si>
  <si>
    <t>В банках</t>
  </si>
  <si>
    <r>
      <rPr>
        <sz val="10"/>
        <color theme="1"/>
        <rFont val="Times New Roman"/>
        <family val="1"/>
        <charset val="204"/>
      </rPr>
      <t>Ош облусу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</si>
  <si>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theme="1"/>
        <rFont val="Times New Roman"/>
        <family val="1"/>
        <charset val="204"/>
      </rPr>
      <t>Ошская область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</si>
  <si>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b/>
        <sz val="12"/>
        <color theme="1"/>
        <rFont val="Times New Roman"/>
        <family val="1"/>
        <charset val="204"/>
      </rPr>
      <t>9.6.1.Аймактар боюнча жүгүртүүдөгү карталардын жана системалардын саны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</si>
  <si>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rPr>
        <b/>
        <sz val="12"/>
        <color theme="1"/>
        <rFont val="Times New Roman"/>
        <family val="1"/>
        <charset val="204"/>
      </rPr>
      <t xml:space="preserve">          Количество карт в обращении и систем в разрезе областей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</t>
    </r>
  </si>
  <si>
    <t>Visa</t>
  </si>
  <si>
    <t>Master Gard</t>
  </si>
  <si>
    <t>Золотая корона</t>
  </si>
  <si>
    <t>Элкарт</t>
  </si>
  <si>
    <t>UPI</t>
  </si>
  <si>
    <t>Элкарт UPI</t>
  </si>
  <si>
    <r>
      <rPr>
        <b/>
        <vertAlign val="superscript"/>
        <sz val="9"/>
        <color theme="1"/>
        <rFont val="Times New Roman"/>
        <family val="1"/>
        <charset val="204"/>
      </rPr>
      <t xml:space="preserve">  </t>
    </r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>Кыргыз Республикасынын Улуттук банкынын маалыматтары боюнча.</t>
    </r>
  </si>
  <si>
    <r>
      <rPr>
        <b/>
        <vertAlign val="superscript"/>
        <sz val="9"/>
        <color theme="1"/>
        <rFont val="Times New Roman"/>
        <family val="1"/>
        <charset val="204"/>
      </rPr>
      <t xml:space="preserve">   1</t>
    </r>
    <r>
      <rPr>
        <i/>
        <vertAlign val="superscript"/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данным Национального банка  Кыргызской Республики</t>
    </r>
    <r>
      <rPr>
        <sz val="9"/>
        <color theme="1"/>
        <rFont val="Times New Roman"/>
        <family val="1"/>
        <charset val="204"/>
      </rPr>
      <t>.</t>
    </r>
  </si>
  <si>
    <r>
      <rPr>
        <vertAlign val="superscript"/>
        <sz val="9"/>
        <color theme="1"/>
        <rFont val="Times New Roman"/>
        <family val="1"/>
        <charset val="204"/>
      </rPr>
      <t xml:space="preserve">2 </t>
    </r>
    <r>
      <rPr>
        <sz val="9"/>
        <color theme="1"/>
        <rFont val="Times New Roman"/>
        <family val="1"/>
        <charset val="204"/>
      </rPr>
      <t xml:space="preserve">Ош ш. кошкондо.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</si>
  <si>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b/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Включая  г.Ош. </t>
    </r>
  </si>
  <si>
    <r>
      <rPr>
        <b/>
        <sz val="12"/>
        <rFont val="Times New Roman"/>
        <family val="1"/>
        <charset val="204"/>
      </rPr>
      <t>9.7. Банктык карталар аркылуу жүзөгө ашырылган төлөмдөрдүн саны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</si>
  <si>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       (миң транзакция)</t>
  </si>
  <si>
    <r>
      <rPr>
        <b/>
        <sz val="12"/>
        <rFont val="Times New Roman"/>
        <family val="1"/>
        <charset val="204"/>
      </rPr>
      <t xml:space="preserve">      Количество произведенных платежей посредством банковских карт</t>
    </r>
    <r>
      <rPr>
        <b/>
        <vertAlign val="superscript"/>
        <sz val="12"/>
        <rFont val="Times New Roman"/>
        <family val="1"/>
        <charset val="204"/>
      </rPr>
      <t xml:space="preserve">1 </t>
    </r>
  </si>
  <si>
    <t xml:space="preserve">        (тыс. транзакций)</t>
  </si>
  <si>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                       </t>
    </r>
  </si>
  <si>
    <t>соода терминалдарында:</t>
  </si>
  <si>
    <r>
      <rPr>
        <b/>
        <sz val="10"/>
        <rFont val="Times New Roman"/>
        <family val="1"/>
        <charset val="204"/>
      </rPr>
      <t>в торговых терминалах</t>
    </r>
    <r>
      <rPr>
        <sz val="10"/>
        <rFont val="Times New Roman"/>
        <family val="1"/>
        <charset val="204"/>
      </rPr>
      <t>:</t>
    </r>
  </si>
  <si>
    <t xml:space="preserve">локалдык система   </t>
  </si>
  <si>
    <t>локальные системы</t>
  </si>
  <si>
    <t>Алай Кард</t>
  </si>
  <si>
    <t>Золотая Корона</t>
  </si>
  <si>
    <t>Мир</t>
  </si>
  <si>
    <t xml:space="preserve">эл аралык система  </t>
  </si>
  <si>
    <t xml:space="preserve">международные системы </t>
  </si>
  <si>
    <t>Master Card</t>
  </si>
  <si>
    <t>Башкалар</t>
  </si>
  <si>
    <t>Другие</t>
  </si>
  <si>
    <t>Amex</t>
  </si>
  <si>
    <t>улуттук система</t>
  </si>
  <si>
    <t xml:space="preserve">национальная  система </t>
  </si>
  <si>
    <t>Элкарт-UPI</t>
  </si>
  <si>
    <t>Соода терминалдарында жалпы санга карата % менен</t>
  </si>
  <si>
    <t>В торговых терминалах в % к общему количеству</t>
  </si>
  <si>
    <t xml:space="preserve">нак акча берүү боюнча: </t>
  </si>
  <si>
    <t>по выдаче  наличности:</t>
  </si>
  <si>
    <t xml:space="preserve"> локальные системы</t>
  </si>
  <si>
    <t>улуттук  система</t>
  </si>
  <si>
    <t>Нак акча берүү жалпы санга карата % менен</t>
  </si>
  <si>
    <t>По выдаче наличности в % к общему количеству</t>
  </si>
  <si>
    <r>
      <rPr>
        <b/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Кыргыз Республикасынын Улуттук банкынын маалыматтары боюнча</t>
    </r>
  </si>
  <si>
    <r>
      <rPr>
        <b/>
        <i/>
        <vertAlign val="superscript"/>
        <sz val="9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 xml:space="preserve"> По данным Национального банка Кыргызской Республики</t>
    </r>
  </si>
  <si>
    <t>X.   Туризм чөйрөсүнө сарпталган инвестициялар</t>
  </si>
  <si>
    <t xml:space="preserve">      Инвестиции в сферу туризма</t>
  </si>
  <si>
    <r>
      <rPr>
        <b/>
        <sz val="12"/>
        <color theme="1"/>
        <rFont val="Times New Roman"/>
        <family val="1"/>
        <charset val="204"/>
      </rPr>
      <t>10.1. Өлкөлөр боюнча, туризм чөйрөсүнө тике чет өлкөлүк инвестициялардын түшүшү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</si>
  <si>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        (кетүү агымын эсептебегенде, АКШнын миң доллары)</t>
  </si>
  <si>
    <t xml:space="preserve">         Поступление прямых иностранных инвестиций в сферу туризма по странам</t>
  </si>
  <si>
    <t xml:space="preserve">         (без учета оттока, тысяч долларов США)</t>
  </si>
  <si>
    <r>
      <rPr>
        <i/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 </t>
    </r>
  </si>
  <si>
    <t>Эс алуу жана туризм</t>
  </si>
  <si>
    <t xml:space="preserve">Отдых и туризм  </t>
  </si>
  <si>
    <t>в том числе из:</t>
  </si>
  <si>
    <t xml:space="preserve"> Стран вне СНГ</t>
  </si>
  <si>
    <t>Бангладеш</t>
  </si>
  <si>
    <t>Болгария</t>
  </si>
  <si>
    <t>Виргин аралдары, Британиялык</t>
  </si>
  <si>
    <t>Виргинские острова, Британские</t>
  </si>
  <si>
    <t>Иран, Ислам Республикасы</t>
  </si>
  <si>
    <t>Иран, Исламская Республика</t>
  </si>
  <si>
    <t>Катар</t>
  </si>
  <si>
    <t>Кипр</t>
  </si>
  <si>
    <t>Латвия</t>
  </si>
  <si>
    <t>Ливан</t>
  </si>
  <si>
    <t>Литва</t>
  </si>
  <si>
    <t>Нидерланд</t>
  </si>
  <si>
    <t>Нидерланды</t>
  </si>
  <si>
    <t>Жаңы Зеландия</t>
  </si>
  <si>
    <t>Новая Зеландия</t>
  </si>
  <si>
    <t>Норвегия</t>
  </si>
  <si>
    <t>Корея Республикасы</t>
  </si>
  <si>
    <t>Корея, Республика</t>
  </si>
  <si>
    <t>Сауд Аравиясы</t>
  </si>
  <si>
    <t>Саудовская Аравия</t>
  </si>
  <si>
    <t>Сейшел</t>
  </si>
  <si>
    <t>Сейшелы</t>
  </si>
  <si>
    <t>Соединенное
 Королевство
 (Великобритания)</t>
  </si>
  <si>
    <t>Шри-Ланка</t>
  </si>
  <si>
    <t>Эстония</t>
  </si>
  <si>
    <t>Стран СНГ</t>
  </si>
  <si>
    <t xml:space="preserve">Россия </t>
  </si>
  <si>
    <t xml:space="preserve">10.2. Туризм чөйрөсүндөгү негизги капиталга инвестициялар </t>
  </si>
  <si>
    <t xml:space="preserve">       (иш жүзүндөгү нарк менен, млн. сом)</t>
  </si>
  <si>
    <t xml:space="preserve">         Инвестиции в основной капитал в сфере туризма </t>
  </si>
  <si>
    <t xml:space="preserve">        (по фактической стоимости, млн. сомов)</t>
  </si>
  <si>
    <t>Негизги фонддорду ишке киргизүү</t>
  </si>
  <si>
    <t>Введено основных фондов</t>
  </si>
  <si>
    <t>Негизги капиталга инвестициялар</t>
  </si>
  <si>
    <t>Инвестиции в основной капитал</t>
  </si>
  <si>
    <t xml:space="preserve"> из них:</t>
  </si>
  <si>
    <t>подряддык иштер көлөмү</t>
  </si>
  <si>
    <t xml:space="preserve"> объем подрядных работ</t>
  </si>
  <si>
    <t>жабдуулар, инструменттер, инвентарлар</t>
  </si>
  <si>
    <t>оборудование, инструмент, инвентарь</t>
  </si>
  <si>
    <r>
      <rPr>
        <b/>
        <sz val="13"/>
        <rFont val="Times New Roman"/>
        <family val="1"/>
        <charset val="204"/>
      </rPr>
      <t>XI.</t>
    </r>
    <r>
      <rPr>
        <b/>
        <sz val="7"/>
        <rFont val="Times New Roman"/>
        <family val="1"/>
        <charset val="204"/>
      </rPr>
      <t xml:space="preserve">   </t>
    </r>
    <r>
      <rPr>
        <b/>
        <sz val="13"/>
        <rFont val="Times New Roman"/>
        <family val="1"/>
        <charset val="204"/>
      </rPr>
      <t>Туристтик ресурстар</t>
    </r>
  </si>
  <si>
    <t xml:space="preserve">       Туристские ресурсы</t>
  </si>
  <si>
    <t xml:space="preserve">11.1. Аймактар боюнча маданият жана искусство мекемелери </t>
  </si>
  <si>
    <t xml:space="preserve">        (бирдик)</t>
  </si>
  <si>
    <t xml:space="preserve">          Учреждения культуры и искусства, по территории   </t>
  </si>
  <si>
    <t xml:space="preserve">          (единиц)</t>
  </si>
  <si>
    <r>
      <rPr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</t>
    </r>
  </si>
  <si>
    <t>профессионалдык театрлар</t>
  </si>
  <si>
    <t>профессиональные театры</t>
  </si>
  <si>
    <t>музейлер</t>
  </si>
  <si>
    <t>музеи</t>
  </si>
  <si>
    <t>цирктер</t>
  </si>
  <si>
    <t>цирки</t>
  </si>
  <si>
    <t xml:space="preserve">   музейлер</t>
  </si>
  <si>
    <t xml:space="preserve">   цирктер</t>
  </si>
  <si>
    <t xml:space="preserve">11.2. Профессионалдык театрлар </t>
  </si>
  <si>
    <r>
      <rPr>
        <b/>
        <sz val="10.5"/>
        <rFont val="Times New Roman"/>
        <family val="1"/>
        <charset val="204"/>
      </rPr>
      <t xml:space="preserve">     </t>
    </r>
    <r>
      <rPr>
        <i/>
        <sz val="10.5"/>
        <rFont val="Times New Roman"/>
        <family val="1"/>
        <charset val="204"/>
      </rPr>
      <t xml:space="preserve">   (бирдик) </t>
    </r>
  </si>
  <si>
    <r>
      <rPr>
        <i/>
        <sz val="12"/>
        <rFont val="Times New Roman"/>
        <family val="1"/>
        <charset val="204"/>
      </rPr>
      <t xml:space="preserve">        </t>
    </r>
    <r>
      <rPr>
        <b/>
        <sz val="12"/>
        <rFont val="Times New Roman"/>
        <family val="1"/>
        <charset val="204"/>
      </rPr>
      <t>Профессиональные театры</t>
    </r>
  </si>
  <si>
    <t xml:space="preserve">        (единиц)</t>
  </si>
  <si>
    <t>Профессионалдык  театрлардын саны - бардыгы</t>
  </si>
  <si>
    <t>Число профессиональных театров - всего</t>
  </si>
  <si>
    <t>жаш көрүүчүлөр театры</t>
  </si>
  <si>
    <t>театр юного зрителя</t>
  </si>
  <si>
    <t>куурчак театры</t>
  </si>
  <si>
    <t>кукольные театры</t>
  </si>
  <si>
    <t xml:space="preserve">Көрүү залдарындагы орундар  </t>
  </si>
  <si>
    <t xml:space="preserve">Число мест в зрительных   залах </t>
  </si>
  <si>
    <t>Өткөрүлгөн иш чаралардын саны (оюн, концерт, чыгармачыл кечелер, ж.б.)</t>
  </si>
  <si>
    <t>Число проведенных   мероприятий (спектаклей,  концертов, творческих  вечеров и т.п.)</t>
  </si>
  <si>
    <t xml:space="preserve">Көрүүчүлөрдүн саны: </t>
  </si>
  <si>
    <t xml:space="preserve">Численность зрителей: </t>
  </si>
  <si>
    <t>бардыгы, миң адам</t>
  </si>
  <si>
    <t>всего, тыс. человек</t>
  </si>
  <si>
    <t>калктын  1000ине</t>
  </si>
  <si>
    <t>на 1000 населения</t>
  </si>
  <si>
    <r>
      <rPr>
        <b/>
        <sz val="11"/>
        <rFont val="Times New Roman"/>
        <family val="1"/>
        <charset val="204"/>
      </rPr>
      <t xml:space="preserve">11.3. Цирктер   </t>
    </r>
    <r>
      <rPr>
        <sz val="11"/>
        <rFont val="Times New Roman"/>
        <family val="1"/>
        <charset val="204"/>
      </rPr>
      <t xml:space="preserve"> </t>
    </r>
  </si>
  <si>
    <t xml:space="preserve">        (жылдын аягына карата)</t>
  </si>
  <si>
    <r>
      <rPr>
        <b/>
        <sz val="10.5"/>
        <rFont val="Times New Roman"/>
        <family val="1"/>
        <charset val="204"/>
      </rPr>
      <t xml:space="preserve">          Цирки</t>
    </r>
    <r>
      <rPr>
        <i/>
        <sz val="10"/>
        <rFont val="Times New Roman"/>
        <family val="1"/>
        <charset val="204"/>
      </rPr>
      <t xml:space="preserve">        </t>
    </r>
  </si>
  <si>
    <t xml:space="preserve">          (на конец года)</t>
  </si>
  <si>
    <t>Цирктер – бардыгы, бирдик</t>
  </si>
  <si>
    <t>Цирки – всего, единиц</t>
  </si>
  <si>
    <t>Көрсотүүлөрдүн саны, бирдик</t>
  </si>
  <si>
    <t>Число представлений,    единиц</t>
  </si>
  <si>
    <t xml:space="preserve">Көрүүчүлөрдүн саны, миң адам </t>
  </si>
  <si>
    <t>Численность зрителей, тыс. человек</t>
  </si>
  <si>
    <r>
      <rPr>
        <b/>
        <sz val="12"/>
        <rFont val="Times New Roman"/>
        <family val="1"/>
        <charset val="204"/>
      </rPr>
      <t>11.4. Музейлер</t>
    </r>
    <r>
      <rPr>
        <i/>
        <sz val="12"/>
        <rFont val="Times New Roman"/>
        <family val="1"/>
        <charset val="204"/>
      </rPr>
      <t xml:space="preserve">         </t>
    </r>
  </si>
  <si>
    <t xml:space="preserve">       (жылдын аягына карата)</t>
  </si>
  <si>
    <r>
      <rPr>
        <b/>
        <sz val="12"/>
        <rFont val="Times New Roman"/>
        <family val="1"/>
        <charset val="204"/>
      </rPr>
      <t xml:space="preserve">         Музеи</t>
    </r>
    <r>
      <rPr>
        <i/>
        <sz val="12"/>
        <rFont val="Times New Roman"/>
        <family val="1"/>
        <charset val="204"/>
      </rPr>
      <t xml:space="preserve">         </t>
    </r>
  </si>
  <si>
    <t xml:space="preserve">         (на конец года)</t>
  </si>
  <si>
    <t xml:space="preserve">Музейлердин саны (филиалдары кошо)-бардыгы, единиц </t>
  </si>
  <si>
    <t xml:space="preserve">Число музеев (включая филиалы) - всего, единиц </t>
  </si>
  <si>
    <t>искусство таануу жана адабият</t>
  </si>
  <si>
    <t>искусствоведческие и литературные</t>
  </si>
  <si>
    <t xml:space="preserve">тарых </t>
  </si>
  <si>
    <t xml:space="preserve">исторические </t>
  </si>
  <si>
    <t>мемориалдык</t>
  </si>
  <si>
    <t>мемориальные</t>
  </si>
  <si>
    <t>табигый илимий</t>
  </si>
  <si>
    <t>естественнонаучные</t>
  </si>
  <si>
    <t>край таануу</t>
  </si>
  <si>
    <t>краеведческие</t>
  </si>
  <si>
    <t>тармактык жана башкалар</t>
  </si>
  <si>
    <t>отраслевые и прочие</t>
  </si>
  <si>
    <t xml:space="preserve">Экспонаттардын саны, миң </t>
  </si>
  <si>
    <t xml:space="preserve">Число экспонатов, тыс. </t>
  </si>
  <si>
    <t>анын ичинен отчеттук  жылдын ичинде көргөзмөгө коюлганы</t>
  </si>
  <si>
    <t>из них экспонировалось в течение отчетного года</t>
  </si>
  <si>
    <t>Өткөрүлгөн экскурсиялардын саны</t>
  </si>
  <si>
    <t>Число проведенных экскурсий</t>
  </si>
  <si>
    <t>Музейлерге баруу иреттеринин саны:</t>
  </si>
  <si>
    <t>Число посещений  музеев:</t>
  </si>
  <si>
    <t xml:space="preserve">бардыгы, миң </t>
  </si>
  <si>
    <t xml:space="preserve">всего, тыс. </t>
  </si>
  <si>
    <t>калктын 1000ине</t>
  </si>
  <si>
    <t xml:space="preserve">11.5. Кинотеатрлар </t>
  </si>
  <si>
    <r>
      <rPr>
        <i/>
        <sz val="12"/>
        <rFont val="Times New Roman"/>
        <family val="1"/>
        <charset val="204"/>
      </rPr>
      <t xml:space="preserve">         </t>
    </r>
    <r>
      <rPr>
        <b/>
        <sz val="12"/>
        <rFont val="Times New Roman"/>
        <family val="1"/>
        <charset val="204"/>
      </rPr>
      <t>Кинотеатры</t>
    </r>
  </si>
  <si>
    <t xml:space="preserve">         (на конец года) </t>
  </si>
  <si>
    <t xml:space="preserve">        </t>
  </si>
  <si>
    <t>Кинотеатрлардын саны-
 бардыгы, бирдик</t>
  </si>
  <si>
    <t>Число кинотеатров- 
  всего, единиц</t>
  </si>
  <si>
    <t xml:space="preserve">   в том числе:</t>
  </si>
  <si>
    <t xml:space="preserve"> айыл жерлеринде</t>
  </si>
  <si>
    <t xml:space="preserve"> в сельской местности</t>
  </si>
  <si>
    <t>Көрүү залдарындагы орундардын саны - бардыгы</t>
  </si>
  <si>
    <t>Число мест в зрительных залах - всего</t>
  </si>
  <si>
    <t>Киносеанстарга кирүүлөрдүн саны, миң</t>
  </si>
  <si>
    <t>Число посещений киносеансов, тыс.</t>
  </si>
  <si>
    <t>в сельской местности</t>
  </si>
  <si>
    <t>Киносеанстарга кирүүлөрдүн бир тургунга эсептегендеги орточо саны</t>
  </si>
  <si>
    <t>Число посещений киносеансов в среднем на одного жителя</t>
  </si>
  <si>
    <r>
      <rPr>
        <b/>
        <sz val="12"/>
        <rFont val="Times New Roman"/>
        <family val="1"/>
        <charset val="204"/>
      </rPr>
      <t>11.6.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Концерттик уюмдар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</si>
  <si>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        Концертные организации</t>
  </si>
  <si>
    <t>Концерттик
 уюмдардын саны
 - бардыгы, бирдик</t>
  </si>
  <si>
    <t>Число концертных организаций – всего, единиц</t>
  </si>
  <si>
    <t xml:space="preserve">  анын ичинен: </t>
  </si>
  <si>
    <t xml:space="preserve">  из них: </t>
  </si>
  <si>
    <t>филармонияда</t>
  </si>
  <si>
    <t>филармонии</t>
  </si>
  <si>
    <t>Өзүнүн аймагында өткөрүлгөн концерттердин саны</t>
  </si>
  <si>
    <t>Число концертов, проведенных на своей территории</t>
  </si>
  <si>
    <t xml:space="preserve">  из них:</t>
  </si>
  <si>
    <t>филармониялык</t>
  </si>
  <si>
    <t>филармонических</t>
  </si>
  <si>
    <t>эстрадалык</t>
  </si>
  <si>
    <t>эстрадных</t>
  </si>
  <si>
    <t>Өлкөнүн аймагында өткөрүлгөн концерттердеги көрүүчүлөрдүн саны, миң адам</t>
  </si>
  <si>
    <t>Численность зрителей на  концертах, проведенных на территории  страны, тыс. человек</t>
  </si>
  <si>
    <t xml:space="preserve">   анын ичинен концерттерде:</t>
  </si>
  <si>
    <t xml:space="preserve">  из них на концертах:</t>
  </si>
  <si>
    <t xml:space="preserve">11.7. Өзгөчө коргоодогу жаратылыш аймактары </t>
  </si>
  <si>
    <t xml:space="preserve">          Особо охраняемые природные территории </t>
  </si>
  <si>
    <r>
      <rPr>
        <sz val="10"/>
        <color rgb="FF000000"/>
        <rFont val="Times New Roman"/>
        <family val="1"/>
        <charset val="204"/>
      </rPr>
      <t>Мамлекеттик жаратылыш  парктарынын саны,  бирдик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</si>
  <si>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r>
      <rPr>
        <sz val="10"/>
        <color rgb="FF000000"/>
        <rFont val="Times New Roman"/>
        <family val="1"/>
        <charset val="204"/>
      </rPr>
      <t>Число государственных природных   парков,  единиц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</si>
  <si>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Алардын аянты,
 миң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</si>
  <si>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Их площадь,
 тыс.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</si>
  <si>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Мамлекеттик жаратылыш  коруктардын саны, бирдик</t>
    </r>
    <r>
      <rPr>
        <sz val="10"/>
        <color theme="1"/>
        <rFont val="Times New Roman"/>
        <family val="1"/>
        <charset val="204"/>
      </rPr>
      <t xml:space="preserve">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</si>
  <si>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Число государственных природных заповедников, единиц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</si>
  <si>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Алардын аянты, 
миң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</si>
  <si>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Аңчылык чарбаларынын саны, бирдик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</si>
  <si>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Число охотничьих хозяйств,  единиц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</si>
  <si>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Алардын аянты,
 млн. га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</si>
  <si>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Их площадь,
 млн. га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</si>
  <si>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Мамлекеттик жаратылыш коруктарынын жана парктарынын отчетторунун маалыматтары боюнча</t>
    </r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</si>
  <si>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 данным отчетов государственных природных заповедников и парков</t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</si>
  <si>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>По данным  формы №2-ТП-Охота "Отчет охотничьего хозяйства", представленным Министерством природных ресурсов, экологии и технического надзора Кыргызской Республики</t>
    </r>
  </si>
  <si>
    <r>
      <rPr>
        <b/>
        <sz val="12"/>
        <rFont val="Times New Roman"/>
        <family val="1"/>
        <charset val="204"/>
      </rPr>
      <t xml:space="preserve">        жана аянттары</t>
    </r>
    <r>
      <rPr>
        <b/>
        <vertAlign val="superscript"/>
        <sz val="12"/>
        <rFont val="Times New Roman"/>
        <family val="1"/>
        <charset val="204"/>
      </rPr>
      <t>1</t>
    </r>
  </si>
  <si>
    <t xml:space="preserve">          </t>
  </si>
  <si>
    <t>Мамлекеттик жаратылыш коруктардын жана  парктардын саны</t>
  </si>
  <si>
    <t>Жалпы аянт, тыс. га</t>
  </si>
  <si>
    <t>Число государственных природных заповедников и парков</t>
  </si>
  <si>
    <t>Общая площадь,
 тыс. га</t>
  </si>
  <si>
    <t xml:space="preserve">Мамлекеттик жаратылыш коруктар </t>
  </si>
  <si>
    <t>Государственные природные заповедники</t>
  </si>
  <si>
    <t>Сурматаш</t>
  </si>
  <si>
    <t>Сурматашский</t>
  </si>
  <si>
    <t xml:space="preserve"> Джалал-Абадская область</t>
  </si>
  <si>
    <t>Беш-Арал</t>
  </si>
  <si>
    <t>Беш-Аральский</t>
  </si>
  <si>
    <t>Сары-Челек</t>
  </si>
  <si>
    <t>Сары-Челекский</t>
  </si>
  <si>
    <t>Падышата</t>
  </si>
  <si>
    <t>Падышатинский</t>
  </si>
  <si>
    <t>Дашман</t>
  </si>
  <si>
    <t>Дашманский</t>
  </si>
  <si>
    <t>Ысык-Көл</t>
  </si>
  <si>
    <t xml:space="preserve">Иссык-Кульский </t>
  </si>
  <si>
    <t>Сарычат-Эрташ</t>
  </si>
  <si>
    <t>Сарычат-Эрташский</t>
  </si>
  <si>
    <t xml:space="preserve">Каратал-Жапырык </t>
  </si>
  <si>
    <t>Каратал-Жапырыкский</t>
  </si>
  <si>
    <t>Нарын</t>
  </si>
  <si>
    <t>Нарынский</t>
  </si>
  <si>
    <t>Кулуната</t>
  </si>
  <si>
    <t>Кулун-Атинский</t>
  </si>
  <si>
    <t>Мамлекеттик жаратылыш парктары</t>
  </si>
  <si>
    <t>Государственные природные парки</t>
  </si>
  <si>
    <t>Саркент</t>
  </si>
  <si>
    <t>Саймалуу-Таш</t>
  </si>
  <si>
    <t>Кан-Ачуу</t>
  </si>
  <si>
    <t>Алатай</t>
  </si>
  <si>
    <t>Каракол</t>
  </si>
  <si>
    <t xml:space="preserve">Каракол </t>
  </si>
  <si>
    <t>Хан-Теңири</t>
  </si>
  <si>
    <t>Хан-Тенири</t>
  </si>
  <si>
    <t>Салкын-Тјр</t>
  </si>
  <si>
    <t>Салкын-Тор</t>
  </si>
  <si>
    <t>Кыргыз-Ата</t>
  </si>
  <si>
    <t>Кара-Шоро</t>
  </si>
  <si>
    <t>Кара-Буура</t>
  </si>
  <si>
    <t>Беш-Таш</t>
  </si>
  <si>
    <t>Ала-Арча</t>
  </si>
  <si>
    <t>Чоѕ-Кемин</t>
  </si>
  <si>
    <t>Чон-Кемин</t>
  </si>
  <si>
    <t>Аѕчылык чарбасы</t>
  </si>
  <si>
    <t>Охотничьи хозяйства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</si>
  <si>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Мамлекеттик жаратылыш коруктарынын жана парктарынын отчетторунун маалыматтары боюнча</t>
    </r>
  </si>
  <si>
    <r>
      <rPr>
        <vertAlign val="superscript"/>
        <sz val="8.5"/>
        <rFont val="Times New Roman"/>
        <family val="1"/>
        <charset val="204"/>
      </rPr>
      <t xml:space="preserve">1 </t>
    </r>
    <r>
      <rPr>
        <sz val="8.5"/>
        <rFont val="Times New Roman"/>
        <family val="1"/>
        <charset val="204"/>
      </rPr>
      <t>По данным отчетов государственных природных заповедников и парков</t>
    </r>
  </si>
  <si>
    <t xml:space="preserve">       (миѕ гектар)</t>
  </si>
  <si>
    <t xml:space="preserve">         (тыс. гектаров) </t>
  </si>
  <si>
    <r>
      <rPr>
        <i/>
        <sz val="10"/>
        <rFont val="Times New Roman"/>
        <family val="1"/>
        <charset val="204"/>
      </rPr>
      <t xml:space="preserve">   </t>
    </r>
    <r>
      <rPr>
        <b/>
        <sz val="11"/>
        <rFont val="Times New Roman"/>
        <family val="1"/>
        <charset val="204"/>
      </rPr>
      <t xml:space="preserve">       </t>
    </r>
    <r>
      <rPr>
        <i/>
        <sz val="10"/>
        <rFont val="Times New Roman"/>
        <family val="1"/>
        <charset val="204"/>
      </rPr>
      <t xml:space="preserve">           </t>
    </r>
    <r>
      <rPr>
        <i/>
        <sz val="9"/>
        <rFont val="Times New Roman"/>
        <family val="1"/>
        <charset val="204"/>
      </rPr>
      <t xml:space="preserve">             </t>
    </r>
  </si>
  <si>
    <t xml:space="preserve">Жалпы аянт </t>
  </si>
  <si>
    <t>из нее:</t>
  </si>
  <si>
    <t>Общая площадь</t>
  </si>
  <si>
    <t>Токой каптаган аянт</t>
  </si>
  <si>
    <t>Көлмөлөр ээлеген аянт</t>
  </si>
  <si>
    <t>Площадь, покрытая лесом</t>
  </si>
  <si>
    <t>Площадь, занятая водоемами</t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</si>
  <si>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По данным отчетов государственных природных заповедников и парков</t>
    </r>
  </si>
  <si>
    <t>XII. Мейманканалык кызмат көрсөтүүчү үй чарбалар</t>
  </si>
  <si>
    <t xml:space="preserve">        Домашние хозяйства, предоставляющие гостиничные услуги</t>
  </si>
  <si>
    <t>12.1. Үй чарбалардын санатордук-ден соолукту чыңдоочу кызмат</t>
  </si>
  <si>
    <t xml:space="preserve">        көрсөтүүлөргө кеткен чыгымдары</t>
  </si>
  <si>
    <t xml:space="preserve">         (үй чарбалардын бюджеттерине тандалма текшерүү жүргүзүүнүн жыйынтыктары </t>
  </si>
  <si>
    <t xml:space="preserve">           боюнча; жылына үй чарба мүчөсүнө туура келген орточо чыгымдары)</t>
  </si>
  <si>
    <t xml:space="preserve">          Денежные расходы домашних хозяйств на санаторно-</t>
  </si>
  <si>
    <t xml:space="preserve">          оздоровительные услуги</t>
  </si>
  <si>
    <t xml:space="preserve">          (по результатам выборочного обследования бюджетов домашних хозяйств</t>
  </si>
  <si>
    <t xml:space="preserve">           в среднем на члена домашнего хозяйства в год)   </t>
  </si>
  <si>
    <t>Калктын жалпы кызмат көрсөтүүлөргө акчалай чыгашалары, сом</t>
  </si>
  <si>
    <t>Денежные расходы населения на общие услуги, сомов</t>
  </si>
  <si>
    <t>Санатордук-ден соолукту чыңдоочу кызмат көрсөтүүлөр, сом</t>
  </si>
  <si>
    <t>Санаторно- оздоровительные    услуги, сомов</t>
  </si>
  <si>
    <t>Кызмат көрсөтүүлөргө кеткен чыгымдардын жалпы суммасынын ичинен санатордук-ден соолукту чыѕдоочу кызмат көрсөтүүгө сарпталган чыгымдардын салыштырма салмагы, пайыз менен</t>
  </si>
  <si>
    <t>Удельный
 вес расходов
 на санаторно
-оздоровительные
 услуги  в общей
 сумме расходов на  услуги,  процентов</t>
  </si>
  <si>
    <t xml:space="preserve">12.2. Ысык-Көл облусунун рекреациалык зонасында уюштурулбаган туристтерди  </t>
  </si>
  <si>
    <t xml:space="preserve">        кабыл алып жаткан үй чарбаларга тандалма текшерүүнүн жыйынтыктары </t>
  </si>
  <si>
    <t xml:space="preserve">        (жыл сайын текшерүүнүн маалыматтары боюнча)</t>
  </si>
  <si>
    <t xml:space="preserve">          Итоги  выборочного обследования домашних хозяйств, принимающих </t>
  </si>
  <si>
    <t xml:space="preserve">     неорганизованных туристов в рекреационных зонах Иссык-Кульской области </t>
  </si>
  <si>
    <t xml:space="preserve">         (по данным ежегодного обследования)</t>
  </si>
  <si>
    <t>Үй чарбаларынын саны, бирдик</t>
  </si>
  <si>
    <t>Количество домашних хозяйств, единиц</t>
  </si>
  <si>
    <t>Койка-орун, единиц</t>
  </si>
  <si>
    <t>Наличие койко-мест, единиц</t>
  </si>
  <si>
    <t>Эс алуучулардын саны, мин адам</t>
  </si>
  <si>
    <t>Количество отдыхающих,  тыс. человек</t>
  </si>
  <si>
    <t xml:space="preserve">анын ичинен чет өлкөлүк жарандар </t>
  </si>
  <si>
    <t>из них иностранные граждане</t>
  </si>
  <si>
    <t>Койко/орундун орточо наркы, сом</t>
  </si>
  <si>
    <t>Средняя стоимость койко/мест, сомов</t>
  </si>
  <si>
    <t xml:space="preserve">12.3 Эс алуу мекемелердин, ишканалардын жана уюмдардын аймагында </t>
  </si>
  <si>
    <t xml:space="preserve">       жайгашкан калкка кызмат көрсөтүүчү мекемелер (бөлүмдөрү)</t>
  </si>
  <si>
    <t xml:space="preserve">         Предприятия (подразделения), оказывающие услуги населению,</t>
  </si>
  <si>
    <t xml:space="preserve">         расположенные на территории учреждения отдыха</t>
  </si>
  <si>
    <t xml:space="preserve">         (единиц)</t>
  </si>
  <si>
    <t>Чач тарач жана сулуулук салону</t>
  </si>
  <si>
    <t>Парикмахерская и салоны красоты</t>
  </si>
  <si>
    <t>Бассейн</t>
  </si>
  <si>
    <t>Баня, сауна</t>
  </si>
  <si>
    <t>Дарылоо процедуралык кабинети</t>
  </si>
  <si>
    <t>Лечебно-процедурный кабинет</t>
  </si>
  <si>
    <t>Массаж кабинети</t>
  </si>
  <si>
    <t>Массажный кабинет</t>
  </si>
  <si>
    <t>Интернет клуб</t>
  </si>
  <si>
    <t>Акы төлөнүп кайтарылуучу автоунаа токтотуучу жай</t>
  </si>
  <si>
    <t>Платная охраняемая стоянка</t>
  </si>
  <si>
    <t>Теннистик корт</t>
  </si>
  <si>
    <t>Теннисный корт</t>
  </si>
  <si>
    <t>Бильярддык корт</t>
  </si>
  <si>
    <t>Бильярдный корт</t>
  </si>
  <si>
    <t>Оюн автоматтар залы</t>
  </si>
  <si>
    <t>Зал игровых автоматов</t>
  </si>
  <si>
    <t>Көңүл ачуучу клубдар, фитнес залдары</t>
  </si>
  <si>
    <t>Развлекательные клубы, фитнес залы</t>
  </si>
  <si>
    <t>Коомдук ажатканалар</t>
  </si>
  <si>
    <t>Общественные туалеты</t>
  </si>
  <si>
    <t>Жайкы спорт аянтчалары (волейболдук, футболдук, баскетболдук)</t>
  </si>
  <si>
    <t>Летние спортивные площадки (волейбольная, футбольная баскетбольная)</t>
  </si>
  <si>
    <t>Бизнес борбору, конференция залдары</t>
  </si>
  <si>
    <t>Бизнес центры, конференц-залы</t>
  </si>
  <si>
    <t>Банкоматтар, терминалдар</t>
  </si>
  <si>
    <t>Банкоматы, терминалы</t>
  </si>
  <si>
    <t>Башка инфраструктуралык жайлар</t>
  </si>
  <si>
    <t>Прочие объекты инфраструктуры</t>
  </si>
  <si>
    <r>
      <t>2019-2023-жж. негизги социалдык-экономикалык көрсөткүчтөрү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</si>
  <si>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t>Основные социально-экономические показатели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2.5"/>
        <color theme="1"/>
        <rFont val="Times New Roman"/>
        <family val="1"/>
        <charset val="204"/>
      </rPr>
      <t xml:space="preserve"> за 2019-2023 гг.</t>
    </r>
  </si>
  <si>
    <t xml:space="preserve">2.3.  2023-ж. менчиктин түрлөрү боюнча туризм чөйрөсүнүн ишканаларынын </t>
  </si>
  <si>
    <t>2023/</t>
  </si>
  <si>
    <r>
      <t xml:space="preserve">    2</t>
    </r>
    <r>
      <rPr>
        <sz val="9"/>
        <rFont val="Times New Roman"/>
        <family val="1"/>
        <charset val="204"/>
      </rPr>
      <t>Турушуна жараша 2019, 2020, 2021, 2022 жана 2023-жж .</t>
    </r>
  </si>
  <si>
    <r>
      <t xml:space="preserve">  </t>
    </r>
    <r>
      <rPr>
        <b/>
        <i/>
        <vertAlign val="superscript"/>
        <sz val="9"/>
        <rFont val="Times New Roman"/>
        <family val="1"/>
        <charset val="204"/>
      </rPr>
      <t>2</t>
    </r>
    <r>
      <rPr>
        <i/>
        <sz val="9"/>
        <rFont val="Times New Roman"/>
        <family val="1"/>
        <charset val="204"/>
      </rPr>
      <t>Соответственно, в 2019, 2020, 2021,2022 и 2023-гг.</t>
    </r>
  </si>
  <si>
    <t>2.6. 2023-ж. кесиптик-техникалык окуу жайлары тарабынан кесиби боюнча</t>
  </si>
  <si>
    <t xml:space="preserve">        по специальностям в 2023г.</t>
  </si>
  <si>
    <r>
      <t xml:space="preserve">  </t>
    </r>
    <r>
      <rPr>
        <i/>
        <vertAlign val="superscript"/>
        <sz val="8.5"/>
        <color theme="1"/>
        <rFont val="Times New Roman"/>
        <family val="1"/>
        <charset val="204"/>
      </rPr>
      <t>1</t>
    </r>
    <r>
      <rPr>
        <i/>
        <sz val="8.5"/>
        <color theme="1"/>
        <rFont val="Times New Roman"/>
        <family val="1"/>
        <charset val="204"/>
      </rPr>
      <t xml:space="preserve">По данным Пограничной службы </t>
    </r>
    <r>
      <rPr>
        <i/>
        <u/>
        <sz val="8.5"/>
        <color theme="1"/>
        <rFont val="Times New Roman"/>
        <family val="1"/>
        <charset val="204"/>
      </rPr>
      <t xml:space="preserve">ГКНБ </t>
    </r>
    <r>
      <rPr>
        <i/>
        <sz val="8.5"/>
        <color theme="1"/>
        <rFont val="Times New Roman"/>
        <family val="1"/>
        <charset val="204"/>
      </rPr>
      <t xml:space="preserve">Кыргызской  Республики.  </t>
    </r>
  </si>
  <si>
    <r>
      <t>1</t>
    </r>
    <r>
      <rPr>
        <sz val="9"/>
        <color theme="1"/>
        <rFont val="Times New Roman"/>
        <family val="1"/>
        <charset val="204"/>
      </rPr>
      <t xml:space="preserve">Кыргыз Республикасынын УКМК чек ара кызматынын маалыматтары боюнча. </t>
    </r>
  </si>
  <si>
    <t xml:space="preserve">5.2. 2023-ж. иштеген мезгили боюнча туризм ишканалары, </t>
  </si>
  <si>
    <t xml:space="preserve">     функционирования в 2023г.  </t>
  </si>
  <si>
    <t xml:space="preserve">5.2.1.  2023-ж. иштеген мезгили жана аймактар боюнча туризм ишканалары, </t>
  </si>
  <si>
    <t xml:space="preserve">           функционирования  и по территории в 2023г.    </t>
  </si>
  <si>
    <t xml:space="preserve">5.3. 2023-ж. менчиктин түрлөрү боюнча туризм ишканалары, уюмдары
                 жана эс алуу мекемелери
       </t>
  </si>
  <si>
    <t xml:space="preserve">        Предприятия и организации туризма, учреждения отдыха по формам   
         собственности в 2023г. 
    </t>
  </si>
  <si>
    <t xml:space="preserve">5.3.1. 2023-ж. менчиктин түрлөрү жана аймактар боюнча туризм ишканалары,  уюмдары жана мекемелери   
</t>
  </si>
  <si>
    <t xml:space="preserve">          Предприятия и организации туризма, учреждения отдыха по формам  собственности  и территории в 2023г. 
</t>
  </si>
  <si>
    <t>5.7. 2023-ж. жайгаштыруунун адистештирилген каражаттарынын ишмердиги</t>
  </si>
  <si>
    <t>Деятельность специализированных средств размещения в 2023г.</t>
  </si>
  <si>
    <t xml:space="preserve">5.7.1. 2023-ж. аймактар боюнча жайгаштыруунун адистештирилген </t>
  </si>
  <si>
    <t xml:space="preserve">          по территории в 2023г.</t>
  </si>
  <si>
    <t xml:space="preserve">5.9. Жашаган өлкөлөрү боюнча, 2023-ж. туризм ишканалары, уюмдары жана эс 
    </t>
  </si>
  <si>
    <t xml:space="preserve">       и организаций туризма, учреждений отдыха,  по странам в 2023г.</t>
  </si>
  <si>
    <t xml:space="preserve">5.9.1. 2023-ж. жашаган өлкөлөрү жана аймактар боюнча туризм ишканалары, </t>
  </si>
  <si>
    <t xml:space="preserve">         и территории в 2023г </t>
  </si>
  <si>
    <t xml:space="preserve">5.10. Келүү мөөнөтүнүн узактыгы боюнча, 2023-ж. туризм ишканалары, уюмдары 
      </t>
  </si>
  <si>
    <t xml:space="preserve"> учреждений отдыха по продолжительности пребывания в 2023г. </t>
  </si>
  <si>
    <t xml:space="preserve">      (2024-ж. 1-январына карата, бирдик)</t>
  </si>
  <si>
    <t xml:space="preserve">       (на 1 января 2024г., единиц)</t>
  </si>
  <si>
    <t xml:space="preserve">        (2024-ж. 1-январына карата, бирдик)</t>
  </si>
  <si>
    <t xml:space="preserve">         (на 1 января 2024г., единиц)</t>
  </si>
  <si>
    <r>
      <rPr>
        <vertAlign val="superscript"/>
        <sz val="9"/>
        <color rgb="FF000000"/>
        <rFont val="Times New Roman"/>
        <family val="1"/>
        <charset val="204"/>
      </rPr>
      <t>2</t>
    </r>
    <r>
      <rPr>
        <sz val="9"/>
        <color rgb="FF000000"/>
        <rFont val="Times New Roman"/>
        <family val="1"/>
        <charset val="204"/>
      </rPr>
      <t xml:space="preserve"> Кыргыз Республикасынын Жаратылыш ресурстары, экологиялык жана техникалык көзөмөл министрлиги тарабынан берилген № 2-ТП-Аңчылык "Аңчылык чарбасы жөнүндө отчет" формасы боюнча</t>
    </r>
  </si>
  <si>
    <t>11.8. 2023-ж. өзгөчө коргоодогу жаратылыш аймактарынын жайгашышы</t>
  </si>
  <si>
    <t xml:space="preserve">          Размещение и площадь особо охраняемых природных территорий в 2023г. </t>
  </si>
  <si>
    <t xml:space="preserve">11.9. 2023-ж. өзгөчө коргоодогу жаратылыш аймактарынын  аймактар 
          боюнча аянты </t>
  </si>
  <si>
    <t xml:space="preserve">    Площадь особо охраняемых природных территорий по территории в 2023г.</t>
  </si>
  <si>
    <t>Беларус</t>
  </si>
  <si>
    <t>2023*</t>
  </si>
  <si>
    <t>*) Данные предварительные</t>
  </si>
  <si>
    <r>
      <t>Численность постоянного населения (на конец года), тыс. человек</t>
    </r>
    <r>
      <rPr>
        <vertAlign val="superscript"/>
        <sz val="10"/>
        <rFont val="Times New Roman"/>
        <family val="1"/>
        <charset val="204"/>
      </rPr>
      <t>2</t>
    </r>
  </si>
  <si>
    <t>Кыргыз
 Республикасы</t>
  </si>
  <si>
    <t xml:space="preserve">      Выручка (валовой доход) гостиниц и аналогичных средств размещения 
       по территории</t>
  </si>
  <si>
    <t xml:space="preserve">      мекемелеринин түшкөн акчасы (дүң киреше) </t>
  </si>
  <si>
    <t xml:space="preserve">9.4. Аймактар боюнча туризм ишканаларынын жана уюмдарынын, эс алуу </t>
  </si>
  <si>
    <t xml:space="preserve">        отдыха по территории</t>
  </si>
  <si>
    <t xml:space="preserve">       Выручка (валовой доход) предприятий и организаций туризма, учреждений </t>
  </si>
  <si>
    <t xml:space="preserve">5.10.1. Келүү мөөнөтүнүн узактыгы жана аймактар боюнча, 2023-ж. туризм ишканалары,
</t>
  </si>
  <si>
    <t xml:space="preserve">      и учреждений отдыха по продолжительности пребывания и территории в 2023г.</t>
  </si>
  <si>
    <t>ички дүң продуктуга карата пайыз менен</t>
  </si>
  <si>
    <r>
      <t>Млн. сом</t>
    </r>
    <r>
      <rPr>
        <b/>
        <i/>
        <sz val="10"/>
        <color theme="1"/>
        <rFont val="Times New Roman"/>
        <family val="1"/>
        <charset val="204"/>
      </rPr>
      <t xml:space="preserve"> - Млн. сомов</t>
    </r>
  </si>
  <si>
    <t>2019-2023-жж. негизги социалдык-экономикалык көрсөткүчтөрү</t>
  </si>
  <si>
    <t>2.3. 2023-ж. менчиктин түрлөрү боюнча туризм чөйрөсүнүн ишканаларынын жана уюмдарынын кызматкерлеринин орточо тизмелик саны</t>
  </si>
  <si>
    <t>2.6. 2023-ж. кесиптик-техникалык окуу жайлары тарабынан кесиби боюнча адистерди даярдоо</t>
  </si>
  <si>
    <t>Основные социально-экономические показатели в 2019-2023гг.</t>
  </si>
  <si>
    <t>5.2. 2023-ж. иштеген мезгили боюнча туризм ишканалары, уюмдары жана эс алуу мекемелери</t>
  </si>
  <si>
    <t>Предприятия, организации туризма и учреждения отдыха по периоду функционирования в 2023г.</t>
  </si>
  <si>
    <t>5.2.1. 2023-ж. иштеген мезгили жана аймактар боюнча боюнча туризм ишканалары, уюмдары  жана эс алуу мекемелери</t>
  </si>
  <si>
    <t>Предприятия, организации туризма и учреждения отдыха по периоду функционирования и по территории в 2023г.</t>
  </si>
  <si>
    <t>5.3. 2023-ж. менчиктин түрлөрү боюнча туризм ишканалары, уюмдары жана эс алуу мекемелери</t>
  </si>
  <si>
    <t>Предприятия и организации туризма, учреждения отдыха по формам собственности в 2023г.</t>
  </si>
  <si>
    <t>5.3.1. 2023-ж. менчиктин түрлөрү жана аймактар боюнча туризм ишканалары, уюмдары жана эс алуу мекемелери</t>
  </si>
  <si>
    <t>Предприятия и организации туризма, учреждения отдыха по формам собственности и территории в 2023г.</t>
  </si>
  <si>
    <t>5.7.1. 2023-ж. аймактар боюнча жайгаштыруунун адистештирилген каражаттарынын ишмердиги</t>
  </si>
  <si>
    <t>Деятельность специализированных средств размещения по территории в 2023г.</t>
  </si>
  <si>
    <t>5.9. Жашаган өлкөлөрү боюнча, 2023-ж. туризм ишканалары, уюмдары жана эс алуу мекемелери тарабынан тейленген келүүчүлөрдүн (туристтердин) саны</t>
  </si>
  <si>
    <t>Число посетителей (туристов), воспользовавшихся услугами предприятий и организаций туризма, учреждений отдыха, по странам в 2023г.</t>
  </si>
  <si>
    <t>5.9.1. 2023-ж. жашаган өлкөлөрү жана аймактар боюнча туризм ишканалары, уюмдары жана мекемелери тарабынан тейленген  келүүчүлөрдүн (туристтердин) саны</t>
  </si>
  <si>
    <t>Число посетителей (туристов), воспользовавшихся услугами предприятий и организаций туризма, учреждений отдыха по странам проживания и территории в 2023г.</t>
  </si>
  <si>
    <t xml:space="preserve">5.10. Келүү мөөнөтүнүн узактыгы боюнча, 2023-ж. туризм ишканалары, уюмдары жана мекемелери тарабынан тейленген  келүүчүлөрдүн (туристтердин) саны   </t>
  </si>
  <si>
    <t xml:space="preserve">Число посетителей (туристов) предприятий и организаций туризма, учреждений отдыха по продолжительности пребывания в 2023г. </t>
  </si>
  <si>
    <t xml:space="preserve">5.10.1. Келүү мөөнөтүнүн узактыгы жана аймактар боюнча, 2023-ж. туризм ишканалары, уюмдары жана эс алуу мекемелери тарабынан тейленген келүүчүлөрдүн (туристтердин) саны </t>
  </si>
  <si>
    <t xml:space="preserve"> Число посетителей (туристов) предприятий, организаций туризма и учреждений отдыха по продолжительности пребывания и территории в 2023г.</t>
  </si>
  <si>
    <t>11.8. 2023-ж. өзгөчө коргоодогу жаратылыш аймактарынын жайгашышы жана негизги  мүнөздөмөлөрү</t>
  </si>
  <si>
    <t xml:space="preserve">Размещение и основные характеристики особо охраняемых  природных территорий в 2023г. </t>
  </si>
  <si>
    <t>11.9. 2023-ж. аймак боюнча өзгөчө коргоодогу жаратылыш аймактарынын аянты</t>
  </si>
  <si>
    <t>Площадь особо охраняемых природных территорий в 2023г.</t>
  </si>
  <si>
    <t xml:space="preserve">Кыргыз Республикасынын Улуттук статистика комитетинин 2025-ж. чыгара турган басылмаларынын графиги </t>
  </si>
  <si>
    <t>График публикаций, издаваемых Национальным статистическим комитетом Кыргызской Республики в 2025г.</t>
  </si>
  <si>
    <t>Среднесписочная численность работников предприятий и организаций сферы туризма  по формам собственности в 2023г.</t>
  </si>
  <si>
    <t>Подготовка специалистов профессионально-техническими училищами по специальностям в 2023г.</t>
  </si>
  <si>
    <t>Транспорттун бардык түрү менен жүргүнчүлөрдү ташуунун жүгүртүлүшү, млн. жкм</t>
  </si>
  <si>
    <t xml:space="preserve">Число отдохнувших
всего, тыс. человек </t>
  </si>
  <si>
    <t>Эс алгандардын саны
 бардыгы, миң адам</t>
  </si>
  <si>
    <t>Продукцияларды (жумуштарды, кызмат көрсөтүүлөрдү) сатуудан түшкөн акча 
(дүң киреше)</t>
  </si>
  <si>
    <t>Мөөнөтү өткөн кредитордук карыз</t>
  </si>
  <si>
    <t xml:space="preserve">Банкоматтар </t>
  </si>
  <si>
    <t>Банкоматы</t>
  </si>
  <si>
    <r>
      <t>Туруктуу калктын
 саны (жылдын аягына), миң адам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</si>
  <si>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Экономикада иштегендердин орточо жылдык саны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, 
миң адам</t>
    </r>
  </si>
  <si>
    <r>
      <t>Туристтик ишмердик
 чөйрөсүндөгү дүң
 чыгаруу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 млн. сом</t>
    </r>
  </si>
  <si>
    <r>
      <t>II. Туризм чөйрөсүндөгү эмгек жана эмгек акы, кадрларды даярдоо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</si>
  <si>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     Труд и заработная плата в сфере туризма, подготовка кадров</t>
    </r>
    <r>
      <rPr>
        <b/>
        <vertAlign val="superscript"/>
        <sz val="12"/>
        <rFont val="Times New Roman"/>
        <family val="1"/>
        <charset val="204"/>
      </rPr>
      <t>1</t>
    </r>
  </si>
  <si>
    <r>
      <t>2.1. Туризм чөйрөсүндө ишмердикти ишке ашырган ишканалардын
       жана уюмдардын саны</t>
    </r>
    <r>
      <rPr>
        <b/>
        <vertAlign val="superscript"/>
        <sz val="12"/>
        <rFont val="Times New Roman"/>
        <family val="1"/>
        <charset val="204"/>
      </rPr>
      <t xml:space="preserve">2       </t>
    </r>
  </si>
  <si>
    <r>
      <t xml:space="preserve">      </t>
    </r>
    <r>
      <rPr>
        <b/>
        <sz val="12"/>
        <rFont val="Times New Roman"/>
        <family val="1"/>
        <charset val="204"/>
      </rPr>
      <t xml:space="preserve"> сферы туризма</t>
    </r>
    <r>
      <rPr>
        <b/>
        <vertAlign val="superscript"/>
        <sz val="12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(человек)</t>
    </r>
  </si>
  <si>
    <r>
      <rPr>
        <b/>
        <sz val="12"/>
        <rFont val="Times New Roman"/>
        <family val="1"/>
        <charset val="204"/>
      </rPr>
      <t>2.2. Туризм чөйрөсүнүн ишканаларынын жана уюмдарынын кызматкерлеринин
       орточо тизмелик саны</t>
    </r>
    <r>
      <rPr>
        <sz val="10"/>
        <rFont val="Times New Roman"/>
        <family val="1"/>
        <charset val="204"/>
      </rPr>
      <t xml:space="preserve">  (адам)</t>
    </r>
  </si>
  <si>
    <r>
      <t xml:space="preserve">        чек арасын кесип өтүүлөрүнүн (келүүлөрүнүн) саны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,</t>
    </r>
    <r>
      <rPr>
        <b/>
        <vertAlign val="superscript"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миң</t>
    </r>
  </si>
  <si>
    <t xml:space="preserve">Выручка 
(валовой доход)  
от реализации
продукции  (работ, услуг) </t>
  </si>
  <si>
    <t>Продукцияларды (жумуштарды, кызмат көрсөтүүлөрдү) сатуудан түшкөн акча
(дүң киреше)</t>
  </si>
  <si>
    <t>4-7  
түнөө</t>
  </si>
  <si>
    <t>Туризм чөйрөсүндөгүкызматкерлердин саны жана эмгек акы, кадрларды даярдоо</t>
  </si>
  <si>
    <t>Численность работников и заработная плата в сфере туризма, подготовка кадров</t>
  </si>
  <si>
    <t>Деятельность в сфере туризма Кыргызской Республики в 2023г.</t>
  </si>
  <si>
    <t>2023-ж. Кыргыз Республикасынын туризм чөйрөсүнүн ишмердүүлүгү</t>
  </si>
  <si>
    <t>Численность работников и заработная платат в сфере туризма, подготовка кадров</t>
  </si>
  <si>
    <t>II. Туризм чөйрөсүндөгү кызматкерлердин саны жана эмгек акы, кадрларды даярдоо</t>
  </si>
  <si>
    <t>Среднемесячная номинальная начисленная заработная плата работников предприятий и организаций сферы туризма</t>
  </si>
  <si>
    <t>12</t>
  </si>
  <si>
    <t>21</t>
  </si>
  <si>
    <t>23</t>
  </si>
  <si>
    <t>26</t>
  </si>
  <si>
    <t>29</t>
  </si>
  <si>
    <t>3.2. Чет элдик жарандардын жарандык өлкөлөрү боюнча, Кыргыз Республикасынын чек арасын кесип өтүүлөрүнүн (келүүлөрүнүн) саны</t>
  </si>
  <si>
    <t>46</t>
  </si>
  <si>
    <t>50</t>
  </si>
  <si>
    <t>58</t>
  </si>
  <si>
    <t>60</t>
  </si>
  <si>
    <t>62</t>
  </si>
  <si>
    <t>65</t>
  </si>
  <si>
    <t>67</t>
  </si>
  <si>
    <t>72</t>
  </si>
  <si>
    <t>74</t>
  </si>
  <si>
    <t>98</t>
  </si>
  <si>
    <t>104</t>
  </si>
  <si>
    <t xml:space="preserve">       Среднесписочная численность работников предприятий и организаций </t>
  </si>
  <si>
    <r>
      <t xml:space="preserve">       сферы туризма по формам собственности в 2023г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.</t>
    </r>
  </si>
  <si>
    <t xml:space="preserve">Туризм ишканалары
  жана эс алуу 
  мекемелери         </t>
  </si>
  <si>
    <t xml:space="preserve">Предприятия 
 туризма и 
 учреждения отдыха    </t>
  </si>
  <si>
    <t xml:space="preserve">Туристические
 агентства </t>
  </si>
  <si>
    <t xml:space="preserve">Санаторно-курортные
  учреждения </t>
  </si>
  <si>
    <t>Джайлобаева Г.  Рахманова Ж.</t>
  </si>
  <si>
    <t>626076   324652</t>
  </si>
  <si>
    <t>Супатаева Б. Кубанычбек к.Жылдыз</t>
  </si>
  <si>
    <r>
      <t xml:space="preserve">Компьютердик терүү:   
</t>
    </r>
    <r>
      <rPr>
        <sz val="11"/>
        <color theme="1"/>
        <rFont val="Times New Roman"/>
        <family val="1"/>
        <charset val="204"/>
      </rPr>
      <t>Компьютерная верстка:</t>
    </r>
  </si>
  <si>
    <t>Ермекбаева Г.</t>
  </si>
  <si>
    <t>Нурбаева А.</t>
  </si>
  <si>
    <r>
      <t xml:space="preserve">Ички дүң продукт
 - бардыгы </t>
    </r>
    <r>
      <rPr>
        <vertAlign val="superscript"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>, млн.сом</t>
    </r>
  </si>
  <si>
    <r>
      <t>Валовой внутренний
 продукт - всего</t>
    </r>
    <r>
      <rPr>
        <vertAlign val="superscript"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>, 
  млн.сомов</t>
    </r>
  </si>
  <si>
    <t xml:space="preserve">Негизги капиталга инвестициялардын көлөмү, млн.сом </t>
  </si>
  <si>
    <t>Объем инвестиций в основной капитал, млн. сомов</t>
  </si>
  <si>
    <t>Общий объем 
 оборота оптовой  
 и розничной торговли,
 ремонта автомобилей 
и мотоциклов, млн.сомов</t>
  </si>
  <si>
    <t>Дүң жана чекене
 соода, автоунааларды
 жана мотоциклдерди
 оңдоонун жүгүртүүсүнүн
 жалпы көлөмү, млн.сом</t>
  </si>
  <si>
    <t>Объем услуг, 
оказанных гостиницами
 и ресторанами, млн.сомов</t>
  </si>
  <si>
    <t>Мейманканалар жана
  ресторандар көрсөткөн
 тейлөөлөрдүн көлөмү, млн.сом</t>
  </si>
  <si>
    <t>Дефицит (-), профицит государственного  бюджета -  всего, млн.сомов</t>
  </si>
  <si>
    <t>Мамлекеттик бюджеттин тартыштыгы (-), профицити  - бардыгы, млн.сом</t>
  </si>
  <si>
    <t>Расходы  государственного бюджета -  всего , млн.сомов</t>
  </si>
  <si>
    <t>Мамлекеттик бюджеттин чыгымдары -  бардыгы, млн.сом</t>
  </si>
  <si>
    <t>Мамлекеттик бюджеттин кирешелери -  бардыгы, млн.сом</t>
  </si>
  <si>
    <t>Доходы государственного бюджета -  всего, млн.сомов</t>
  </si>
  <si>
    <t>9.7.  Банктык карталар аркылуу жүзөгө ашырылган төлөмдөрдүн саны</t>
  </si>
  <si>
    <t>2.4. Туризм чөйрөсүнүн ишканаларынын жана уюмдарынын кызматкерлеринин орточо айлык номиналдык эсептелген эмгек акысы</t>
  </si>
  <si>
    <t>Природные парки,
ботанические сады
и заповедники</t>
  </si>
  <si>
    <t xml:space="preserve">Жаратылыш парктары,
ботаникалык бактар
жана коруктар  </t>
  </si>
  <si>
    <r>
      <t xml:space="preserve">      орточо айлык номиналдык эсептелген эмгек акысы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</si>
</sst>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0"/>
    <numFmt numFmtId="165" formatCode="#\ ##0.0"/>
    <numFmt numFmtId="166" formatCode="#\ ##0.00"/>
    <numFmt numFmtId="167" formatCode="0.0"/>
    <numFmt numFmtId="168" formatCode="dd\.mmm"/>
    <numFmt numFmtId="169" formatCode="#,##0.0"/>
  </numFmts>
  <fonts count="99">
    <font>
      <sz val="11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.5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"/>
      <family val="1"/>
      <charset val="204"/>
    </font>
    <font>
      <i/>
      <sz val="10.5"/>
      <name val="Times New Roman"/>
      <family val="1"/>
      <charset val="204"/>
    </font>
    <font>
      <sz val="9"/>
      <color theme="1"/>
      <name val="Kyrghyz Times"/>
    </font>
    <font>
      <sz val="8.5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i/>
      <vertAlign val="superscript"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0.3"/>
      <color theme="1"/>
      <name val="Times New Roman"/>
      <family val="1"/>
      <charset val="204"/>
    </font>
    <font>
      <b/>
      <sz val="10.3"/>
      <color theme="1"/>
      <name val="Times New Roman"/>
      <family val="1"/>
      <charset val="204"/>
    </font>
    <font>
      <b/>
      <i/>
      <sz val="8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8.5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vertAlign val="superscript"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i/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13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8.5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vertAlign val="superscript"/>
      <sz val="8.5"/>
      <color theme="1"/>
      <name val="Times New Roman"/>
      <family val="1"/>
      <charset val="204"/>
    </font>
    <font>
      <i/>
      <vertAlign val="superscript"/>
      <sz val="10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i/>
      <vertAlign val="superscript"/>
      <sz val="8.5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i/>
      <u/>
      <sz val="8.5"/>
      <color theme="1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</borders>
  <cellStyleXfs count="3">
    <xf numFmtId="0" fontId="0" fillId="0" borderId="0"/>
    <xf numFmtId="0" fontId="78" fillId="0" borderId="0"/>
    <xf numFmtId="0" fontId="97" fillId="0" borderId="0"/>
  </cellStyleXfs>
  <cellXfs count="79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164" fontId="7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49" fontId="5" fillId="0" borderId="4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right" indent="1"/>
    </xf>
    <xf numFmtId="164" fontId="5" fillId="0" borderId="4" xfId="0" applyNumberFormat="1" applyFont="1" applyBorder="1" applyAlignment="1">
      <alignment horizontal="right" indent="1"/>
    </xf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left" vertical="top"/>
    </xf>
    <xf numFmtId="0" fontId="10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13" fillId="0" borderId="3" xfId="0" applyFont="1" applyBorder="1" applyAlignment="1">
      <alignment horizontal="right" vertical="center" wrapText="1"/>
    </xf>
    <xf numFmtId="165" fontId="5" fillId="0" borderId="0" xfId="0" applyNumberFormat="1" applyFont="1" applyAlignment="1">
      <alignment horizontal="right" wrapText="1" indent="1"/>
    </xf>
    <xf numFmtId="165" fontId="5" fillId="0" borderId="4" xfId="0" applyNumberFormat="1" applyFont="1" applyBorder="1" applyAlignment="1">
      <alignment horizontal="right" wrapText="1" indent="1"/>
    </xf>
    <xf numFmtId="49" fontId="5" fillId="0" borderId="4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164" fontId="7" fillId="0" borderId="0" xfId="0" applyNumberFormat="1" applyFont="1" applyAlignment="1">
      <alignment horizontal="right" wrapText="1" indent="1"/>
    </xf>
    <xf numFmtId="165" fontId="7" fillId="0" borderId="0" xfId="0" applyNumberFormat="1" applyFont="1" applyAlignment="1">
      <alignment horizontal="right" wrapText="1" indent="1"/>
    </xf>
    <xf numFmtId="165" fontId="5" fillId="0" borderId="0" xfId="0" applyNumberFormat="1" applyFont="1" applyAlignment="1">
      <alignment horizontal="right" indent="1"/>
    </xf>
    <xf numFmtId="49" fontId="5" fillId="0" borderId="0" xfId="0" applyNumberFormat="1" applyFont="1" applyAlignment="1">
      <alignment horizontal="left" wrapText="1" inden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5" fillId="0" borderId="0" xfId="0" applyFont="1"/>
    <xf numFmtId="0" fontId="18" fillId="0" borderId="0" xfId="0" applyFont="1" applyAlignment="1">
      <alignment horizontal="left" vertical="top"/>
    </xf>
    <xf numFmtId="0" fontId="17" fillId="0" borderId="0" xfId="0" applyFont="1"/>
    <xf numFmtId="0" fontId="18" fillId="0" borderId="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21" fillId="0" borderId="14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49" fontId="19" fillId="0" borderId="0" xfId="0" applyNumberFormat="1" applyFont="1" applyAlignment="1">
      <alignment horizontal="left" wrapText="1"/>
    </xf>
    <xf numFmtId="165" fontId="19" fillId="0" borderId="0" xfId="0" applyNumberFormat="1" applyFont="1" applyAlignment="1">
      <alignment horizontal="right" wrapText="1" indent="1"/>
    </xf>
    <xf numFmtId="165" fontId="15" fillId="0" borderId="0" xfId="0" applyNumberFormat="1" applyFont="1"/>
    <xf numFmtId="49" fontId="16" fillId="0" borderId="0" xfId="0" applyNumberFormat="1" applyFont="1" applyAlignment="1">
      <alignment horizontal="left" wrapText="1" indent="1"/>
    </xf>
    <xf numFmtId="165" fontId="16" fillId="0" borderId="0" xfId="0" applyNumberFormat="1" applyFont="1" applyAlignment="1">
      <alignment horizontal="right" wrapText="1" indent="1"/>
    </xf>
    <xf numFmtId="165" fontId="23" fillId="0" borderId="0" xfId="0" applyNumberFormat="1" applyFont="1" applyAlignment="1">
      <alignment horizontal="right" wrapText="1"/>
    </xf>
    <xf numFmtId="0" fontId="16" fillId="0" borderId="4" xfId="0" applyFont="1" applyBorder="1"/>
    <xf numFmtId="165" fontId="16" fillId="0" borderId="4" xfId="0" applyNumberFormat="1" applyFont="1" applyBorder="1" applyAlignment="1">
      <alignment horizontal="right"/>
    </xf>
    <xf numFmtId="49" fontId="23" fillId="0" borderId="0" xfId="0" applyNumberFormat="1" applyFont="1" applyAlignment="1">
      <alignment horizontal="left"/>
    </xf>
    <xf numFmtId="0" fontId="24" fillId="0" borderId="0" xfId="0" applyFont="1"/>
    <xf numFmtId="0" fontId="24" fillId="0" borderId="0" xfId="0" applyFont="1" applyAlignment="1">
      <alignment horizontal="left" vertical="top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vertical="center"/>
    </xf>
    <xf numFmtId="0" fontId="25" fillId="0" borderId="0" xfId="0" applyFont="1" applyAlignment="1">
      <alignment horizontal="left" vertical="top"/>
    </xf>
    <xf numFmtId="0" fontId="16" fillId="0" borderId="5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164" fontId="19" fillId="0" borderId="0" xfId="0" applyNumberFormat="1" applyFont="1" applyAlignment="1">
      <alignment horizontal="right" wrapText="1" indent="5"/>
    </xf>
    <xf numFmtId="165" fontId="19" fillId="0" borderId="0" xfId="0" applyNumberFormat="1" applyFont="1" applyAlignment="1">
      <alignment horizontal="right" wrapText="1" indent="2"/>
    </xf>
    <xf numFmtId="49" fontId="16" fillId="0" borderId="0" xfId="0" applyNumberFormat="1" applyFont="1" applyAlignment="1">
      <alignment horizontal="left" wrapText="1"/>
    </xf>
    <xf numFmtId="164" fontId="16" fillId="0" borderId="0" xfId="0" applyNumberFormat="1" applyFont="1" applyAlignment="1">
      <alignment horizontal="right" wrapText="1" indent="5"/>
    </xf>
    <xf numFmtId="165" fontId="16" fillId="0" borderId="0" xfId="0" applyNumberFormat="1" applyFont="1" applyAlignment="1">
      <alignment horizontal="right" wrapText="1" indent="2"/>
    </xf>
    <xf numFmtId="49" fontId="16" fillId="0" borderId="0" xfId="0" applyNumberFormat="1" applyFont="1" applyAlignment="1">
      <alignment horizontal="left" wrapText="1" indent="2"/>
    </xf>
    <xf numFmtId="49" fontId="19" fillId="0" borderId="4" xfId="0" applyNumberFormat="1" applyFont="1" applyBorder="1" applyAlignment="1">
      <alignment horizontal="left" wrapText="1"/>
    </xf>
    <xf numFmtId="164" fontId="19" fillId="0" borderId="4" xfId="0" applyNumberFormat="1" applyFont="1" applyBorder="1" applyAlignment="1">
      <alignment horizontal="right" wrapText="1" indent="5"/>
    </xf>
    <xf numFmtId="165" fontId="19" fillId="0" borderId="4" xfId="0" applyNumberFormat="1" applyFont="1" applyBorder="1" applyAlignment="1">
      <alignment horizontal="right" wrapText="1" indent="2"/>
    </xf>
    <xf numFmtId="49" fontId="26" fillId="0" borderId="0" xfId="0" applyNumberFormat="1" applyFont="1" applyAlignment="1">
      <alignment horizontal="left"/>
    </xf>
    <xf numFmtId="0" fontId="16" fillId="0" borderId="0" xfId="0" applyFont="1" applyAlignment="1">
      <alignment vertical="top"/>
    </xf>
    <xf numFmtId="0" fontId="28" fillId="0" borderId="0" xfId="0" applyFont="1"/>
    <xf numFmtId="0" fontId="19" fillId="0" borderId="3" xfId="0" applyFont="1" applyBorder="1" applyAlignment="1">
      <alignment horizontal="right" vertical="center" wrapText="1"/>
    </xf>
    <xf numFmtId="164" fontId="19" fillId="0" borderId="0" xfId="0" applyNumberFormat="1" applyFont="1" applyAlignment="1">
      <alignment horizontal="right" wrapText="1" indent="1"/>
    </xf>
    <xf numFmtId="164" fontId="16" fillId="0" borderId="0" xfId="0" applyNumberFormat="1" applyFont="1" applyAlignment="1">
      <alignment horizontal="right" wrapText="1" indent="1"/>
    </xf>
    <xf numFmtId="49" fontId="16" fillId="0" borderId="4" xfId="0" applyNumberFormat="1" applyFont="1" applyBorder="1" applyAlignment="1">
      <alignment horizontal="left" wrapText="1" indent="1"/>
    </xf>
    <xf numFmtId="164" fontId="16" fillId="0" borderId="4" xfId="0" applyNumberFormat="1" applyFont="1" applyBorder="1" applyAlignment="1">
      <alignment horizontal="right" wrapText="1" indent="1"/>
    </xf>
    <xf numFmtId="49" fontId="7" fillId="0" borderId="0" xfId="0" applyNumberFormat="1" applyFont="1" applyAlignment="1">
      <alignment horizontal="left" wrapText="1" indent="1"/>
    </xf>
    <xf numFmtId="164" fontId="5" fillId="0" borderId="0" xfId="0" applyNumberFormat="1" applyFont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49" fontId="7" fillId="0" borderId="4" xfId="0" applyNumberFormat="1" applyFont="1" applyBorder="1" applyAlignment="1">
      <alignment horizontal="left" wrapText="1" indent="1"/>
    </xf>
    <xf numFmtId="0" fontId="7" fillId="0" borderId="4" xfId="0" applyFont="1" applyBorder="1" applyAlignment="1">
      <alignment horizontal="left" wrapText="1" indent="1"/>
    </xf>
    <xf numFmtId="49" fontId="29" fillId="0" borderId="0" xfId="0" applyNumberFormat="1" applyFont="1" applyAlignment="1">
      <alignment horizontal="left"/>
    </xf>
    <xf numFmtId="49" fontId="30" fillId="0" borderId="0" xfId="0" applyNumberFormat="1" applyFont="1" applyAlignment="1">
      <alignment horizontal="left"/>
    </xf>
    <xf numFmtId="165" fontId="16" fillId="0" borderId="4" xfId="0" applyNumberFormat="1" applyFont="1" applyBorder="1" applyAlignment="1">
      <alignment horizontal="right" wrapText="1" indent="1"/>
    </xf>
    <xf numFmtId="0" fontId="23" fillId="0" borderId="0" xfId="0" applyFont="1"/>
    <xf numFmtId="164" fontId="15" fillId="0" borderId="0" xfId="0" applyNumberFormat="1" applyFont="1"/>
    <xf numFmtId="164" fontId="23" fillId="0" borderId="0" xfId="0" applyNumberFormat="1" applyFont="1" applyAlignment="1">
      <alignment horizontal="right" wrapText="1"/>
    </xf>
    <xf numFmtId="49" fontId="16" fillId="0" borderId="4" xfId="0" applyNumberFormat="1" applyFont="1" applyBorder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165" fontId="5" fillId="0" borderId="4" xfId="0" applyNumberFormat="1" applyFont="1" applyBorder="1" applyAlignment="1">
      <alignment horizontal="right" wrapText="1"/>
    </xf>
    <xf numFmtId="49" fontId="5" fillId="0" borderId="4" xfId="0" applyNumberFormat="1" applyFont="1" applyBorder="1" applyAlignment="1">
      <alignment horizontal="left" wrapText="1" indent="1"/>
    </xf>
    <xf numFmtId="167" fontId="23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top"/>
    </xf>
    <xf numFmtId="0" fontId="2" fillId="0" borderId="0" xfId="0" applyFont="1"/>
    <xf numFmtId="0" fontId="10" fillId="0" borderId="0" xfId="0" applyFont="1" applyAlignment="1">
      <alignment vertical="top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 indent="1"/>
    </xf>
    <xf numFmtId="49" fontId="13" fillId="0" borderId="0" xfId="0" applyNumberFormat="1" applyFont="1" applyAlignment="1">
      <alignment horizontal="left" wrapText="1"/>
    </xf>
    <xf numFmtId="165" fontId="13" fillId="0" borderId="0" xfId="0" applyNumberFormat="1" applyFont="1" applyAlignment="1">
      <alignment horizontal="right" wrapText="1" indent="1"/>
    </xf>
    <xf numFmtId="0" fontId="18" fillId="0" borderId="0" xfId="0" applyFont="1" applyAlignment="1">
      <alignment vertical="top"/>
    </xf>
    <xf numFmtId="0" fontId="17" fillId="0" borderId="0" xfId="0" applyFont="1" applyAlignment="1">
      <alignment horizontal="left" vertical="center"/>
    </xf>
    <xf numFmtId="0" fontId="16" fillId="0" borderId="1" xfId="0" applyFont="1" applyBorder="1" applyAlignment="1">
      <alignment vertical="top" wrapText="1"/>
    </xf>
    <xf numFmtId="0" fontId="19" fillId="0" borderId="2" xfId="0" applyFont="1" applyBorder="1" applyAlignment="1">
      <alignment horizontal="right" vertical="center" wrapText="1" indent="1"/>
    </xf>
    <xf numFmtId="0" fontId="19" fillId="0" borderId="3" xfId="0" applyFont="1" applyBorder="1" applyAlignment="1">
      <alignment vertical="center" wrapText="1"/>
    </xf>
    <xf numFmtId="165" fontId="19" fillId="0" borderId="0" xfId="0" applyNumberFormat="1" applyFont="1" applyAlignment="1">
      <alignment horizontal="right" wrapText="1"/>
    </xf>
    <xf numFmtId="165" fontId="16" fillId="0" borderId="0" xfId="0" applyNumberFormat="1" applyFont="1" applyAlignment="1">
      <alignment horizontal="right" wrapText="1"/>
    </xf>
    <xf numFmtId="165" fontId="16" fillId="0" borderId="0" xfId="0" applyNumberFormat="1" applyFont="1"/>
    <xf numFmtId="165" fontId="16" fillId="0" borderId="4" xfId="0" applyNumberFormat="1" applyFont="1" applyBorder="1" applyAlignment="1">
      <alignment horizontal="right" wrapText="1"/>
    </xf>
    <xf numFmtId="0" fontId="23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" fillId="0" borderId="0" xfId="0" applyFont="1"/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wrapText="1" indent="1"/>
    </xf>
    <xf numFmtId="0" fontId="13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44" fillId="0" borderId="0" xfId="0" applyFont="1" applyAlignment="1">
      <alignment vertical="top"/>
    </xf>
    <xf numFmtId="0" fontId="13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5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vertical="center"/>
    </xf>
    <xf numFmtId="49" fontId="16" fillId="0" borderId="4" xfId="0" applyNumberFormat="1" applyFont="1" applyBorder="1" applyAlignment="1">
      <alignment horizontal="left" wrapText="1" indent="2"/>
    </xf>
    <xf numFmtId="0" fontId="5" fillId="0" borderId="1" xfId="0" applyFont="1" applyBorder="1" applyAlignment="1">
      <alignment horizontal="right" vertical="center" wrapText="1" indent="1"/>
    </xf>
    <xf numFmtId="164" fontId="5" fillId="0" borderId="4" xfId="0" applyNumberFormat="1" applyFont="1" applyBorder="1" applyAlignment="1">
      <alignment horizontal="right" wrapText="1" indent="1"/>
    </xf>
    <xf numFmtId="49" fontId="10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right" wrapText="1"/>
    </xf>
    <xf numFmtId="49" fontId="46" fillId="0" borderId="0" xfId="0" applyNumberFormat="1" applyFont="1" applyAlignment="1">
      <alignment horizontal="left" wrapText="1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>
      <alignment horizontal="right" vertical="center" wrapText="1" indent="1"/>
    </xf>
    <xf numFmtId="165" fontId="7" fillId="0" borderId="4" xfId="0" applyNumberFormat="1" applyFont="1" applyBorder="1" applyAlignment="1">
      <alignment horizontal="right" wrapText="1" indent="1"/>
    </xf>
    <xf numFmtId="0" fontId="5" fillId="0" borderId="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9" fillId="0" borderId="0" xfId="0" applyFont="1" applyAlignment="1">
      <alignment vertical="center" wrapText="1"/>
    </xf>
    <xf numFmtId="0" fontId="5" fillId="0" borderId="4" xfId="0" applyFont="1" applyBorder="1" applyAlignment="1">
      <alignment horizontal="left" wrapText="1" indent="1"/>
    </xf>
    <xf numFmtId="0" fontId="50" fillId="0" borderId="0" xfId="0" applyFont="1" applyAlignment="1">
      <alignment vertical="top"/>
    </xf>
    <xf numFmtId="49" fontId="7" fillId="0" borderId="0" xfId="0" applyNumberFormat="1" applyFont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0" fontId="51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8" fillId="0" borderId="0" xfId="0" applyFont="1"/>
    <xf numFmtId="0" fontId="13" fillId="0" borderId="0" xfId="0" applyFont="1" applyAlignment="1">
      <alignment horizontal="left" vertical="top"/>
    </xf>
    <xf numFmtId="0" fontId="13" fillId="0" borderId="1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166" fontId="5" fillId="0" borderId="0" xfId="0" applyNumberFormat="1" applyFont="1" applyAlignment="1">
      <alignment horizontal="right" indent="1"/>
    </xf>
    <xf numFmtId="166" fontId="5" fillId="0" borderId="4" xfId="0" applyNumberFormat="1" applyFont="1" applyBorder="1" applyAlignment="1">
      <alignment horizontal="right" indent="1"/>
    </xf>
    <xf numFmtId="0" fontId="52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40" fillId="0" borderId="0" xfId="0" applyFont="1" applyAlignment="1">
      <alignment vertical="top"/>
    </xf>
    <xf numFmtId="49" fontId="7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165" fontId="5" fillId="0" borderId="4" xfId="0" applyNumberFormat="1" applyFont="1" applyBorder="1" applyAlignment="1">
      <alignment horizontal="right" indent="1"/>
    </xf>
    <xf numFmtId="49" fontId="5" fillId="0" borderId="4" xfId="0" applyNumberFormat="1" applyFont="1" applyBorder="1" applyAlignment="1">
      <alignment horizontal="left"/>
    </xf>
    <xf numFmtId="165" fontId="1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/>
    <xf numFmtId="0" fontId="6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6" fillId="0" borderId="0" xfId="0" applyFont="1" applyAlignment="1">
      <alignment horizontal="left" wrapText="1" indent="1"/>
    </xf>
    <xf numFmtId="167" fontId="1" fillId="0" borderId="0" xfId="0" applyNumberFormat="1" applyFont="1"/>
    <xf numFmtId="0" fontId="7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 wrapText="1" indent="1"/>
    </xf>
    <xf numFmtId="0" fontId="53" fillId="0" borderId="0" xfId="0" applyFont="1" applyAlignment="1">
      <alignment vertical="center"/>
    </xf>
    <xf numFmtId="0" fontId="54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8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0" fillId="0" borderId="0" xfId="0" applyFont="1" applyAlignment="1">
      <alignment horizontal="right" vertical="center" wrapText="1"/>
    </xf>
    <xf numFmtId="0" fontId="55" fillId="0" borderId="0" xfId="0" applyFont="1" applyAlignment="1">
      <alignment horizontal="right" vertical="center" wrapText="1"/>
    </xf>
    <xf numFmtId="165" fontId="6" fillId="0" borderId="0" xfId="0" applyNumberFormat="1" applyFont="1" applyAlignment="1">
      <alignment horizontal="right" wrapText="1" indent="1"/>
    </xf>
    <xf numFmtId="165" fontId="16" fillId="0" borderId="0" xfId="0" applyNumberFormat="1" applyFont="1" applyAlignment="1">
      <alignment horizontal="right" indent="1"/>
    </xf>
    <xf numFmtId="164" fontId="6" fillId="0" borderId="0" xfId="0" applyNumberFormat="1" applyFont="1" applyAlignment="1">
      <alignment horizontal="right" wrapText="1" indent="1"/>
    </xf>
    <xf numFmtId="164" fontId="13" fillId="0" borderId="0" xfId="0" applyNumberFormat="1" applyFont="1" applyAlignment="1">
      <alignment horizontal="right" indent="1"/>
    </xf>
    <xf numFmtId="1" fontId="1" fillId="0" borderId="0" xfId="0" applyNumberFormat="1" applyFont="1"/>
    <xf numFmtId="0" fontId="13" fillId="0" borderId="0" xfId="0" applyFont="1" applyAlignment="1">
      <alignment horizontal="right" wrapText="1" indent="1"/>
    </xf>
    <xf numFmtId="0" fontId="40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40" fillId="0" borderId="7" xfId="0" applyFont="1" applyBorder="1" applyAlignment="1">
      <alignment vertical="center"/>
    </xf>
    <xf numFmtId="0" fontId="40" fillId="0" borderId="8" xfId="0" applyFont="1" applyBorder="1" applyAlignment="1">
      <alignment vertical="center"/>
    </xf>
    <xf numFmtId="0" fontId="49" fillId="0" borderId="9" xfId="0" applyFont="1" applyBorder="1" applyAlignment="1">
      <alignment horizontal="center" vertical="center"/>
    </xf>
    <xf numFmtId="0" fontId="40" fillId="0" borderId="1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0" fontId="40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4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0" fillId="0" borderId="15" xfId="0" applyFont="1" applyBorder="1" applyAlignment="1">
      <alignment vertical="center"/>
    </xf>
    <xf numFmtId="0" fontId="13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indent="1"/>
    </xf>
    <xf numFmtId="0" fontId="5" fillId="0" borderId="0" xfId="0" applyFont="1" applyAlignment="1">
      <alignment horizontal="left" indent="1"/>
    </xf>
    <xf numFmtId="164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164" fontId="13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/>
    </xf>
    <xf numFmtId="0" fontId="13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/>
    </xf>
    <xf numFmtId="164" fontId="5" fillId="0" borderId="0" xfId="0" applyNumberFormat="1" applyFont="1"/>
    <xf numFmtId="0" fontId="5" fillId="0" borderId="0" xfId="0" applyFont="1" applyAlignment="1">
      <alignment horizontal="right" indent="1"/>
    </xf>
    <xf numFmtId="0" fontId="5" fillId="0" borderId="4" xfId="0" applyFont="1" applyBorder="1" applyAlignment="1">
      <alignment horizontal="left" indent="1"/>
    </xf>
    <xf numFmtId="164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/>
    <xf numFmtId="164" fontId="1" fillId="0" borderId="0" xfId="0" applyNumberFormat="1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vertical="top" indent="4"/>
    </xf>
    <xf numFmtId="0" fontId="6" fillId="0" borderId="9" xfId="0" applyFont="1" applyBorder="1" applyAlignment="1">
      <alignment horizontal="center" vertical="top" wrapText="1"/>
    </xf>
    <xf numFmtId="168" fontId="6" fillId="0" borderId="9" xfId="0" applyNumberFormat="1" applyFont="1" applyBorder="1" applyAlignment="1">
      <alignment horizontal="center" vertical="top" wrapText="1"/>
    </xf>
    <xf numFmtId="0" fontId="45" fillId="0" borderId="12" xfId="0" applyFont="1" applyBorder="1" applyAlignment="1">
      <alignment horizontal="left"/>
    </xf>
    <xf numFmtId="0" fontId="49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5" fillId="0" borderId="15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 indent="1"/>
    </xf>
    <xf numFmtId="164" fontId="7" fillId="0" borderId="4" xfId="0" applyNumberFormat="1" applyFont="1" applyBorder="1" applyAlignment="1">
      <alignment horizontal="right"/>
    </xf>
    <xf numFmtId="0" fontId="56" fillId="0" borderId="0" xfId="0" applyFont="1" applyAlignment="1">
      <alignment vertical="center"/>
    </xf>
    <xf numFmtId="0" fontId="57" fillId="0" borderId="0" xfId="0" applyFont="1"/>
    <xf numFmtId="0" fontId="57" fillId="0" borderId="0" xfId="0" applyFont="1" applyAlignment="1">
      <alignment horizontal="left" vertical="top"/>
    </xf>
    <xf numFmtId="0" fontId="46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58" fillId="0" borderId="0" xfId="0" applyFont="1" applyAlignment="1">
      <alignment horizontal="center"/>
    </xf>
    <xf numFmtId="0" fontId="58" fillId="0" borderId="0" xfId="0" applyFont="1" applyAlignment="1">
      <alignment horizontal="left" vertical="top"/>
    </xf>
    <xf numFmtId="0" fontId="1" fillId="0" borderId="5" xfId="0" applyFont="1" applyBorder="1" applyAlignment="1">
      <alignment vertical="center" wrapText="1"/>
    </xf>
    <xf numFmtId="0" fontId="4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5" fillId="0" borderId="12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5" fillId="0" borderId="1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9" fillId="0" borderId="0" xfId="0" applyFont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13" fillId="0" borderId="0" xfId="0" applyFont="1" applyAlignment="1">
      <alignment horizontal="right" indent="1"/>
    </xf>
    <xf numFmtId="165" fontId="7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/>
    </xf>
    <xf numFmtId="165" fontId="7" fillId="0" borderId="4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indent="3"/>
    </xf>
    <xf numFmtId="0" fontId="3" fillId="0" borderId="0" xfId="0" applyFont="1" applyAlignment="1">
      <alignment horizontal="left" indent="3"/>
    </xf>
    <xf numFmtId="0" fontId="1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/>
    </xf>
    <xf numFmtId="0" fontId="45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49" fillId="0" borderId="9" xfId="0" applyFont="1" applyBorder="1" applyAlignment="1">
      <alignment horizontal="center" vertical="top"/>
    </xf>
    <xf numFmtId="0" fontId="45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45" fillId="0" borderId="15" xfId="0" applyFont="1" applyBorder="1" applyAlignment="1">
      <alignment horizontal="center" vertical="top" wrapText="1"/>
    </xf>
    <xf numFmtId="0" fontId="59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164" fontId="7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 indent="1"/>
    </xf>
    <xf numFmtId="167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 indent="1"/>
    </xf>
    <xf numFmtId="167" fontId="7" fillId="0" borderId="4" xfId="0" applyNumberFormat="1" applyFont="1" applyBorder="1" applyAlignment="1">
      <alignment horizontal="right"/>
    </xf>
    <xf numFmtId="167" fontId="7" fillId="0" borderId="4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60" fillId="0" borderId="0" xfId="0" applyFont="1" applyAlignment="1">
      <alignment horizontal="left" vertical="top" indent="4"/>
    </xf>
    <xf numFmtId="0" fontId="10" fillId="0" borderId="0" xfId="0" applyFont="1" applyAlignment="1">
      <alignment horizontal="center" vertical="top" wrapText="1"/>
    </xf>
    <xf numFmtId="0" fontId="55" fillId="0" borderId="0" xfId="0" applyFont="1" applyAlignment="1">
      <alignment horizontal="center" vertical="center" wrapText="1"/>
    </xf>
    <xf numFmtId="1" fontId="16" fillId="0" borderId="0" xfId="0" applyNumberFormat="1" applyFont="1" applyAlignment="1">
      <alignment horizontal="right" wrapText="1" indent="1"/>
    </xf>
    <xf numFmtId="0" fontId="5" fillId="0" borderId="0" xfId="0" applyFont="1" applyAlignment="1">
      <alignment horizontal="center" vertical="center" wrapText="1"/>
    </xf>
    <xf numFmtId="165" fontId="13" fillId="0" borderId="0" xfId="0" applyNumberFormat="1" applyFont="1" applyAlignment="1">
      <alignment horizontal="right" vertical="center" wrapText="1" indent="1"/>
    </xf>
    <xf numFmtId="165" fontId="7" fillId="0" borderId="0" xfId="0" applyNumberFormat="1" applyFont="1" applyAlignment="1">
      <alignment horizontal="right" wrapText="1"/>
    </xf>
    <xf numFmtId="165" fontId="7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left" wrapText="1"/>
    </xf>
    <xf numFmtId="0" fontId="13" fillId="0" borderId="13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  <xf numFmtId="164" fontId="13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165" fontId="13" fillId="0" borderId="0" xfId="0" applyNumberFormat="1" applyFont="1" applyAlignment="1">
      <alignment horizontal="right" wrapText="1"/>
    </xf>
    <xf numFmtId="165" fontId="13" fillId="0" borderId="0" xfId="0" applyNumberFormat="1" applyFont="1" applyAlignment="1">
      <alignment horizontal="center" wrapText="1"/>
    </xf>
    <xf numFmtId="165" fontId="7" fillId="0" borderId="0" xfId="0" applyNumberFormat="1" applyFont="1" applyAlignment="1">
      <alignment horizontal="center" wrapText="1"/>
    </xf>
    <xf numFmtId="165" fontId="7" fillId="0" borderId="4" xfId="0" applyNumberFormat="1" applyFont="1" applyBorder="1" applyAlignment="1">
      <alignment horizontal="center" wrapText="1"/>
    </xf>
    <xf numFmtId="0" fontId="48" fillId="0" borderId="5" xfId="0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0" fontId="48" fillId="0" borderId="13" xfId="0" applyFont="1" applyBorder="1" applyAlignment="1">
      <alignment vertical="center"/>
    </xf>
    <xf numFmtId="0" fontId="61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62" fillId="0" borderId="0" xfId="0" applyFont="1" applyAlignment="1">
      <alignment horizontal="center" vertical="top" wrapText="1"/>
    </xf>
    <xf numFmtId="0" fontId="5" fillId="0" borderId="4" xfId="0" applyFont="1" applyBorder="1"/>
    <xf numFmtId="0" fontId="48" fillId="0" borderId="19" xfId="0" applyFont="1" applyBorder="1" applyAlignment="1">
      <alignment vertical="center"/>
    </xf>
    <xf numFmtId="0" fontId="13" fillId="0" borderId="20" xfId="0" applyFont="1" applyBorder="1" applyAlignment="1">
      <alignment horizontal="center" vertical="top" wrapText="1"/>
    </xf>
    <xf numFmtId="0" fontId="44" fillId="0" borderId="21" xfId="0" applyFont="1" applyBorder="1" applyAlignment="1">
      <alignment vertical="center"/>
    </xf>
    <xf numFmtId="0" fontId="44" fillId="0" borderId="15" xfId="0" applyFont="1" applyBorder="1" applyAlignment="1">
      <alignment vertical="center"/>
    </xf>
    <xf numFmtId="0" fontId="13" fillId="0" borderId="0" xfId="0" applyFont="1"/>
    <xf numFmtId="164" fontId="19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 wrapText="1"/>
    </xf>
    <xf numFmtId="164" fontId="16" fillId="0" borderId="4" xfId="0" applyNumberFormat="1" applyFont="1" applyBorder="1" applyAlignment="1">
      <alignment horizontal="right" wrapText="1"/>
    </xf>
    <xf numFmtId="0" fontId="6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0" fontId="17" fillId="0" borderId="0" xfId="0" applyFont="1" applyAlignment="1">
      <alignment horizontal="left" indent="3"/>
    </xf>
    <xf numFmtId="0" fontId="19" fillId="0" borderId="0" xfId="0" applyFont="1" applyAlignment="1">
      <alignment horizontal="left" wrapText="1"/>
    </xf>
    <xf numFmtId="0" fontId="64" fillId="0" borderId="0" xfId="0" applyFont="1" applyAlignment="1">
      <alignment vertical="center"/>
    </xf>
    <xf numFmtId="0" fontId="6" fillId="0" borderId="17" xfId="0" applyFont="1" applyBorder="1" applyAlignment="1">
      <alignment horizontal="left" wrapText="1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right" vertical="center" wrapText="1"/>
    </xf>
    <xf numFmtId="0" fontId="1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 indent="1"/>
    </xf>
    <xf numFmtId="0" fontId="65" fillId="0" borderId="0" xfId="0" applyFont="1" applyAlignment="1">
      <alignment horizontal="right" wrapText="1"/>
    </xf>
    <xf numFmtId="0" fontId="65" fillId="0" borderId="0" xfId="0" applyFont="1" applyAlignment="1">
      <alignment horizontal="right" wrapText="1" indent="1"/>
    </xf>
    <xf numFmtId="0" fontId="1" fillId="0" borderId="0" xfId="0" applyFont="1" applyAlignment="1">
      <alignment horizontal="right"/>
    </xf>
    <xf numFmtId="0" fontId="40" fillId="0" borderId="0" xfId="0" applyFont="1"/>
    <xf numFmtId="0" fontId="13" fillId="0" borderId="1" xfId="0" applyFont="1" applyBorder="1" applyAlignment="1">
      <alignment horizontal="right" vertical="top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right" wrapText="1" indent="1"/>
    </xf>
    <xf numFmtId="0" fontId="66" fillId="0" borderId="0" xfId="0" applyFont="1"/>
    <xf numFmtId="0" fontId="60" fillId="0" borderId="0" xfId="0" applyFont="1"/>
    <xf numFmtId="0" fontId="13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 indent="2"/>
    </xf>
    <xf numFmtId="164" fontId="16" fillId="0" borderId="0" xfId="0" applyNumberFormat="1" applyFont="1" applyAlignment="1">
      <alignment horizontal="right" wrapText="1" indent="2"/>
    </xf>
    <xf numFmtId="164" fontId="66" fillId="0" borderId="0" xfId="0" applyNumberFormat="1" applyFont="1"/>
    <xf numFmtId="164" fontId="19" fillId="0" borderId="0" xfId="0" applyNumberFormat="1" applyFont="1" applyAlignment="1">
      <alignment horizontal="right" wrapText="1" indent="2"/>
    </xf>
    <xf numFmtId="0" fontId="6" fillId="0" borderId="0" xfId="0" applyFont="1" applyAlignment="1">
      <alignment wrapText="1"/>
    </xf>
    <xf numFmtId="164" fontId="16" fillId="0" borderId="0" xfId="0" applyNumberFormat="1" applyFont="1" applyAlignment="1">
      <alignment horizontal="right" indent="2"/>
    </xf>
    <xf numFmtId="164" fontId="19" fillId="0" borderId="0" xfId="0" applyNumberFormat="1" applyFont="1" applyAlignment="1">
      <alignment horizontal="right" indent="2"/>
    </xf>
    <xf numFmtId="164" fontId="16" fillId="0" borderId="4" xfId="0" applyNumberFormat="1" applyFont="1" applyBorder="1" applyAlignment="1">
      <alignment horizontal="right" indent="2"/>
    </xf>
    <xf numFmtId="0" fontId="44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44" fillId="0" borderId="8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3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0" fontId="44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wrapText="1"/>
    </xf>
    <xf numFmtId="0" fontId="49" fillId="0" borderId="14" xfId="0" applyFont="1" applyBorder="1" applyAlignment="1">
      <alignment horizontal="center"/>
    </xf>
    <xf numFmtId="164" fontId="13" fillId="0" borderId="0" xfId="0" applyNumberFormat="1" applyFont="1" applyAlignment="1">
      <alignment horizontal="right" indent="2"/>
    </xf>
    <xf numFmtId="164" fontId="5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right" indent="2"/>
    </xf>
    <xf numFmtId="164" fontId="5" fillId="0" borderId="4" xfId="0" applyNumberFormat="1" applyFont="1" applyBorder="1" applyAlignment="1">
      <alignment horizontal="right" indent="2"/>
    </xf>
    <xf numFmtId="164" fontId="7" fillId="0" borderId="4" xfId="0" applyNumberFormat="1" applyFont="1" applyBorder="1" applyAlignment="1">
      <alignment horizontal="right" indent="2"/>
    </xf>
    <xf numFmtId="0" fontId="2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top"/>
    </xf>
    <xf numFmtId="49" fontId="5" fillId="0" borderId="0" xfId="0" applyNumberFormat="1" applyFont="1" applyAlignment="1">
      <alignment horizontal="left" indent="1"/>
    </xf>
    <xf numFmtId="49" fontId="5" fillId="0" borderId="4" xfId="0" applyNumberFormat="1" applyFont="1" applyBorder="1" applyAlignment="1">
      <alignment horizontal="left" indent="1"/>
    </xf>
    <xf numFmtId="0" fontId="4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3" fillId="0" borderId="6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wrapText="1" indent="2"/>
    </xf>
    <xf numFmtId="0" fontId="7" fillId="0" borderId="4" xfId="0" applyFont="1" applyBorder="1" applyAlignment="1">
      <alignment horizontal="left" wrapText="1"/>
    </xf>
    <xf numFmtId="0" fontId="49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horizontal="right" vertical="center" indent="1"/>
    </xf>
    <xf numFmtId="167" fontId="5" fillId="0" borderId="0" xfId="0" applyNumberFormat="1" applyFont="1" applyAlignment="1">
      <alignment horizontal="right" vertical="center" indent="1"/>
    </xf>
    <xf numFmtId="0" fontId="5" fillId="0" borderId="4" xfId="0" applyFont="1" applyBorder="1" applyAlignment="1">
      <alignment horizontal="left" vertical="center" indent="1"/>
    </xf>
    <xf numFmtId="167" fontId="5" fillId="0" borderId="4" xfId="0" applyNumberFormat="1" applyFont="1" applyBorder="1" applyAlignment="1">
      <alignment horizontal="right" vertical="center" indent="1"/>
    </xf>
    <xf numFmtId="0" fontId="40" fillId="0" borderId="0" xfId="0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right" wrapText="1"/>
    </xf>
    <xf numFmtId="165" fontId="55" fillId="0" borderId="0" xfId="0" applyNumberFormat="1" applyFont="1" applyAlignment="1">
      <alignment horizontal="right" wrapText="1"/>
    </xf>
    <xf numFmtId="49" fontId="7" fillId="0" borderId="0" xfId="0" applyNumberFormat="1" applyFont="1" applyAlignment="1">
      <alignment horizontal="left" wrapText="1" indent="2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right" vertical="center" wrapText="1"/>
    </xf>
    <xf numFmtId="167" fontId="7" fillId="0" borderId="0" xfId="0" applyNumberFormat="1" applyFont="1" applyAlignment="1">
      <alignment horizontal="right" wrapText="1"/>
    </xf>
    <xf numFmtId="167" fontId="7" fillId="0" borderId="4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2"/>
    </xf>
    <xf numFmtId="0" fontId="6" fillId="0" borderId="0" xfId="0" applyFont="1" applyAlignment="1">
      <alignment horizontal="right" wrapText="1" indent="1"/>
    </xf>
    <xf numFmtId="0" fontId="7" fillId="0" borderId="0" xfId="0" applyFont="1" applyAlignment="1">
      <alignment horizontal="right" wrapText="1" indent="1"/>
    </xf>
    <xf numFmtId="0" fontId="7" fillId="0" borderId="4" xfId="0" applyFont="1" applyBorder="1" applyAlignment="1">
      <alignment horizontal="left" vertical="center" wrapText="1" indent="2"/>
    </xf>
    <xf numFmtId="165" fontId="10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indent="2"/>
    </xf>
    <xf numFmtId="0" fontId="5" fillId="0" borderId="4" xfId="0" applyFont="1" applyBorder="1" applyAlignment="1">
      <alignment horizontal="left" wrapText="1" indent="2"/>
    </xf>
    <xf numFmtId="0" fontId="42" fillId="0" borderId="0" xfId="0" applyFont="1" applyAlignment="1">
      <alignment horizontal="left" vertical="center" indent="1"/>
    </xf>
    <xf numFmtId="0" fontId="46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0" fillId="0" borderId="0" xfId="0" applyFont="1"/>
    <xf numFmtId="0" fontId="19" fillId="0" borderId="6" xfId="0" applyFont="1" applyBorder="1" applyAlignment="1">
      <alignment horizontal="right" vertical="center" wrapText="1" indent="1"/>
    </xf>
    <xf numFmtId="0" fontId="19" fillId="0" borderId="14" xfId="0" applyFont="1" applyBorder="1" applyAlignment="1">
      <alignment horizontal="right" vertical="center" wrapText="1" indent="1"/>
    </xf>
    <xf numFmtId="0" fontId="24" fillId="0" borderId="0" xfId="0" applyFont="1" applyAlignment="1">
      <alignment vertical="top"/>
    </xf>
    <xf numFmtId="0" fontId="68" fillId="0" borderId="0" xfId="0" applyFont="1"/>
    <xf numFmtId="0" fontId="17" fillId="0" borderId="0" xfId="0" applyFont="1" applyAlignment="1">
      <alignment vertical="top"/>
    </xf>
    <xf numFmtId="0" fontId="68" fillId="0" borderId="0" xfId="0" applyFont="1" applyAlignment="1">
      <alignment vertical="top"/>
    </xf>
    <xf numFmtId="164" fontId="19" fillId="0" borderId="0" xfId="0" applyNumberFormat="1" applyFont="1" applyAlignment="1">
      <alignment horizontal="right"/>
    </xf>
    <xf numFmtId="0" fontId="16" fillId="0" borderId="1" xfId="0" applyFont="1" applyBorder="1" applyAlignment="1">
      <alignment horizontal="right" vertical="center" wrapText="1"/>
    </xf>
    <xf numFmtId="0" fontId="71" fillId="0" borderId="0" xfId="0" applyFont="1" applyAlignment="1">
      <alignment vertical="center"/>
    </xf>
    <xf numFmtId="0" fontId="16" fillId="0" borderId="0" xfId="0" applyFont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7" fontId="15" fillId="0" borderId="0" xfId="0" applyNumberFormat="1" applyFont="1"/>
    <xf numFmtId="0" fontId="26" fillId="0" borderId="0" xfId="0" applyFont="1" applyAlignment="1">
      <alignment horizontal="left"/>
    </xf>
    <xf numFmtId="0" fontId="68" fillId="0" borderId="0" xfId="0" applyFont="1" applyAlignment="1">
      <alignment horizontal="left"/>
    </xf>
    <xf numFmtId="0" fontId="68" fillId="0" borderId="0" xfId="0" applyFont="1" applyAlignment="1">
      <alignment horizontal="left" vertical="top"/>
    </xf>
    <xf numFmtId="0" fontId="16" fillId="0" borderId="14" xfId="0" applyFont="1" applyBorder="1" applyAlignment="1">
      <alignment horizontal="center" vertical="top" wrapText="1"/>
    </xf>
    <xf numFmtId="164" fontId="19" fillId="0" borderId="0" xfId="0" applyNumberFormat="1" applyFont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49" fontId="19" fillId="0" borderId="0" xfId="0" applyNumberFormat="1" applyFont="1" applyAlignment="1">
      <alignment horizontal="left"/>
    </xf>
    <xf numFmtId="0" fontId="16" fillId="0" borderId="0" xfId="0" applyFont="1" applyAlignment="1">
      <alignment horizontal="left" wrapText="1" indent="2"/>
    </xf>
    <xf numFmtId="0" fontId="16" fillId="0" borderId="0" xfId="0" applyFont="1"/>
    <xf numFmtId="165" fontId="16" fillId="0" borderId="4" xfId="0" applyNumberFormat="1" applyFont="1" applyBorder="1" applyAlignment="1">
      <alignment horizontal="right" indent="1"/>
    </xf>
    <xf numFmtId="0" fontId="16" fillId="0" borderId="4" xfId="0" applyFont="1" applyBorder="1" applyAlignment="1">
      <alignment horizontal="left" wrapText="1" indent="2"/>
    </xf>
    <xf numFmtId="0" fontId="18" fillId="0" borderId="0" xfId="0" applyFont="1"/>
    <xf numFmtId="0" fontId="32" fillId="0" borderId="0" xfId="0" applyFont="1" applyAlignment="1">
      <alignment vertical="center"/>
    </xf>
    <xf numFmtId="0" fontId="72" fillId="0" borderId="0" xfId="0" applyFont="1"/>
    <xf numFmtId="0" fontId="18" fillId="0" borderId="4" xfId="0" applyFont="1" applyBorder="1" applyAlignment="1">
      <alignment horizontal="left" vertical="top"/>
    </xf>
    <xf numFmtId="0" fontId="18" fillId="0" borderId="4" xfId="0" applyFont="1" applyBorder="1" applyAlignment="1">
      <alignment horizontal="right"/>
    </xf>
    <xf numFmtId="0" fontId="27" fillId="0" borderId="0" xfId="0" applyFont="1" applyAlignment="1">
      <alignment horizontal="left" wrapText="1"/>
    </xf>
    <xf numFmtId="164" fontId="27" fillId="0" borderId="0" xfId="0" applyNumberFormat="1" applyFont="1" applyAlignment="1">
      <alignment horizontal="right" wrapText="1"/>
    </xf>
    <xf numFmtId="164" fontId="27" fillId="0" borderId="0" xfId="0" applyNumberFormat="1" applyFont="1" applyAlignment="1">
      <alignment horizontal="right" wrapText="1" indent="1"/>
    </xf>
    <xf numFmtId="0" fontId="27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wrapText="1" indent="1"/>
    </xf>
    <xf numFmtId="164" fontId="23" fillId="0" borderId="0" xfId="0" applyNumberFormat="1" applyFont="1" applyAlignment="1">
      <alignment horizontal="right" wrapText="1" indent="1"/>
    </xf>
    <xf numFmtId="0" fontId="23" fillId="0" borderId="4" xfId="0" applyFont="1" applyBorder="1" applyAlignment="1">
      <alignment horizontal="left" wrapText="1" indent="1"/>
    </xf>
    <xf numFmtId="164" fontId="23" fillId="0" borderId="4" xfId="0" applyNumberFormat="1" applyFont="1" applyBorder="1" applyAlignment="1">
      <alignment horizontal="right" wrapText="1"/>
    </xf>
    <xf numFmtId="164" fontId="23" fillId="0" borderId="4" xfId="0" applyNumberFormat="1" applyFont="1" applyBorder="1" applyAlignment="1">
      <alignment horizontal="right" wrapText="1" indent="1"/>
    </xf>
    <xf numFmtId="0" fontId="16" fillId="0" borderId="1" xfId="0" applyFont="1" applyBorder="1" applyAlignment="1">
      <alignment vertical="center" wrapText="1"/>
    </xf>
    <xf numFmtId="0" fontId="70" fillId="0" borderId="0" xfId="0" applyFont="1" applyAlignment="1">
      <alignment horizontal="left"/>
    </xf>
    <xf numFmtId="0" fontId="4" fillId="0" borderId="4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49" fontId="6" fillId="0" borderId="0" xfId="0" applyNumberFormat="1" applyFont="1" applyAlignment="1">
      <alignment wrapText="1"/>
    </xf>
    <xf numFmtId="0" fontId="74" fillId="0" borderId="0" xfId="0" applyFont="1"/>
    <xf numFmtId="0" fontId="1" fillId="0" borderId="4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left" vertical="top"/>
    </xf>
    <xf numFmtId="49" fontId="13" fillId="0" borderId="0" xfId="0" applyNumberFormat="1" applyFont="1" applyAlignment="1">
      <alignment wrapText="1"/>
    </xf>
    <xf numFmtId="0" fontId="51" fillId="0" borderId="0" xfId="0" applyFont="1" applyAlignment="1">
      <alignment horizontal="right"/>
    </xf>
    <xf numFmtId="0" fontId="75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0" fillId="0" borderId="13" xfId="0" applyFont="1" applyBorder="1" applyAlignment="1">
      <alignment horizontal="right" vertical="center" wrapText="1"/>
    </xf>
    <xf numFmtId="0" fontId="40" fillId="0" borderId="15" xfId="0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/>
    </xf>
    <xf numFmtId="0" fontId="5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wrapText="1"/>
    </xf>
    <xf numFmtId="0" fontId="23" fillId="0" borderId="0" xfId="0" applyFont="1" applyAlignment="1">
      <alignment horizontal="left" wrapText="1"/>
    </xf>
    <xf numFmtId="0" fontId="76" fillId="0" borderId="0" xfId="0" applyFont="1" applyAlignment="1">
      <alignment horizontal="right" indent="2"/>
    </xf>
    <xf numFmtId="49" fontId="23" fillId="0" borderId="0" xfId="0" applyNumberFormat="1" applyFont="1" applyAlignment="1">
      <alignment horizontal="justify"/>
    </xf>
    <xf numFmtId="49" fontId="27" fillId="0" borderId="0" xfId="0" applyNumberFormat="1" applyFont="1" applyAlignment="1">
      <alignment horizontal="justify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/>
    </xf>
    <xf numFmtId="49" fontId="27" fillId="0" borderId="25" xfId="0" applyNumberFormat="1" applyFont="1" applyBorder="1" applyAlignment="1">
      <alignment horizontal="justify" wrapText="1"/>
    </xf>
    <xf numFmtId="0" fontId="76" fillId="0" borderId="25" xfId="0" applyFont="1" applyBorder="1" applyAlignment="1">
      <alignment horizontal="right" indent="2"/>
    </xf>
    <xf numFmtId="49" fontId="77" fillId="0" borderId="25" xfId="0" applyNumberFormat="1" applyFont="1" applyBorder="1" applyAlignment="1">
      <alignment horizontal="justify"/>
    </xf>
    <xf numFmtId="0" fontId="23" fillId="0" borderId="4" xfId="0" applyFont="1" applyBorder="1" applyAlignment="1">
      <alignment horizontal="left" wrapText="1"/>
    </xf>
    <xf numFmtId="0" fontId="76" fillId="0" borderId="4" xfId="0" applyFont="1" applyBorder="1" applyAlignment="1">
      <alignment horizontal="right" indent="2"/>
    </xf>
    <xf numFmtId="49" fontId="23" fillId="0" borderId="4" xfId="0" applyNumberFormat="1" applyFont="1" applyBorder="1" applyAlignment="1">
      <alignment horizontal="justify"/>
    </xf>
    <xf numFmtId="49" fontId="23" fillId="0" borderId="26" xfId="0" applyNumberFormat="1" applyFont="1" applyBorder="1" applyAlignment="1">
      <alignment horizontal="left" wrapText="1"/>
    </xf>
    <xf numFmtId="49" fontId="76" fillId="0" borderId="26" xfId="0" applyNumberFormat="1" applyFont="1" applyBorder="1" applyAlignment="1">
      <alignment horizontal="right" indent="2"/>
    </xf>
    <xf numFmtId="49" fontId="39" fillId="0" borderId="26" xfId="0" applyNumberFormat="1" applyFont="1" applyBorder="1" applyAlignment="1">
      <alignment horizontal="left" wrapText="1"/>
    </xf>
    <xf numFmtId="49" fontId="23" fillId="0" borderId="23" xfId="0" applyNumberFormat="1" applyFont="1" applyBorder="1" applyAlignment="1">
      <alignment horizontal="left" wrapText="1"/>
    </xf>
    <xf numFmtId="49" fontId="76" fillId="0" borderId="23" xfId="0" applyNumberFormat="1" applyFont="1" applyBorder="1" applyAlignment="1">
      <alignment horizontal="right" indent="2"/>
    </xf>
    <xf numFmtId="49" fontId="39" fillId="0" borderId="23" xfId="0" applyNumberFormat="1" applyFont="1" applyBorder="1" applyAlignment="1">
      <alignment horizontal="left" wrapText="1"/>
    </xf>
    <xf numFmtId="49" fontId="39" fillId="0" borderId="23" xfId="0" applyNumberFormat="1" applyFont="1" applyBorder="1" applyAlignment="1">
      <alignment horizontal="left"/>
    </xf>
    <xf numFmtId="49" fontId="23" fillId="0" borderId="23" xfId="0" applyNumberFormat="1" applyFont="1" applyBorder="1" applyAlignment="1">
      <alignment horizontal="left" wrapText="1" indent="1"/>
    </xf>
    <xf numFmtId="49" fontId="39" fillId="0" borderId="23" xfId="0" applyNumberFormat="1" applyFont="1" applyBorder="1" applyAlignment="1">
      <alignment horizontal="left" wrapText="1" indent="1"/>
    </xf>
    <xf numFmtId="49" fontId="23" fillId="0" borderId="24" xfId="0" applyNumberFormat="1" applyFont="1" applyBorder="1" applyAlignment="1">
      <alignment horizontal="left" wrapText="1"/>
    </xf>
    <xf numFmtId="49" fontId="76" fillId="0" borderId="24" xfId="0" applyNumberFormat="1" applyFont="1" applyBorder="1" applyAlignment="1">
      <alignment horizontal="right" indent="2"/>
    </xf>
    <xf numFmtId="49" fontId="39" fillId="0" borderId="24" xfId="0" applyNumberFormat="1" applyFont="1" applyBorder="1" applyAlignment="1">
      <alignment horizontal="left" wrapText="1"/>
    </xf>
    <xf numFmtId="0" fontId="16" fillId="0" borderId="0" xfId="0" applyFont="1" applyAlignment="1">
      <alignment vertical="center" wrapText="1"/>
    </xf>
    <xf numFmtId="164" fontId="1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2" fontId="15" fillId="0" borderId="0" xfId="0" applyNumberFormat="1" applyFont="1"/>
    <xf numFmtId="0" fontId="27" fillId="0" borderId="0" xfId="0" applyFont="1"/>
    <xf numFmtId="0" fontId="19" fillId="0" borderId="1" xfId="0" applyFont="1" applyBorder="1" applyAlignment="1">
      <alignment horizontal="right" vertical="top" wrapText="1"/>
    </xf>
    <xf numFmtId="0" fontId="31" fillId="0" borderId="0" xfId="0" applyFont="1" applyAlignment="1">
      <alignment horizontal="left"/>
    </xf>
    <xf numFmtId="166" fontId="16" fillId="0" borderId="0" xfId="0" applyNumberFormat="1" applyFont="1" applyAlignment="1">
      <alignment horizontal="right" wrapText="1" indent="1"/>
    </xf>
    <xf numFmtId="166" fontId="16" fillId="0" borderId="4" xfId="0" applyNumberFormat="1" applyFont="1" applyBorder="1" applyAlignment="1">
      <alignment horizontal="right" wrapText="1" indent="1"/>
    </xf>
    <xf numFmtId="49" fontId="23" fillId="0" borderId="0" xfId="0" applyNumberFormat="1" applyFont="1" applyAlignment="1">
      <alignment horizontal="left" wrapText="1" indent="1"/>
    </xf>
    <xf numFmtId="166" fontId="23" fillId="0" borderId="0" xfId="0" applyNumberFormat="1" applyFont="1" applyAlignment="1">
      <alignment horizontal="right" wrapText="1"/>
    </xf>
    <xf numFmtId="49" fontId="26" fillId="0" borderId="0" xfId="0" applyNumberFormat="1" applyFont="1" applyAlignment="1">
      <alignment horizontal="left" wrapText="1" indent="1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vertical="top"/>
    </xf>
    <xf numFmtId="0" fontId="31" fillId="0" borderId="1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49" fontId="19" fillId="0" borderId="0" xfId="0" applyNumberFormat="1" applyFont="1" applyAlignment="1">
      <alignment horizontal="left" wrapText="1" indent="1"/>
    </xf>
    <xf numFmtId="0" fontId="25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34" fillId="0" borderId="0" xfId="0" applyFont="1" applyAlignment="1">
      <alignment vertical="top"/>
    </xf>
    <xf numFmtId="0" fontId="25" fillId="0" borderId="0" xfId="0" applyFont="1" applyAlignment="1">
      <alignment horizontal="left"/>
    </xf>
    <xf numFmtId="0" fontId="16" fillId="0" borderId="1" xfId="0" applyFont="1" applyBorder="1" applyAlignment="1">
      <alignment horizontal="right" vertical="top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left"/>
    </xf>
    <xf numFmtId="49" fontId="19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 indent="1"/>
    </xf>
    <xf numFmtId="49" fontId="19" fillId="0" borderId="0" xfId="0" applyNumberFormat="1" applyFont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indent="1"/>
    </xf>
    <xf numFmtId="164" fontId="65" fillId="0" borderId="0" xfId="0" applyNumberFormat="1" applyFont="1" applyAlignment="1">
      <alignment horizontal="right"/>
    </xf>
    <xf numFmtId="164" fontId="65" fillId="0" borderId="0" xfId="0" applyNumberFormat="1" applyFont="1" applyAlignment="1">
      <alignment horizontal="right" wrapText="1"/>
    </xf>
    <xf numFmtId="165" fontId="5" fillId="0" borderId="4" xfId="0" applyNumberFormat="1" applyFont="1" applyBorder="1" applyAlignment="1">
      <alignment horizontal="right"/>
    </xf>
    <xf numFmtId="166" fontId="1" fillId="0" borderId="0" xfId="0" applyNumberFormat="1" applyFont="1"/>
    <xf numFmtId="169" fontId="5" fillId="0" borderId="0" xfId="0" applyNumberFormat="1" applyFont="1" applyAlignment="1">
      <alignment horizontal="right"/>
    </xf>
    <xf numFmtId="169" fontId="16" fillId="0" borderId="0" xfId="0" applyNumberFormat="1" applyFont="1" applyAlignment="1">
      <alignment horizontal="right" wrapText="1"/>
    </xf>
    <xf numFmtId="169" fontId="16" fillId="0" borderId="4" xfId="0" applyNumberFormat="1" applyFont="1" applyBorder="1" applyAlignment="1">
      <alignment horizontal="right" wrapText="1"/>
    </xf>
    <xf numFmtId="0" fontId="44" fillId="0" borderId="0" xfId="0" applyFont="1" applyAlignment="1">
      <alignment horizontal="left" vertical="top"/>
    </xf>
    <xf numFmtId="0" fontId="13" fillId="0" borderId="9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4" fontId="5" fillId="0" borderId="4" xfId="0" applyNumberFormat="1" applyFont="1" applyBorder="1" applyAlignment="1">
      <alignment wrapText="1"/>
    </xf>
    <xf numFmtId="165" fontId="16" fillId="0" borderId="0" xfId="0" applyNumberFormat="1" applyFont="1" applyAlignment="1">
      <alignment horizontal="center" wrapText="1"/>
    </xf>
    <xf numFmtId="169" fontId="5" fillId="0" borderId="0" xfId="0" applyNumberFormat="1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1" fontId="5" fillId="0" borderId="0" xfId="0" applyNumberFormat="1" applyFont="1"/>
    <xf numFmtId="0" fontId="5" fillId="0" borderId="0" xfId="0" applyFont="1" applyAlignment="1">
      <alignment horizontal="center" wrapText="1"/>
    </xf>
    <xf numFmtId="167" fontId="5" fillId="0" borderId="0" xfId="0" applyNumberFormat="1" applyFont="1" applyAlignment="1">
      <alignment horizontal="right" vertical="center" wrapText="1"/>
    </xf>
    <xf numFmtId="1" fontId="16" fillId="0" borderId="0" xfId="0" applyNumberFormat="1" applyFont="1"/>
    <xf numFmtId="0" fontId="11" fillId="0" borderId="0" xfId="0" applyFont="1"/>
    <xf numFmtId="0" fontId="6" fillId="0" borderId="2" xfId="0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16" fillId="0" borderId="4" xfId="0" applyNumberFormat="1" applyFont="1" applyBorder="1" applyAlignment="1">
      <alignment horizontal="right"/>
    </xf>
    <xf numFmtId="0" fontId="38" fillId="0" borderId="0" xfId="0" applyFont="1"/>
    <xf numFmtId="0" fontId="38" fillId="0" borderId="0" xfId="0" applyFont="1" applyAlignment="1">
      <alignment vertical="top"/>
    </xf>
    <xf numFmtId="0" fontId="0" fillId="0" borderId="0" xfId="0" applyAlignment="1">
      <alignment vertical="top"/>
    </xf>
    <xf numFmtId="169" fontId="10" fillId="0" borderId="0" xfId="0" applyNumberFormat="1" applyFont="1" applyAlignment="1">
      <alignment horizontal="right" wrapText="1"/>
    </xf>
    <xf numFmtId="165" fontId="10" fillId="0" borderId="0" xfId="0" applyNumberFormat="1" applyFont="1" applyAlignment="1">
      <alignment horizontal="right" wrapText="1"/>
    </xf>
    <xf numFmtId="0" fontId="37" fillId="0" borderId="0" xfId="0" applyFont="1"/>
    <xf numFmtId="49" fontId="4" fillId="0" borderId="0" xfId="0" applyNumberFormat="1" applyFont="1" applyAlignment="1">
      <alignment horizontal="left" wrapText="1" indent="1"/>
    </xf>
    <xf numFmtId="165" fontId="4" fillId="0" borderId="0" xfId="0" applyNumberFormat="1" applyFont="1" applyAlignment="1">
      <alignment horizontal="right" wrapText="1" indent="1"/>
    </xf>
    <xf numFmtId="164" fontId="19" fillId="0" borderId="4" xfId="0" applyNumberFormat="1" applyFont="1" applyBorder="1" applyAlignment="1">
      <alignment horizontal="right" wrapText="1" indent="2"/>
    </xf>
    <xf numFmtId="164" fontId="7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/>
    </xf>
    <xf numFmtId="165" fontId="5" fillId="0" borderId="0" xfId="0" applyNumberFormat="1" applyFont="1"/>
    <xf numFmtId="0" fontId="5" fillId="0" borderId="22" xfId="0" applyFont="1" applyBorder="1" applyAlignment="1">
      <alignment horizontal="right" vertical="center" wrapText="1"/>
    </xf>
    <xf numFmtId="0" fontId="13" fillId="0" borderId="22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right" wrapText="1" indent="1"/>
    </xf>
    <xf numFmtId="164" fontId="13" fillId="0" borderId="4" xfId="0" applyNumberFormat="1" applyFont="1" applyBorder="1" applyAlignment="1">
      <alignment horizontal="center"/>
    </xf>
    <xf numFmtId="165" fontId="98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164" fontId="16" fillId="0" borderId="4" xfId="0" applyNumberFormat="1" applyFont="1" applyBorder="1" applyAlignment="1">
      <alignment horizontal="right" indent="1"/>
    </xf>
    <xf numFmtId="0" fontId="5" fillId="0" borderId="22" xfId="0" applyFont="1" applyBorder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3" fontId="1" fillId="0" borderId="0" xfId="0" applyNumberFormat="1" applyFont="1"/>
    <xf numFmtId="0" fontId="21" fillId="0" borderId="9" xfId="0" applyFont="1" applyBorder="1" applyAlignment="1">
      <alignment horizontal="center" wrapText="1"/>
    </xf>
    <xf numFmtId="0" fontId="19" fillId="0" borderId="0" xfId="0" applyFont="1" applyAlignment="1">
      <alignment wrapText="1"/>
    </xf>
    <xf numFmtId="0" fontId="19" fillId="0" borderId="6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horizontal="left" vertical="top" wrapText="1"/>
    </xf>
    <xf numFmtId="164" fontId="13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47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vertical="top" wrapText="1"/>
    </xf>
    <xf numFmtId="0" fontId="43" fillId="0" borderId="0" xfId="0" applyFont="1" applyAlignment="1">
      <alignment horizontal="left" vertical="top" wrapText="1"/>
    </xf>
    <xf numFmtId="0" fontId="4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40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6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5" fillId="0" borderId="4" xfId="0" applyFont="1" applyBorder="1" applyAlignment="1">
      <alignment horizontal="left" vertical="top" wrapText="1"/>
    </xf>
    <xf numFmtId="0" fontId="69" fillId="0" borderId="0" xfId="0" applyFont="1" applyAlignment="1">
      <alignment horizontal="left" vertical="center" wrapText="1"/>
    </xf>
    <xf numFmtId="0" fontId="7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39" fillId="0" borderId="5" xfId="0" applyFont="1" applyBorder="1" applyAlignment="1">
      <alignment horizontal="center" vertical="top"/>
    </xf>
    <xf numFmtId="0" fontId="39" fillId="0" borderId="8" xfId="0" applyFont="1" applyBorder="1" applyAlignment="1">
      <alignment horizontal="center" vertical="top"/>
    </xf>
    <xf numFmtId="0" fontId="39" fillId="0" borderId="13" xfId="0" applyFont="1" applyBorder="1" applyAlignment="1">
      <alignment horizontal="center" vertical="top"/>
    </xf>
    <xf numFmtId="0" fontId="71" fillId="0" borderId="7" xfId="0" applyFont="1" applyBorder="1" applyAlignment="1">
      <alignment horizontal="center" wrapText="1"/>
    </xf>
    <xf numFmtId="0" fontId="71" fillId="0" borderId="12" xfId="0" applyFont="1" applyBorder="1" applyAlignment="1">
      <alignment horizontal="center" wrapText="1"/>
    </xf>
    <xf numFmtId="0" fontId="71" fillId="0" borderId="15" xfId="0" applyFont="1" applyBorder="1" applyAlignment="1">
      <alignment horizontal="center" wrapText="1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8" fillId="0" borderId="5" xfId="0" applyFont="1" applyBorder="1" applyAlignment="1">
      <alignment horizontal="right" vertical="center" wrapText="1"/>
    </xf>
    <xf numFmtId="0" fontId="18" fillId="0" borderId="13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9" fillId="0" borderId="5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 indent="2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6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9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49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indent="3"/>
    </xf>
    <xf numFmtId="0" fontId="5" fillId="0" borderId="0" xfId="0" applyFont="1" applyAlignment="1">
      <alignment horizontal="left" wrapText="1"/>
    </xf>
    <xf numFmtId="0" fontId="49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49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vertical="top" wrapText="1"/>
    </xf>
    <xf numFmtId="0" fontId="13" fillId="0" borderId="6" xfId="0" applyFont="1" applyBorder="1" applyAlignment="1">
      <alignment horizontal="center" vertical="top"/>
    </xf>
    <xf numFmtId="0" fontId="13" fillId="0" borderId="16" xfId="0" applyFont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7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165" fontId="19" fillId="0" borderId="0" xfId="0" applyNumberFormat="1" applyFont="1" applyAlignment="1">
      <alignment horizontal="center" wrapText="1"/>
    </xf>
    <xf numFmtId="165" fontId="13" fillId="0" borderId="0" xfId="0" applyNumberFormat="1" applyFont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13" fillId="0" borderId="0" xfId="0" applyFont="1" applyAlignment="1">
      <alignment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left" vertical="center" wrapText="1"/>
    </xf>
    <xf numFmtId="49" fontId="36" fillId="0" borderId="0" xfId="0" applyNumberFormat="1" applyFont="1" applyAlignment="1">
      <alignment horizontal="right" wrapText="1"/>
    </xf>
    <xf numFmtId="49" fontId="23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9" fillId="0" borderId="7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  <xf numFmtId="0" fontId="19" fillId="0" borderId="10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1FDC5111-30D6-4A0B-873C-2DA1001668F0}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workbookViewId="0">
      <selection activeCell="H12" sqref="H12"/>
    </sheetView>
  </sheetViews>
  <sheetFormatPr defaultColWidth="9.140625" defaultRowHeight="15"/>
  <cols>
    <col min="1" max="1" width="55.7109375" style="3" customWidth="1"/>
    <col min="2" max="2" width="2.28515625" style="3" customWidth="1"/>
    <col min="3" max="3" width="17.28515625" style="3" customWidth="1"/>
    <col min="4" max="4" width="2.28515625" style="3" customWidth="1"/>
    <col min="5" max="5" width="8.85546875" style="530" customWidth="1"/>
    <col min="6" max="16384" width="9.140625" style="3"/>
  </cols>
  <sheetData>
    <row r="1" spans="1:5">
      <c r="A1" s="653" t="s">
        <v>0</v>
      </c>
      <c r="B1" s="653"/>
      <c r="C1" s="653"/>
      <c r="D1" s="653"/>
      <c r="E1" s="653"/>
    </row>
    <row r="2" spans="1:5">
      <c r="A2" s="653" t="s">
        <v>1</v>
      </c>
      <c r="B2" s="653"/>
      <c r="C2" s="653"/>
      <c r="D2" s="653"/>
      <c r="E2" s="653"/>
    </row>
    <row r="3" spans="1:5" ht="6.75" customHeight="1"/>
    <row r="4" spans="1:5" ht="30">
      <c r="A4" s="531" t="s">
        <v>2</v>
      </c>
      <c r="B4" s="532"/>
      <c r="C4" s="649" t="s">
        <v>1730</v>
      </c>
      <c r="D4" s="649"/>
      <c r="E4" s="650">
        <v>625639</v>
      </c>
    </row>
    <row r="5" spans="1:5" s="20" customFormat="1" ht="32.25" customHeight="1">
      <c r="A5" s="643" t="s">
        <v>3</v>
      </c>
      <c r="B5" s="531"/>
      <c r="C5" s="649"/>
      <c r="D5" s="1"/>
      <c r="E5" s="649"/>
    </row>
    <row r="6" spans="1:5" ht="30" customHeight="1">
      <c r="A6" s="531" t="s">
        <v>1696</v>
      </c>
      <c r="B6" s="531"/>
      <c r="C6" s="649" t="s">
        <v>1726</v>
      </c>
      <c r="D6" s="649"/>
      <c r="E6" s="650" t="s">
        <v>1727</v>
      </c>
    </row>
    <row r="7" spans="1:5" s="20" customFormat="1" ht="32.25" customHeight="1">
      <c r="A7" s="643" t="s">
        <v>1697</v>
      </c>
      <c r="B7" s="532"/>
      <c r="C7" s="3"/>
      <c r="D7" s="3"/>
      <c r="E7" s="644"/>
    </row>
    <row r="8" spans="1:5" ht="18" customHeight="1">
      <c r="A8" s="531" t="s">
        <v>4</v>
      </c>
      <c r="B8" s="532"/>
      <c r="C8" s="649" t="s">
        <v>5</v>
      </c>
      <c r="D8" s="1"/>
      <c r="E8" s="650">
        <v>324725</v>
      </c>
    </row>
    <row r="9" spans="1:5" s="20" customFormat="1" ht="18" customHeight="1">
      <c r="A9" s="643" t="s">
        <v>6</v>
      </c>
      <c r="B9" s="532"/>
      <c r="C9" s="649"/>
      <c r="D9" s="1"/>
      <c r="E9" s="649"/>
    </row>
    <row r="10" spans="1:5" ht="18" customHeight="1">
      <c r="A10" s="531" t="s">
        <v>7</v>
      </c>
      <c r="B10" s="532"/>
      <c r="C10" s="649" t="s">
        <v>5</v>
      </c>
      <c r="D10" s="1"/>
      <c r="E10" s="650">
        <v>324725</v>
      </c>
    </row>
    <row r="11" spans="1:5" s="20" customFormat="1" ht="18" customHeight="1">
      <c r="A11" s="643" t="s">
        <v>8</v>
      </c>
      <c r="B11" s="532"/>
      <c r="C11" s="649"/>
      <c r="D11" s="1"/>
      <c r="E11" s="649"/>
    </row>
    <row r="12" spans="1:5" ht="45">
      <c r="A12" s="531" t="s">
        <v>9</v>
      </c>
      <c r="B12" s="531"/>
      <c r="C12" s="649" t="s">
        <v>5</v>
      </c>
      <c r="D12" s="1"/>
      <c r="E12" s="650">
        <v>324725</v>
      </c>
    </row>
    <row r="13" spans="1:5" s="20" customFormat="1" ht="30" customHeight="1">
      <c r="A13" s="643" t="s">
        <v>10</v>
      </c>
      <c r="B13" s="531"/>
      <c r="C13" s="649"/>
      <c r="D13" s="1"/>
      <c r="E13" s="649"/>
    </row>
    <row r="14" spans="1:5" ht="18" customHeight="1">
      <c r="A14" s="531" t="s">
        <v>11</v>
      </c>
      <c r="B14" s="532"/>
      <c r="C14" s="649" t="s">
        <v>5</v>
      </c>
      <c r="D14" s="1"/>
      <c r="E14" s="650">
        <v>324725</v>
      </c>
    </row>
    <row r="15" spans="1:5" s="20" customFormat="1" ht="18" customHeight="1">
      <c r="A15" s="643" t="s">
        <v>12</v>
      </c>
      <c r="B15" s="532"/>
      <c r="C15" s="649"/>
      <c r="D15" s="1"/>
      <c r="E15" s="649"/>
    </row>
    <row r="16" spans="1:5" ht="28.5" customHeight="1">
      <c r="A16" s="531" t="s">
        <v>13</v>
      </c>
      <c r="B16" s="531"/>
      <c r="C16" s="649" t="s">
        <v>14</v>
      </c>
      <c r="D16" s="1"/>
      <c r="E16" s="650">
        <v>324655</v>
      </c>
    </row>
    <row r="17" spans="1:5" s="20" customFormat="1" ht="28.5" customHeight="1">
      <c r="A17" s="643" t="s">
        <v>15</v>
      </c>
      <c r="B17" s="531"/>
      <c r="C17" s="649"/>
      <c r="D17" s="1"/>
      <c r="E17" s="649"/>
    </row>
    <row r="18" spans="1:5" ht="18" customHeight="1">
      <c r="A18" s="531" t="s">
        <v>16</v>
      </c>
      <c r="B18" s="531"/>
      <c r="C18" s="649" t="s">
        <v>17</v>
      </c>
      <c r="D18" s="1"/>
      <c r="E18" s="650">
        <v>664044</v>
      </c>
    </row>
    <row r="19" spans="1:5" s="20" customFormat="1" ht="18" customHeight="1">
      <c r="A19" s="643" t="s">
        <v>18</v>
      </c>
      <c r="B19" s="531"/>
      <c r="C19" s="649"/>
      <c r="D19" s="1"/>
      <c r="E19" s="649"/>
    </row>
    <row r="20" spans="1:5" ht="18" customHeight="1">
      <c r="A20" s="531" t="s">
        <v>19</v>
      </c>
      <c r="B20" s="532"/>
      <c r="C20" s="649" t="s">
        <v>1731</v>
      </c>
      <c r="D20" s="1"/>
      <c r="E20" s="650">
        <v>625825</v>
      </c>
    </row>
    <row r="21" spans="1:5" s="20" customFormat="1" ht="18" customHeight="1">
      <c r="A21" s="643" t="s">
        <v>20</v>
      </c>
      <c r="B21" s="532"/>
      <c r="C21" s="649"/>
      <c r="D21" s="1"/>
      <c r="E21" s="649"/>
    </row>
    <row r="22" spans="1:5" ht="35.450000000000003" customHeight="1">
      <c r="A22" s="531" t="s">
        <v>21</v>
      </c>
      <c r="B22" s="532"/>
      <c r="C22" s="649" t="s">
        <v>22</v>
      </c>
      <c r="D22" s="1"/>
      <c r="E22" s="650">
        <v>625591</v>
      </c>
    </row>
    <row r="23" spans="1:5" s="20" customFormat="1" ht="30">
      <c r="A23" s="643" t="s">
        <v>23</v>
      </c>
      <c r="B23" s="532"/>
      <c r="C23" s="649"/>
      <c r="D23" s="1"/>
      <c r="E23" s="649"/>
    </row>
    <row r="24" spans="1:5" ht="18" customHeight="1">
      <c r="A24" s="531" t="s">
        <v>24</v>
      </c>
      <c r="B24" s="532"/>
      <c r="C24" s="649" t="s">
        <v>25</v>
      </c>
      <c r="D24" s="1"/>
      <c r="E24" s="650">
        <v>324642</v>
      </c>
    </row>
    <row r="25" spans="1:5" s="20" customFormat="1" ht="18" customHeight="1">
      <c r="A25" s="643" t="s">
        <v>26</v>
      </c>
      <c r="B25" s="532"/>
      <c r="C25" s="649"/>
      <c r="D25" s="1"/>
      <c r="E25" s="649"/>
    </row>
    <row r="26" spans="1:5" ht="18" customHeight="1">
      <c r="A26" s="531" t="s">
        <v>27</v>
      </c>
      <c r="B26" s="532"/>
      <c r="C26" s="649" t="s">
        <v>28</v>
      </c>
      <c r="D26" s="1"/>
      <c r="E26" s="650">
        <v>324691</v>
      </c>
    </row>
    <row r="27" spans="1:5" s="20" customFormat="1" ht="18" customHeight="1">
      <c r="A27" s="643" t="s">
        <v>29</v>
      </c>
      <c r="B27" s="532"/>
      <c r="C27" s="649"/>
      <c r="D27" s="1"/>
      <c r="E27" s="649"/>
    </row>
    <row r="28" spans="1:5" ht="18" customHeight="1">
      <c r="A28" s="531" t="s">
        <v>30</v>
      </c>
      <c r="B28" s="532"/>
      <c r="C28" s="649" t="s">
        <v>14</v>
      </c>
      <c r="D28" s="1"/>
      <c r="E28" s="650">
        <v>324655</v>
      </c>
    </row>
    <row r="29" spans="1:5" s="20" customFormat="1" ht="18" customHeight="1">
      <c r="A29" s="643" t="s">
        <v>31</v>
      </c>
      <c r="B29" s="532"/>
      <c r="C29" s="649"/>
      <c r="D29" s="1"/>
      <c r="E29" s="649"/>
    </row>
    <row r="30" spans="1:5" ht="18" customHeight="1">
      <c r="A30" s="534" t="s">
        <v>32</v>
      </c>
      <c r="B30" s="535"/>
      <c r="C30" s="649" t="s">
        <v>5</v>
      </c>
      <c r="D30" s="1"/>
      <c r="E30" s="650">
        <v>324725</v>
      </c>
    </row>
    <row r="31" spans="1:5" ht="17.25" customHeight="1">
      <c r="A31" s="643" t="s">
        <v>33</v>
      </c>
      <c r="C31" s="649" t="s">
        <v>34</v>
      </c>
      <c r="D31" s="1"/>
      <c r="E31" s="650">
        <v>324918</v>
      </c>
    </row>
    <row r="32" spans="1:5" ht="45.75" customHeight="1">
      <c r="A32" s="648" t="s">
        <v>1729</v>
      </c>
      <c r="C32" s="649" t="s">
        <v>1728</v>
      </c>
      <c r="D32" s="1"/>
      <c r="E32" s="651">
        <v>324918</v>
      </c>
    </row>
    <row r="33" spans="1:7" ht="18" customHeight="1">
      <c r="A33" s="643"/>
      <c r="C33" s="533"/>
      <c r="E33" s="533"/>
    </row>
    <row r="39" spans="1:7">
      <c r="G39" s="462"/>
    </row>
  </sheetData>
  <mergeCells count="2">
    <mergeCell ref="A1:E1"/>
    <mergeCell ref="A2:E2"/>
  </mergeCells>
  <pageMargins left="0.70866141732283472" right="0.70866141732283472" top="0.78740157480314965" bottom="0.78740157480314965" header="0.31496062992125984" footer="0.31496062992125984"/>
  <pageSetup paperSize="9" firstPageNumber="6" orientation="portrait" useFirstPageNumber="1" r:id="rId1"/>
  <headerFooter>
    <oddFooter>&amp;C6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7"/>
  <sheetViews>
    <sheetView topLeftCell="A23" workbookViewId="0">
      <selection activeCell="G24" sqref="G24"/>
    </sheetView>
  </sheetViews>
  <sheetFormatPr defaultColWidth="9.140625" defaultRowHeight="15"/>
  <cols>
    <col min="1" max="1" width="25.28515625" style="44" customWidth="1"/>
    <col min="2" max="2" width="11.28515625" style="44" customWidth="1"/>
    <col min="3" max="3" width="16.42578125" style="44" customWidth="1"/>
    <col min="4" max="4" width="26.85546875" style="475" customWidth="1"/>
    <col min="5" max="16384" width="9.140625" style="44"/>
  </cols>
  <sheetData>
    <row r="1" spans="1:5" ht="18" customHeight="1">
      <c r="A1" s="46" t="s">
        <v>1598</v>
      </c>
      <c r="B1" s="466"/>
      <c r="C1" s="466"/>
      <c r="D1" s="476"/>
    </row>
    <row r="2" spans="1:5" s="358" customFormat="1" ht="18" customHeight="1">
      <c r="A2" s="467" t="s">
        <v>400</v>
      </c>
      <c r="B2" s="468"/>
      <c r="C2" s="468"/>
      <c r="D2" s="477"/>
    </row>
    <row r="3" spans="1:5" ht="18" customHeight="1">
      <c r="A3" s="46" t="s">
        <v>1720</v>
      </c>
      <c r="B3" s="466"/>
      <c r="C3" s="466"/>
      <c r="D3" s="476"/>
    </row>
    <row r="4" spans="1:5" ht="21.75" customHeight="1">
      <c r="A4" s="467" t="s">
        <v>1721</v>
      </c>
      <c r="B4" s="466"/>
      <c r="C4" s="466"/>
      <c r="D4" s="476"/>
    </row>
    <row r="5" spans="1:5" s="358" customFormat="1" ht="6" customHeight="1">
      <c r="B5" s="468"/>
      <c r="C5" s="468"/>
      <c r="D5" s="477"/>
    </row>
    <row r="6" spans="1:5" s="43" customFormat="1" ht="42.75" customHeight="1">
      <c r="A6" s="678"/>
      <c r="B6" s="647" t="s">
        <v>401</v>
      </c>
      <c r="C6" s="647" t="s">
        <v>402</v>
      </c>
      <c r="D6" s="681"/>
    </row>
    <row r="7" spans="1:5" s="43" customFormat="1" ht="21" customHeight="1">
      <c r="A7" s="679"/>
      <c r="B7" s="645" t="s">
        <v>403</v>
      </c>
      <c r="C7" s="645" t="s">
        <v>404</v>
      </c>
      <c r="D7" s="682"/>
    </row>
    <row r="8" spans="1:5" s="43" customFormat="1">
      <c r="A8" s="680"/>
      <c r="B8" s="478"/>
      <c r="C8" s="55" t="s">
        <v>405</v>
      </c>
      <c r="D8" s="683"/>
    </row>
    <row r="9" spans="1:5" ht="19.149999999999999" customHeight="1">
      <c r="A9" s="60" t="s">
        <v>317</v>
      </c>
      <c r="B9" s="469">
        <v>2174</v>
      </c>
      <c r="C9" s="479">
        <v>100</v>
      </c>
      <c r="D9" s="360" t="s">
        <v>298</v>
      </c>
    </row>
    <row r="10" spans="1:5" ht="26.25">
      <c r="A10" s="63" t="s">
        <v>406</v>
      </c>
      <c r="B10" s="469"/>
      <c r="C10" s="480"/>
      <c r="D10" s="205" t="s">
        <v>407</v>
      </c>
    </row>
    <row r="11" spans="1:5">
      <c r="A11" s="84" t="s">
        <v>408</v>
      </c>
      <c r="B11" s="271">
        <v>62</v>
      </c>
      <c r="C11" s="226">
        <v>2.9</v>
      </c>
      <c r="D11" s="482" t="s">
        <v>409</v>
      </c>
      <c r="E11" s="474"/>
    </row>
    <row r="12" spans="1:5">
      <c r="A12" s="84" t="s">
        <v>410</v>
      </c>
      <c r="B12" s="271">
        <v>2112</v>
      </c>
      <c r="C12" s="226">
        <v>97.1</v>
      </c>
      <c r="D12" s="482" t="s">
        <v>411</v>
      </c>
      <c r="E12" s="474"/>
    </row>
    <row r="13" spans="1:5" ht="27.6" customHeight="1">
      <c r="A13" s="646" t="s">
        <v>412</v>
      </c>
      <c r="B13" s="352">
        <v>1455</v>
      </c>
      <c r="C13" s="479">
        <v>100</v>
      </c>
      <c r="D13" s="646" t="s">
        <v>413</v>
      </c>
    </row>
    <row r="14" spans="1:5" ht="26.25">
      <c r="A14" s="63" t="s">
        <v>406</v>
      </c>
      <c r="B14" s="469"/>
      <c r="C14" s="480"/>
      <c r="D14" s="205" t="s">
        <v>407</v>
      </c>
    </row>
    <row r="15" spans="1:5">
      <c r="A15" s="84" t="s">
        <v>408</v>
      </c>
      <c r="B15" s="353">
        <v>436</v>
      </c>
      <c r="C15" s="226">
        <v>30</v>
      </c>
      <c r="D15" s="482" t="s">
        <v>409</v>
      </c>
      <c r="E15" s="557"/>
    </row>
    <row r="16" spans="1:5">
      <c r="A16" s="84" t="s">
        <v>410</v>
      </c>
      <c r="B16" s="353">
        <v>1019</v>
      </c>
      <c r="C16" s="226">
        <v>70</v>
      </c>
      <c r="D16" s="482" t="s">
        <v>411</v>
      </c>
      <c r="E16" s="557"/>
    </row>
    <row r="17" spans="1:5" ht="20.45" customHeight="1">
      <c r="A17" s="481" t="s">
        <v>340</v>
      </c>
      <c r="B17" s="469">
        <v>2319</v>
      </c>
      <c r="C17" s="479">
        <v>100</v>
      </c>
      <c r="D17" s="360" t="s">
        <v>302</v>
      </c>
    </row>
    <row r="18" spans="1:5" ht="26.25">
      <c r="A18" s="63" t="s">
        <v>406</v>
      </c>
      <c r="B18" s="469"/>
      <c r="C18" s="480"/>
      <c r="D18" s="205" t="s">
        <v>407</v>
      </c>
    </row>
    <row r="19" spans="1:5">
      <c r="A19" s="84" t="s">
        <v>408</v>
      </c>
      <c r="B19" s="271">
        <v>1</v>
      </c>
      <c r="C19" s="226">
        <v>0</v>
      </c>
      <c r="D19" s="482" t="s">
        <v>409</v>
      </c>
    </row>
    <row r="20" spans="1:5">
      <c r="A20" s="84" t="s">
        <v>410</v>
      </c>
      <c r="B20" s="271">
        <v>2318</v>
      </c>
      <c r="C20" s="226">
        <v>100</v>
      </c>
      <c r="D20" s="482" t="s">
        <v>411</v>
      </c>
      <c r="E20" s="474"/>
    </row>
    <row r="21" spans="1:5" ht="18.75" customHeight="1">
      <c r="A21" s="60" t="s">
        <v>414</v>
      </c>
      <c r="B21" s="352">
        <v>1664</v>
      </c>
      <c r="C21" s="479">
        <v>100</v>
      </c>
      <c r="D21" s="360" t="s">
        <v>415</v>
      </c>
    </row>
    <row r="22" spans="1:5" ht="26.25">
      <c r="A22" s="63" t="s">
        <v>406</v>
      </c>
      <c r="B22" s="469"/>
      <c r="C22" s="480"/>
      <c r="D22" s="205" t="s">
        <v>407</v>
      </c>
    </row>
    <row r="23" spans="1:5">
      <c r="A23" s="84" t="s">
        <v>408</v>
      </c>
      <c r="B23" s="353">
        <v>78</v>
      </c>
      <c r="C23" s="226">
        <v>4.7</v>
      </c>
      <c r="D23" s="482" t="s">
        <v>409</v>
      </c>
      <c r="E23" s="474"/>
    </row>
    <row r="24" spans="1:5">
      <c r="A24" s="84" t="s">
        <v>410</v>
      </c>
      <c r="B24" s="353">
        <v>1586</v>
      </c>
      <c r="C24" s="226">
        <v>95.3</v>
      </c>
      <c r="D24" s="482" t="s">
        <v>411</v>
      </c>
      <c r="E24" s="474"/>
    </row>
    <row r="25" spans="1:5" ht="27.75" customHeight="1">
      <c r="A25" s="60" t="s">
        <v>416</v>
      </c>
      <c r="B25" s="352">
        <v>1747</v>
      </c>
      <c r="C25" s="479">
        <v>100</v>
      </c>
      <c r="D25" s="360" t="s">
        <v>417</v>
      </c>
    </row>
    <row r="26" spans="1:5" ht="26.25">
      <c r="A26" s="63" t="s">
        <v>406</v>
      </c>
      <c r="B26" s="483"/>
      <c r="C26" s="480"/>
      <c r="D26" s="205" t="s">
        <v>407</v>
      </c>
    </row>
    <row r="27" spans="1:5">
      <c r="A27" s="84" t="s">
        <v>408</v>
      </c>
      <c r="B27" s="271">
        <v>1090</v>
      </c>
      <c r="C27" s="226">
        <v>62.4</v>
      </c>
      <c r="D27" s="482" t="s">
        <v>409</v>
      </c>
      <c r="E27" s="474"/>
    </row>
    <row r="28" spans="1:5">
      <c r="A28" s="84" t="s">
        <v>410</v>
      </c>
      <c r="B28" s="353">
        <v>657</v>
      </c>
      <c r="C28" s="226">
        <v>37.6</v>
      </c>
      <c r="D28" s="482" t="s">
        <v>411</v>
      </c>
      <c r="E28" s="474"/>
    </row>
    <row r="29" spans="1:5" ht="39">
      <c r="A29" s="60" t="s">
        <v>1749</v>
      </c>
      <c r="B29" s="469">
        <v>594</v>
      </c>
      <c r="C29" s="479">
        <v>100</v>
      </c>
      <c r="D29" s="360" t="s">
        <v>1748</v>
      </c>
    </row>
    <row r="30" spans="1:5" ht="24" customHeight="1">
      <c r="A30" s="63" t="s">
        <v>406</v>
      </c>
      <c r="B30" s="469"/>
      <c r="C30" s="480"/>
      <c r="D30" s="205" t="s">
        <v>407</v>
      </c>
    </row>
    <row r="31" spans="1:5">
      <c r="A31" s="84" t="s">
        <v>408</v>
      </c>
      <c r="B31" s="271">
        <v>593</v>
      </c>
      <c r="C31" s="226">
        <v>99.8</v>
      </c>
      <c r="D31" s="482" t="s">
        <v>409</v>
      </c>
      <c r="E31" s="474"/>
    </row>
    <row r="32" spans="1:5">
      <c r="A32" s="159" t="s">
        <v>410</v>
      </c>
      <c r="B32" s="614">
        <v>1</v>
      </c>
      <c r="C32" s="484">
        <v>0.2</v>
      </c>
      <c r="D32" s="485" t="s">
        <v>411</v>
      </c>
    </row>
    <row r="33" spans="1:4">
      <c r="A33" s="676" t="s">
        <v>419</v>
      </c>
      <c r="B33" s="676"/>
      <c r="C33" s="676"/>
      <c r="D33" s="676"/>
    </row>
    <row r="34" spans="1:4">
      <c r="A34" s="677" t="s">
        <v>420</v>
      </c>
      <c r="B34" s="677"/>
      <c r="C34" s="677"/>
      <c r="D34" s="677"/>
    </row>
    <row r="35" spans="1:4" hidden="1">
      <c r="A35" s="483" t="s">
        <v>421</v>
      </c>
    </row>
    <row r="36" spans="1:4" hidden="1">
      <c r="A36" s="483" t="s">
        <v>422</v>
      </c>
    </row>
    <row r="37" spans="1:4" hidden="1"/>
  </sheetData>
  <mergeCells count="4">
    <mergeCell ref="A33:D33"/>
    <mergeCell ref="A34:D34"/>
    <mergeCell ref="A6:A8"/>
    <mergeCell ref="D6:D8"/>
  </mergeCells>
  <pageMargins left="0.70866141732283472" right="0.70866141732283472" top="0.74803149606299213" bottom="0.74803149606299213" header="0.31496062992125984" footer="0.31496062992125984"/>
  <pageSetup paperSize="9" firstPageNumber="32" fitToHeight="0" orientation="portrait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2"/>
  <sheetViews>
    <sheetView workbookViewId="0">
      <selection activeCell="G24" sqref="G24"/>
    </sheetView>
  </sheetViews>
  <sheetFormatPr defaultColWidth="9.140625" defaultRowHeight="15"/>
  <cols>
    <col min="1" max="1" width="20.7109375" style="44" customWidth="1"/>
    <col min="2" max="5" width="9.140625" style="44"/>
    <col min="6" max="6" width="8.28515625" style="44" customWidth="1"/>
    <col min="7" max="7" width="20.42578125" style="44" customWidth="1"/>
    <col min="8" max="16384" width="9.140625" style="44"/>
  </cols>
  <sheetData>
    <row r="1" spans="1:9" ht="18" customHeight="1">
      <c r="A1" s="46" t="s">
        <v>423</v>
      </c>
      <c r="B1" s="466"/>
      <c r="C1" s="466"/>
      <c r="D1" s="466"/>
      <c r="E1" s="466"/>
      <c r="F1" s="466"/>
      <c r="G1" s="466"/>
    </row>
    <row r="2" spans="1:9" s="358" customFormat="1" ht="18" customHeight="1">
      <c r="A2" s="467" t="s">
        <v>1750</v>
      </c>
      <c r="B2" s="468"/>
      <c r="C2" s="468"/>
    </row>
    <row r="3" spans="1:9" s="89" customFormat="1" ht="15" customHeight="1">
      <c r="A3" s="127" t="s">
        <v>424</v>
      </c>
    </row>
    <row r="4" spans="1:9" ht="18" customHeight="1">
      <c r="A4" s="46" t="s">
        <v>425</v>
      </c>
      <c r="B4" s="466"/>
      <c r="C4" s="466"/>
      <c r="D4" s="466"/>
      <c r="E4" s="466"/>
      <c r="F4" s="466"/>
    </row>
    <row r="5" spans="1:9" s="358" customFormat="1" ht="19.5" customHeight="1">
      <c r="A5" s="467" t="s">
        <v>426</v>
      </c>
      <c r="B5" s="468"/>
      <c r="C5" s="468"/>
      <c r="D5" s="468"/>
    </row>
    <row r="6" spans="1:9" s="89" customFormat="1" ht="18" customHeight="1" thickBot="1">
      <c r="A6" s="127" t="s">
        <v>427</v>
      </c>
    </row>
    <row r="7" spans="1:9" ht="18" customHeight="1" thickBot="1">
      <c r="A7" s="470"/>
      <c r="B7" s="130">
        <v>2019</v>
      </c>
      <c r="C7" s="130">
        <v>2020</v>
      </c>
      <c r="D7" s="130">
        <v>2021</v>
      </c>
      <c r="E7" s="130">
        <v>2022</v>
      </c>
      <c r="F7" s="130">
        <v>2023</v>
      </c>
      <c r="G7" s="91"/>
    </row>
    <row r="8" spans="1:9" ht="17.45" customHeight="1">
      <c r="A8" s="203" t="s">
        <v>295</v>
      </c>
      <c r="B8" s="352">
        <v>11242</v>
      </c>
      <c r="C8" s="352">
        <v>10375</v>
      </c>
      <c r="D8" s="352">
        <v>10731</v>
      </c>
      <c r="E8" s="92">
        <v>15735</v>
      </c>
      <c r="F8" s="92">
        <v>19552</v>
      </c>
      <c r="G8" s="203" t="s">
        <v>428</v>
      </c>
      <c r="H8" s="474"/>
      <c r="I8" s="474"/>
    </row>
    <row r="9" spans="1:9">
      <c r="A9" s="205" t="s">
        <v>317</v>
      </c>
      <c r="B9" s="353">
        <v>17550</v>
      </c>
      <c r="C9" s="353">
        <v>15563</v>
      </c>
      <c r="D9" s="353">
        <v>15626</v>
      </c>
      <c r="E9" s="93">
        <v>20753</v>
      </c>
      <c r="F9" s="353">
        <v>26431</v>
      </c>
      <c r="G9" s="205" t="s">
        <v>298</v>
      </c>
    </row>
    <row r="10" spans="1:9" ht="39">
      <c r="A10" s="205" t="s">
        <v>1722</v>
      </c>
      <c r="B10" s="353">
        <v>10184</v>
      </c>
      <c r="C10" s="353">
        <v>11797</v>
      </c>
      <c r="D10" s="353">
        <v>11523</v>
      </c>
      <c r="E10" s="93">
        <v>13713</v>
      </c>
      <c r="F10" s="353">
        <v>16816</v>
      </c>
      <c r="G10" s="205" t="s">
        <v>1723</v>
      </c>
    </row>
    <row r="11" spans="1:9">
      <c r="A11" s="205" t="s">
        <v>340</v>
      </c>
      <c r="B11" s="353">
        <v>7774</v>
      </c>
      <c r="C11" s="353">
        <v>6390</v>
      </c>
      <c r="D11" s="353">
        <v>7291</v>
      </c>
      <c r="E11" s="93">
        <v>9034</v>
      </c>
      <c r="F11" s="353">
        <v>12500</v>
      </c>
      <c r="G11" s="205" t="s">
        <v>302</v>
      </c>
    </row>
    <row r="12" spans="1:9" ht="26.25">
      <c r="A12" s="205" t="s">
        <v>429</v>
      </c>
      <c r="B12" s="353">
        <v>9420</v>
      </c>
      <c r="C12" s="353">
        <v>7859</v>
      </c>
      <c r="D12" s="353">
        <v>9833</v>
      </c>
      <c r="E12" s="93">
        <v>15761</v>
      </c>
      <c r="F12" s="353">
        <v>20164</v>
      </c>
      <c r="G12" s="205" t="s">
        <v>1724</v>
      </c>
    </row>
    <row r="13" spans="1:9" ht="30" customHeight="1">
      <c r="A13" s="205" t="s">
        <v>416</v>
      </c>
      <c r="B13" s="353">
        <v>10421</v>
      </c>
      <c r="C13" s="353">
        <v>8772</v>
      </c>
      <c r="D13" s="353">
        <v>8749</v>
      </c>
      <c r="E13" s="93">
        <v>14301</v>
      </c>
      <c r="F13" s="353">
        <v>16497</v>
      </c>
      <c r="G13" s="205" t="s">
        <v>1725</v>
      </c>
    </row>
    <row r="14" spans="1:9" ht="42.75" customHeight="1" thickBot="1">
      <c r="A14" s="208" t="s">
        <v>418</v>
      </c>
      <c r="B14" s="354">
        <v>11490</v>
      </c>
      <c r="C14" s="354">
        <v>11306</v>
      </c>
      <c r="D14" s="354">
        <v>11151</v>
      </c>
      <c r="E14" s="95">
        <v>20331</v>
      </c>
      <c r="F14" s="354">
        <v>35360</v>
      </c>
      <c r="G14" s="208" t="s">
        <v>430</v>
      </c>
    </row>
    <row r="15" spans="1:9">
      <c r="A15" s="684" t="s">
        <v>431</v>
      </c>
      <c r="B15" s="684"/>
      <c r="C15" s="684"/>
      <c r="D15" s="684"/>
      <c r="E15" s="684"/>
      <c r="F15" s="684"/>
      <c r="G15" s="684"/>
    </row>
    <row r="16" spans="1:9">
      <c r="A16" s="685" t="s">
        <v>432</v>
      </c>
      <c r="B16" s="685"/>
      <c r="C16" s="685"/>
      <c r="D16" s="685"/>
      <c r="E16" s="685"/>
      <c r="F16" s="685"/>
      <c r="G16" s="685"/>
    </row>
    <row r="17" spans="1:7">
      <c r="A17" s="471"/>
    </row>
    <row r="19" spans="1:7" ht="18" customHeight="1">
      <c r="A19" s="46" t="s">
        <v>433</v>
      </c>
      <c r="B19" s="466"/>
      <c r="C19" s="466"/>
      <c r="D19" s="466"/>
      <c r="E19" s="466"/>
      <c r="F19" s="466"/>
      <c r="G19" s="466"/>
    </row>
    <row r="20" spans="1:7" s="358" customFormat="1" ht="18" customHeight="1">
      <c r="A20" s="467" t="s">
        <v>434</v>
      </c>
      <c r="B20" s="468"/>
      <c r="C20" s="468"/>
      <c r="D20" s="468"/>
      <c r="E20" s="468"/>
      <c r="F20" s="468"/>
      <c r="G20" s="468"/>
    </row>
    <row r="21" spans="1:7" s="89" customFormat="1" ht="18" customHeight="1">
      <c r="A21" s="127" t="s">
        <v>435</v>
      </c>
    </row>
    <row r="22" spans="1:7" ht="18" customHeight="1">
      <c r="A22" s="46" t="s">
        <v>436</v>
      </c>
      <c r="B22" s="466"/>
      <c r="C22" s="466"/>
      <c r="D22" s="466"/>
      <c r="E22" s="466"/>
      <c r="F22" s="466"/>
      <c r="G22" s="466"/>
    </row>
    <row r="23" spans="1:7" s="358" customFormat="1" ht="18" customHeight="1">
      <c r="A23" s="467" t="s">
        <v>437</v>
      </c>
      <c r="B23" s="468"/>
      <c r="C23" s="468"/>
      <c r="D23" s="468"/>
      <c r="E23" s="468"/>
      <c r="F23" s="468"/>
      <c r="G23" s="468"/>
    </row>
    <row r="24" spans="1:7" s="89" customFormat="1" ht="18" customHeight="1" thickBot="1">
      <c r="A24" s="127" t="s">
        <v>438</v>
      </c>
    </row>
    <row r="25" spans="1:7">
      <c r="A25" s="687" t="s">
        <v>439</v>
      </c>
      <c r="B25" s="463" t="s">
        <v>440</v>
      </c>
      <c r="C25" s="463" t="s">
        <v>441</v>
      </c>
      <c r="D25" s="463" t="s">
        <v>442</v>
      </c>
      <c r="E25" s="463" t="s">
        <v>443</v>
      </c>
      <c r="F25" s="463" t="s">
        <v>1599</v>
      </c>
      <c r="G25" s="689"/>
    </row>
    <row r="26" spans="1:7" ht="15.75" thickBot="1">
      <c r="A26" s="688"/>
      <c r="B26" s="464">
        <v>2020</v>
      </c>
      <c r="C26" s="464">
        <v>2021</v>
      </c>
      <c r="D26" s="464">
        <v>2022</v>
      </c>
      <c r="E26" s="464">
        <v>2023</v>
      </c>
      <c r="F26" s="464">
        <v>2024</v>
      </c>
      <c r="G26" s="690"/>
    </row>
    <row r="27" spans="1:7" ht="27.6" customHeight="1">
      <c r="A27" s="81" t="s">
        <v>444</v>
      </c>
      <c r="B27" s="353">
        <v>677</v>
      </c>
      <c r="C27" s="353">
        <v>514</v>
      </c>
      <c r="D27" s="353">
        <v>431</v>
      </c>
      <c r="E27" s="93">
        <v>470</v>
      </c>
      <c r="F27" s="93">
        <v>642</v>
      </c>
      <c r="G27" s="472" t="s">
        <v>445</v>
      </c>
    </row>
    <row r="28" spans="1:7" ht="26.25" customHeight="1">
      <c r="A28" s="81" t="s">
        <v>446</v>
      </c>
      <c r="B28" s="353">
        <v>2277</v>
      </c>
      <c r="C28" s="353">
        <v>2187</v>
      </c>
      <c r="D28" s="353">
        <v>2153</v>
      </c>
      <c r="E28" s="93">
        <v>2146</v>
      </c>
      <c r="F28" s="93">
        <v>3552</v>
      </c>
      <c r="G28" s="472" t="s">
        <v>447</v>
      </c>
    </row>
    <row r="29" spans="1:7" ht="27" customHeight="1" thickBot="1">
      <c r="A29" s="107" t="s">
        <v>448</v>
      </c>
      <c r="B29" s="354">
        <v>344</v>
      </c>
      <c r="C29" s="354">
        <v>326</v>
      </c>
      <c r="D29" s="354">
        <v>341</v>
      </c>
      <c r="E29" s="95">
        <v>359</v>
      </c>
      <c r="F29" s="95">
        <v>599</v>
      </c>
      <c r="G29" s="473" t="s">
        <v>449</v>
      </c>
    </row>
    <row r="30" spans="1:7">
      <c r="A30" s="684" t="s">
        <v>1600</v>
      </c>
      <c r="B30" s="684"/>
      <c r="C30" s="684"/>
      <c r="D30" s="684"/>
      <c r="E30" s="684"/>
      <c r="F30" s="684"/>
      <c r="G30" s="684"/>
    </row>
    <row r="31" spans="1:7">
      <c r="A31" s="686" t="s">
        <v>1601</v>
      </c>
      <c r="B31" s="686"/>
      <c r="C31" s="686"/>
      <c r="D31" s="686"/>
      <c r="E31" s="686"/>
      <c r="F31" s="686"/>
      <c r="G31" s="686"/>
    </row>
    <row r="32" spans="1:7">
      <c r="A32" s="165"/>
    </row>
  </sheetData>
  <mergeCells count="6">
    <mergeCell ref="A15:G15"/>
    <mergeCell ref="A16:G16"/>
    <mergeCell ref="A30:G30"/>
    <mergeCell ref="A31:G31"/>
    <mergeCell ref="A25:A26"/>
    <mergeCell ref="G25:G26"/>
  </mergeCells>
  <pageMargins left="0.70866141732283472" right="0.70866141732283472" top="0.78740157480314965" bottom="0.78740157480314965" header="0.31496062992125984" footer="0.31496062992125984"/>
  <pageSetup paperSize="9" firstPageNumber="33" orientation="portrait" useFirstPageNumber="1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1"/>
  <sheetViews>
    <sheetView topLeftCell="A13" workbookViewId="0">
      <selection activeCell="G24" sqref="G24"/>
    </sheetView>
  </sheetViews>
  <sheetFormatPr defaultColWidth="9.140625" defaultRowHeight="15"/>
  <cols>
    <col min="1" max="1" width="22.28515625" style="3" customWidth="1"/>
    <col min="2" max="2" width="13.42578125" style="3" customWidth="1"/>
    <col min="3" max="3" width="13.85546875" style="3" customWidth="1"/>
    <col min="4" max="4" width="14.28515625" style="3" customWidth="1"/>
    <col min="5" max="5" width="22.7109375" style="3" customWidth="1"/>
    <col min="6" max="16384" width="9.140625" style="3"/>
  </cols>
  <sheetData>
    <row r="1" spans="1:5" ht="18" customHeight="1">
      <c r="A1" s="121" t="s">
        <v>1602</v>
      </c>
      <c r="B1" s="109"/>
      <c r="C1" s="109"/>
      <c r="D1" s="109"/>
      <c r="E1" s="109"/>
    </row>
    <row r="2" spans="1:5" s="19" customFormat="1" ht="18" customHeight="1">
      <c r="A2" s="174" t="s">
        <v>450</v>
      </c>
      <c r="B2" s="175"/>
      <c r="C2" s="175"/>
      <c r="D2" s="175"/>
      <c r="E2" s="175"/>
    </row>
    <row r="3" spans="1:5" s="21" customFormat="1" ht="18" customHeight="1">
      <c r="A3" s="29" t="s">
        <v>451</v>
      </c>
    </row>
    <row r="4" spans="1:5" ht="18" customHeight="1">
      <c r="A4" s="121" t="s">
        <v>452</v>
      </c>
      <c r="B4" s="109"/>
      <c r="C4" s="109"/>
      <c r="D4" s="109"/>
      <c r="E4" s="109"/>
    </row>
    <row r="5" spans="1:5" s="19" customFormat="1" ht="18" customHeight="1">
      <c r="A5" s="174" t="s">
        <v>1603</v>
      </c>
      <c r="B5" s="175"/>
      <c r="C5" s="175"/>
      <c r="D5" s="175"/>
      <c r="E5" s="175"/>
    </row>
    <row r="6" spans="1:5" s="19" customFormat="1" ht="18" customHeight="1">
      <c r="A6" s="29" t="s">
        <v>453</v>
      </c>
    </row>
    <row r="7" spans="1:5" s="151" customFormat="1" ht="45.75" customHeight="1">
      <c r="A7" s="691"/>
      <c r="B7" s="153" t="s">
        <v>454</v>
      </c>
      <c r="C7" s="153" t="s">
        <v>455</v>
      </c>
      <c r="D7" s="153" t="s">
        <v>456</v>
      </c>
      <c r="E7" s="693"/>
    </row>
    <row r="8" spans="1:5" s="151" customFormat="1" ht="45" customHeight="1">
      <c r="A8" s="692"/>
      <c r="B8" s="267" t="s">
        <v>457</v>
      </c>
      <c r="C8" s="267" t="s">
        <v>447</v>
      </c>
      <c r="D8" s="267" t="s">
        <v>458</v>
      </c>
      <c r="E8" s="694"/>
    </row>
    <row r="9" spans="1:5" ht="21.6" customHeight="1">
      <c r="A9" s="145" t="s">
        <v>295</v>
      </c>
      <c r="B9" s="255">
        <v>4390</v>
      </c>
      <c r="C9" s="143">
        <v>4829</v>
      </c>
      <c r="D9" s="144">
        <v>4151</v>
      </c>
      <c r="E9" s="310" t="s">
        <v>428</v>
      </c>
    </row>
    <row r="10" spans="1:5">
      <c r="A10" s="412" t="s">
        <v>459</v>
      </c>
      <c r="B10" s="588"/>
      <c r="C10" s="589"/>
      <c r="D10" s="588"/>
      <c r="E10" s="451" t="s">
        <v>460</v>
      </c>
    </row>
    <row r="11" spans="1:5">
      <c r="A11" s="39" t="s">
        <v>461</v>
      </c>
      <c r="B11" s="252">
        <v>2357</v>
      </c>
      <c r="C11" s="146">
        <v>1796</v>
      </c>
      <c r="D11" s="14">
        <v>1230</v>
      </c>
      <c r="E11" s="39" t="s">
        <v>462</v>
      </c>
    </row>
    <row r="12" spans="1:5">
      <c r="A12" s="39" t="s">
        <v>463</v>
      </c>
      <c r="B12" s="252">
        <v>55</v>
      </c>
      <c r="C12" s="146">
        <v>332</v>
      </c>
      <c r="D12" s="14">
        <v>175</v>
      </c>
      <c r="E12" s="39" t="s">
        <v>464</v>
      </c>
    </row>
    <row r="13" spans="1:5" ht="26.25">
      <c r="A13" s="39" t="s">
        <v>465</v>
      </c>
      <c r="B13" s="252">
        <v>51</v>
      </c>
      <c r="C13" s="146">
        <v>307</v>
      </c>
      <c r="D13" s="14">
        <v>198</v>
      </c>
      <c r="E13" s="39" t="s">
        <v>466</v>
      </c>
    </row>
    <row r="14" spans="1:5">
      <c r="A14" s="39" t="s">
        <v>467</v>
      </c>
      <c r="B14" s="252">
        <v>1273</v>
      </c>
      <c r="C14" s="146">
        <v>1584</v>
      </c>
      <c r="D14" s="14">
        <v>1689</v>
      </c>
      <c r="E14" s="39" t="s">
        <v>468</v>
      </c>
    </row>
    <row r="15" spans="1:5" ht="26.25">
      <c r="A15" s="39" t="s">
        <v>469</v>
      </c>
      <c r="B15" s="252">
        <v>105</v>
      </c>
      <c r="C15" s="146">
        <v>61</v>
      </c>
      <c r="D15" s="14">
        <v>379</v>
      </c>
      <c r="E15" s="39" t="s">
        <v>470</v>
      </c>
    </row>
    <row r="16" spans="1:5" ht="18" customHeight="1">
      <c r="A16" s="39" t="s">
        <v>471</v>
      </c>
      <c r="B16" s="252">
        <v>245</v>
      </c>
      <c r="C16" s="146">
        <v>140</v>
      </c>
      <c r="D16" s="14">
        <v>34</v>
      </c>
      <c r="E16" s="39" t="s">
        <v>471</v>
      </c>
    </row>
    <row r="17" spans="1:5" ht="25.5" customHeight="1">
      <c r="A17" s="39" t="s">
        <v>472</v>
      </c>
      <c r="B17" s="252">
        <v>119</v>
      </c>
      <c r="C17" s="146">
        <v>94</v>
      </c>
      <c r="D17" s="14">
        <v>106</v>
      </c>
      <c r="E17" s="39" t="s">
        <v>473</v>
      </c>
    </row>
    <row r="18" spans="1:5" ht="25.9" customHeight="1">
      <c r="A18" s="96" t="s">
        <v>474</v>
      </c>
      <c r="B18" s="252">
        <v>86</v>
      </c>
      <c r="C18" s="146">
        <v>153</v>
      </c>
      <c r="D18" s="14">
        <v>302</v>
      </c>
      <c r="E18" s="96" t="s">
        <v>475</v>
      </c>
    </row>
    <row r="19" spans="1:5" ht="25.9" customHeight="1">
      <c r="A19" s="96" t="s">
        <v>476</v>
      </c>
      <c r="B19" s="252">
        <v>39</v>
      </c>
      <c r="C19" s="146">
        <v>147</v>
      </c>
      <c r="D19" s="14">
        <v>28</v>
      </c>
      <c r="E19" s="96" t="s">
        <v>477</v>
      </c>
    </row>
    <row r="20" spans="1:5" ht="25.9" customHeight="1">
      <c r="A20" s="96" t="s">
        <v>478</v>
      </c>
      <c r="B20" s="295" t="s">
        <v>378</v>
      </c>
      <c r="C20" s="146">
        <v>215</v>
      </c>
      <c r="D20" s="14">
        <v>10</v>
      </c>
      <c r="E20" s="96" t="s">
        <v>479</v>
      </c>
    </row>
    <row r="21" spans="1:5" ht="39">
      <c r="A21" s="99" t="s">
        <v>480</v>
      </c>
      <c r="B21" s="259">
        <v>60</v>
      </c>
      <c r="C21" s="590" t="s">
        <v>378</v>
      </c>
      <c r="D21" s="196" t="s">
        <v>378</v>
      </c>
      <c r="E21" s="99" t="s">
        <v>481</v>
      </c>
    </row>
  </sheetData>
  <mergeCells count="2">
    <mergeCell ref="A7:A8"/>
    <mergeCell ref="E7:E8"/>
  </mergeCells>
  <pageMargins left="0.70866141732283505" right="0.70866141732283505" top="0.74803149606299202" bottom="0.74803149606299202" header="0.31496062992126" footer="0.31496062992126"/>
  <pageSetup paperSize="9" firstPageNumber="33" orientation="portrait" useFirstPageNumber="1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2"/>
  <sheetViews>
    <sheetView topLeftCell="A10" workbookViewId="0">
      <selection activeCell="G24" sqref="G24"/>
    </sheetView>
  </sheetViews>
  <sheetFormatPr defaultColWidth="9.140625" defaultRowHeight="15"/>
  <cols>
    <col min="1" max="1" width="20.7109375" style="44" customWidth="1"/>
    <col min="2" max="6" width="9.140625" style="44"/>
    <col min="7" max="7" width="20.7109375" style="44" customWidth="1"/>
    <col min="8" max="16384" width="9.140625" style="44"/>
  </cols>
  <sheetData>
    <row r="1" spans="1:7" ht="18" customHeight="1">
      <c r="A1" s="46" t="s">
        <v>482</v>
      </c>
      <c r="B1" s="466"/>
      <c r="C1" s="466"/>
      <c r="D1" s="466"/>
      <c r="E1" s="466"/>
      <c r="F1" s="466"/>
      <c r="G1" s="466"/>
    </row>
    <row r="2" spans="1:7" s="358" customFormat="1" ht="18" customHeight="1">
      <c r="A2" s="467" t="s">
        <v>483</v>
      </c>
      <c r="B2" s="468"/>
      <c r="C2" s="468"/>
      <c r="D2" s="468"/>
      <c r="E2" s="468"/>
      <c r="F2" s="468"/>
      <c r="G2" s="468"/>
    </row>
    <row r="3" spans="1:7" s="89" customFormat="1" ht="18" customHeight="1">
      <c r="A3" s="127" t="s">
        <v>484</v>
      </c>
    </row>
    <row r="4" spans="1:7" s="69" customFormat="1" ht="18" customHeight="1">
      <c r="A4" s="46" t="s">
        <v>485</v>
      </c>
      <c r="B4" s="466"/>
      <c r="C4" s="466"/>
      <c r="D4" s="466"/>
      <c r="E4" s="466"/>
      <c r="F4" s="466"/>
    </row>
    <row r="5" spans="1:7" s="465" customFormat="1" ht="18" customHeight="1">
      <c r="A5" s="467" t="s">
        <v>486</v>
      </c>
      <c r="B5" s="468"/>
      <c r="C5" s="468"/>
      <c r="D5" s="468"/>
      <c r="E5" s="468"/>
      <c r="F5" s="468"/>
    </row>
    <row r="6" spans="1:7" s="358" customFormat="1" ht="18" customHeight="1" thickBot="1">
      <c r="A6" s="127" t="s">
        <v>487</v>
      </c>
    </row>
    <row r="7" spans="1:7" ht="18" customHeight="1">
      <c r="A7" s="695"/>
      <c r="B7" s="463" t="s">
        <v>440</v>
      </c>
      <c r="C7" s="463" t="s">
        <v>441</v>
      </c>
      <c r="D7" s="463" t="s">
        <v>442</v>
      </c>
      <c r="E7" s="463" t="s">
        <v>443</v>
      </c>
      <c r="F7" s="463" t="s">
        <v>1599</v>
      </c>
      <c r="G7" s="689"/>
    </row>
    <row r="8" spans="1:7" ht="18" customHeight="1" thickBot="1">
      <c r="A8" s="696"/>
      <c r="B8" s="464">
        <v>2020</v>
      </c>
      <c r="C8" s="464">
        <v>2021</v>
      </c>
      <c r="D8" s="464">
        <v>2022</v>
      </c>
      <c r="E8" s="464">
        <v>2023</v>
      </c>
      <c r="F8" s="464">
        <v>2024</v>
      </c>
      <c r="G8" s="690"/>
    </row>
    <row r="9" spans="1:7" ht="21" customHeight="1">
      <c r="A9" s="583" t="s">
        <v>488</v>
      </c>
      <c r="B9" s="352">
        <v>21049</v>
      </c>
      <c r="C9" s="352">
        <v>43889</v>
      </c>
      <c r="D9" s="352">
        <v>57103</v>
      </c>
      <c r="E9" s="92">
        <v>46353</v>
      </c>
      <c r="F9" s="92">
        <v>30053</v>
      </c>
      <c r="G9" s="570" t="s">
        <v>489</v>
      </c>
    </row>
    <row r="10" spans="1:7">
      <c r="A10" s="584" t="s">
        <v>490</v>
      </c>
      <c r="B10" s="353"/>
      <c r="C10" s="353"/>
      <c r="D10" s="353"/>
      <c r="E10" s="93"/>
      <c r="F10" s="93"/>
      <c r="G10" s="63" t="s">
        <v>491</v>
      </c>
    </row>
    <row r="11" spans="1:7">
      <c r="A11" s="585" t="s">
        <v>492</v>
      </c>
      <c r="B11" s="353">
        <v>21</v>
      </c>
      <c r="C11" s="353">
        <v>11</v>
      </c>
      <c r="D11" s="353">
        <v>21</v>
      </c>
      <c r="E11" s="93">
        <v>15</v>
      </c>
      <c r="F11" s="93">
        <v>17</v>
      </c>
      <c r="G11" s="63" t="s">
        <v>493</v>
      </c>
    </row>
    <row r="12" spans="1:7">
      <c r="A12" s="585" t="s">
        <v>494</v>
      </c>
      <c r="B12" s="353" t="s">
        <v>378</v>
      </c>
      <c r="C12" s="353" t="s">
        <v>378</v>
      </c>
      <c r="D12" s="353">
        <v>1</v>
      </c>
      <c r="E12" s="93" t="s">
        <v>378</v>
      </c>
      <c r="F12" s="93" t="s">
        <v>378</v>
      </c>
      <c r="G12" s="63" t="s">
        <v>494</v>
      </c>
    </row>
    <row r="13" spans="1:7">
      <c r="A13" s="585" t="s">
        <v>495</v>
      </c>
      <c r="B13" s="353" t="s">
        <v>378</v>
      </c>
      <c r="C13" s="353">
        <v>42</v>
      </c>
      <c r="D13" s="353">
        <v>1</v>
      </c>
      <c r="E13" s="93">
        <v>4</v>
      </c>
      <c r="F13" s="93">
        <v>4</v>
      </c>
      <c r="G13" s="63" t="s">
        <v>495</v>
      </c>
    </row>
    <row r="14" spans="1:7">
      <c r="A14" s="585" t="s">
        <v>496</v>
      </c>
      <c r="B14" s="353">
        <v>2083</v>
      </c>
      <c r="C14" s="353">
        <v>2178</v>
      </c>
      <c r="D14" s="353">
        <v>1985</v>
      </c>
      <c r="E14" s="93">
        <v>3179</v>
      </c>
      <c r="F14" s="93">
        <v>2315</v>
      </c>
      <c r="G14" s="63" t="s">
        <v>497</v>
      </c>
    </row>
    <row r="15" spans="1:7">
      <c r="A15" s="585" t="s">
        <v>498</v>
      </c>
      <c r="B15" s="353">
        <v>1844</v>
      </c>
      <c r="C15" s="353">
        <v>2005</v>
      </c>
      <c r="D15" s="353">
        <v>1672</v>
      </c>
      <c r="E15" s="93">
        <v>1916</v>
      </c>
      <c r="F15" s="93">
        <v>2623</v>
      </c>
      <c r="G15" s="63" t="s">
        <v>498</v>
      </c>
    </row>
    <row r="16" spans="1:7">
      <c r="A16" s="585" t="s">
        <v>499</v>
      </c>
      <c r="B16" s="353">
        <v>2439</v>
      </c>
      <c r="C16" s="353">
        <v>1932</v>
      </c>
      <c r="D16" s="353">
        <v>1595</v>
      </c>
      <c r="E16" s="93">
        <v>876</v>
      </c>
      <c r="F16" s="93">
        <v>492</v>
      </c>
      <c r="G16" s="63" t="s">
        <v>500</v>
      </c>
    </row>
    <row r="17" spans="1:7">
      <c r="A17" s="585" t="s">
        <v>501</v>
      </c>
      <c r="B17" s="353">
        <v>121</v>
      </c>
      <c r="C17" s="353">
        <v>146</v>
      </c>
      <c r="D17" s="353">
        <v>219</v>
      </c>
      <c r="E17" s="93">
        <v>64</v>
      </c>
      <c r="F17" s="93">
        <v>63</v>
      </c>
      <c r="G17" s="63" t="s">
        <v>502</v>
      </c>
    </row>
    <row r="18" spans="1:7">
      <c r="A18" s="585" t="s">
        <v>503</v>
      </c>
      <c r="B18" s="353">
        <v>3</v>
      </c>
      <c r="C18" s="353">
        <v>4</v>
      </c>
      <c r="D18" s="353">
        <v>4</v>
      </c>
      <c r="E18" s="93">
        <v>17</v>
      </c>
      <c r="F18" s="93">
        <v>13</v>
      </c>
      <c r="G18" s="63" t="s">
        <v>503</v>
      </c>
    </row>
    <row r="19" spans="1:7" ht="19.5" customHeight="1">
      <c r="A19" s="585" t="s">
        <v>504</v>
      </c>
      <c r="B19" s="353">
        <v>14538</v>
      </c>
      <c r="C19" s="353">
        <v>37571</v>
      </c>
      <c r="D19" s="353">
        <v>51605</v>
      </c>
      <c r="E19" s="93">
        <v>40282</v>
      </c>
      <c r="F19" s="93">
        <v>24526</v>
      </c>
      <c r="G19" s="63" t="s">
        <v>505</v>
      </c>
    </row>
    <row r="20" spans="1:7" ht="26.25">
      <c r="A20" s="586" t="s">
        <v>506</v>
      </c>
      <c r="B20" s="352">
        <v>15547</v>
      </c>
      <c r="C20" s="352">
        <v>19529</v>
      </c>
      <c r="D20" s="352">
        <v>23598</v>
      </c>
      <c r="E20" s="352">
        <v>25321</v>
      </c>
      <c r="F20" s="352">
        <v>25774</v>
      </c>
      <c r="G20" s="570" t="s">
        <v>507</v>
      </c>
    </row>
    <row r="21" spans="1:7">
      <c r="A21" s="584" t="s">
        <v>490</v>
      </c>
      <c r="B21" s="353"/>
      <c r="C21" s="353"/>
      <c r="D21" s="353"/>
      <c r="E21" s="93"/>
      <c r="F21" s="93"/>
      <c r="G21" s="63" t="s">
        <v>491</v>
      </c>
    </row>
    <row r="22" spans="1:7">
      <c r="A22" s="585" t="s">
        <v>508</v>
      </c>
      <c r="B22" s="353">
        <v>141</v>
      </c>
      <c r="C22" s="353">
        <v>49</v>
      </c>
      <c r="D22" s="353">
        <v>274</v>
      </c>
      <c r="E22" s="93">
        <v>347</v>
      </c>
      <c r="F22" s="93">
        <v>358</v>
      </c>
      <c r="G22" s="63" t="s">
        <v>509</v>
      </c>
    </row>
    <row r="23" spans="1:7">
      <c r="A23" s="585" t="s">
        <v>510</v>
      </c>
      <c r="B23" s="353">
        <v>204</v>
      </c>
      <c r="C23" s="353">
        <v>99</v>
      </c>
      <c r="D23" s="353">
        <v>216</v>
      </c>
      <c r="E23" s="93">
        <v>399</v>
      </c>
      <c r="F23" s="93">
        <v>494</v>
      </c>
      <c r="G23" s="63" t="s">
        <v>511</v>
      </c>
    </row>
    <row r="24" spans="1:7">
      <c r="A24" s="585" t="s">
        <v>512</v>
      </c>
      <c r="B24" s="353">
        <v>10749</v>
      </c>
      <c r="C24" s="353">
        <v>12272</v>
      </c>
      <c r="D24" s="353">
        <v>14377</v>
      </c>
      <c r="E24" s="93">
        <v>15306</v>
      </c>
      <c r="F24" s="93">
        <v>14424</v>
      </c>
      <c r="G24" s="63" t="s">
        <v>512</v>
      </c>
    </row>
    <row r="25" spans="1:7">
      <c r="A25" s="585" t="s">
        <v>513</v>
      </c>
      <c r="B25" s="353">
        <v>9</v>
      </c>
      <c r="C25" s="353">
        <v>7</v>
      </c>
      <c r="D25" s="353">
        <v>3</v>
      </c>
      <c r="E25" s="93">
        <v>10</v>
      </c>
      <c r="F25" s="93">
        <v>2</v>
      </c>
      <c r="G25" s="63" t="s">
        <v>513</v>
      </c>
    </row>
    <row r="26" spans="1:7">
      <c r="A26" s="585" t="s">
        <v>514</v>
      </c>
      <c r="B26" s="353">
        <v>19</v>
      </c>
      <c r="C26" s="353">
        <v>26</v>
      </c>
      <c r="D26" s="353">
        <v>26</v>
      </c>
      <c r="E26" s="93">
        <v>20</v>
      </c>
      <c r="F26" s="93">
        <v>14</v>
      </c>
      <c r="G26" s="63" t="s">
        <v>514</v>
      </c>
    </row>
    <row r="27" spans="1:7">
      <c r="A27" s="585" t="s">
        <v>515</v>
      </c>
      <c r="B27" s="353">
        <v>7</v>
      </c>
      <c r="C27" s="353">
        <v>3</v>
      </c>
      <c r="D27" s="353">
        <v>1</v>
      </c>
      <c r="E27" s="93">
        <v>4</v>
      </c>
      <c r="F27" s="93">
        <v>9</v>
      </c>
      <c r="G27" s="63" t="s">
        <v>515</v>
      </c>
    </row>
    <row r="28" spans="1:7">
      <c r="A28" s="585" t="s">
        <v>516</v>
      </c>
      <c r="B28" s="353">
        <v>24</v>
      </c>
      <c r="C28" s="353">
        <v>21</v>
      </c>
      <c r="D28" s="353">
        <v>10</v>
      </c>
      <c r="E28" s="93">
        <v>23</v>
      </c>
      <c r="F28" s="93">
        <v>16</v>
      </c>
      <c r="G28" s="63" t="s">
        <v>516</v>
      </c>
    </row>
    <row r="29" spans="1:7">
      <c r="A29" s="585" t="s">
        <v>517</v>
      </c>
      <c r="B29" s="353">
        <v>3533</v>
      </c>
      <c r="C29" s="353">
        <v>6003</v>
      </c>
      <c r="D29" s="353">
        <v>7498</v>
      </c>
      <c r="E29" s="93">
        <v>8407</v>
      </c>
      <c r="F29" s="93">
        <v>9589</v>
      </c>
      <c r="G29" s="63" t="s">
        <v>517</v>
      </c>
    </row>
    <row r="30" spans="1:7">
      <c r="A30" s="585" t="s">
        <v>518</v>
      </c>
      <c r="B30" s="353">
        <v>532</v>
      </c>
      <c r="C30" s="353">
        <v>509</v>
      </c>
      <c r="D30" s="353">
        <v>499</v>
      </c>
      <c r="E30" s="93">
        <v>467</v>
      </c>
      <c r="F30" s="93">
        <v>425</v>
      </c>
      <c r="G30" s="63" t="s">
        <v>519</v>
      </c>
    </row>
    <row r="31" spans="1:7">
      <c r="A31" s="585" t="s">
        <v>520</v>
      </c>
      <c r="B31" s="353">
        <v>2</v>
      </c>
      <c r="C31" s="353">
        <v>1</v>
      </c>
      <c r="D31" s="353">
        <v>1</v>
      </c>
      <c r="E31" s="93" t="s">
        <v>378</v>
      </c>
      <c r="F31" s="93" t="s">
        <v>378</v>
      </c>
      <c r="G31" s="63" t="s">
        <v>520</v>
      </c>
    </row>
    <row r="32" spans="1:7" ht="15.75" thickBot="1">
      <c r="A32" s="587" t="s">
        <v>521</v>
      </c>
      <c r="B32" s="354">
        <v>327</v>
      </c>
      <c r="C32" s="354">
        <v>539</v>
      </c>
      <c r="D32" s="354">
        <v>693</v>
      </c>
      <c r="E32" s="95">
        <v>338</v>
      </c>
      <c r="F32" s="95">
        <v>443</v>
      </c>
      <c r="G32" s="94" t="s">
        <v>522</v>
      </c>
    </row>
  </sheetData>
  <mergeCells count="2">
    <mergeCell ref="A7:A8"/>
    <mergeCell ref="G7:G8"/>
  </mergeCells>
  <pageMargins left="0.70866141732283505" right="0.70866141732283505" top="0.74803149606299202" bottom="0.74803149606299202" header="0.31496062992126" footer="0.31496062992126"/>
  <pageSetup paperSize="9" firstPageNumber="34" orientation="portrait" useFirstPageNumber="1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6"/>
  <sheetViews>
    <sheetView workbookViewId="0">
      <selection activeCell="G24" sqref="G24"/>
    </sheetView>
  </sheetViews>
  <sheetFormatPr defaultColWidth="9.140625" defaultRowHeight="15"/>
  <cols>
    <col min="1" max="1" width="20.7109375" style="3" customWidth="1"/>
    <col min="2" max="6" width="9.140625" style="3"/>
    <col min="7" max="7" width="20.7109375" style="3" customWidth="1"/>
    <col min="8" max="16384" width="9.140625" style="3"/>
  </cols>
  <sheetData>
    <row r="1" spans="1:7" ht="18" customHeight="1">
      <c r="A1" s="4" t="s">
        <v>523</v>
      </c>
      <c r="B1" s="109"/>
      <c r="C1" s="109"/>
      <c r="D1" s="109"/>
      <c r="E1" s="109"/>
      <c r="F1" s="109"/>
      <c r="G1" s="109"/>
    </row>
    <row r="2" spans="1:7" s="19" customFormat="1" ht="18" customHeight="1">
      <c r="A2" s="6" t="s">
        <v>524</v>
      </c>
      <c r="B2" s="175"/>
      <c r="C2" s="175"/>
      <c r="D2" s="175"/>
      <c r="E2" s="175"/>
      <c r="F2" s="175"/>
      <c r="G2" s="175"/>
    </row>
    <row r="3" spans="1:7" s="21" customFormat="1" ht="18" customHeight="1">
      <c r="A3" s="8" t="s">
        <v>525</v>
      </c>
    </row>
    <row r="4" spans="1:7" ht="18" customHeight="1">
      <c r="A4" s="4" t="s">
        <v>526</v>
      </c>
      <c r="B4" s="109"/>
      <c r="C4" s="109"/>
      <c r="D4" s="109"/>
      <c r="E4" s="109"/>
      <c r="F4" s="109"/>
    </row>
    <row r="5" spans="1:7" s="19" customFormat="1" ht="18" customHeight="1">
      <c r="A5" s="6" t="s">
        <v>527</v>
      </c>
      <c r="B5" s="175"/>
      <c r="C5" s="175"/>
      <c r="D5" s="175"/>
      <c r="E5" s="175"/>
      <c r="F5" s="175"/>
    </row>
    <row r="6" spans="1:7" s="19" customFormat="1" ht="18" customHeight="1" thickBot="1">
      <c r="A6" s="8" t="s">
        <v>528</v>
      </c>
    </row>
    <row r="7" spans="1:7" ht="18" customHeight="1">
      <c r="A7" s="697"/>
      <c r="B7" s="463" t="s">
        <v>440</v>
      </c>
      <c r="C7" s="463" t="s">
        <v>441</v>
      </c>
      <c r="D7" s="463" t="s">
        <v>442</v>
      </c>
      <c r="E7" s="463" t="s">
        <v>443</v>
      </c>
      <c r="F7" s="463" t="s">
        <v>1599</v>
      </c>
      <c r="G7" s="699"/>
    </row>
    <row r="8" spans="1:7" ht="18" customHeight="1" thickBot="1">
      <c r="A8" s="698"/>
      <c r="B8" s="464">
        <v>2020</v>
      </c>
      <c r="C8" s="464">
        <v>2021</v>
      </c>
      <c r="D8" s="464">
        <v>2022</v>
      </c>
      <c r="E8" s="464">
        <v>2023</v>
      </c>
      <c r="F8" s="464">
        <v>2024</v>
      </c>
      <c r="G8" s="700"/>
    </row>
    <row r="9" spans="1:7" ht="14.25" customHeight="1">
      <c r="A9" s="108"/>
      <c r="B9" s="579"/>
      <c r="C9" s="579"/>
      <c r="D9" s="579"/>
      <c r="E9" s="579"/>
      <c r="F9" s="580"/>
      <c r="G9" s="581"/>
    </row>
    <row r="10" spans="1:7">
      <c r="A10" s="582" t="s">
        <v>488</v>
      </c>
      <c r="B10" s="143">
        <v>729</v>
      </c>
      <c r="C10" s="143">
        <v>899</v>
      </c>
      <c r="D10" s="143">
        <v>837</v>
      </c>
      <c r="E10" s="144">
        <v>1147</v>
      </c>
      <c r="F10" s="144">
        <v>1450</v>
      </c>
      <c r="G10" s="125" t="s">
        <v>529</v>
      </c>
    </row>
    <row r="11" spans="1:7">
      <c r="A11" s="412" t="s">
        <v>459</v>
      </c>
      <c r="B11" s="146"/>
      <c r="C11" s="146"/>
      <c r="D11" s="146"/>
      <c r="E11" s="97"/>
      <c r="F11" s="97"/>
      <c r="G11" s="39" t="s">
        <v>460</v>
      </c>
    </row>
    <row r="12" spans="1:7">
      <c r="A12" s="412" t="s">
        <v>496</v>
      </c>
      <c r="B12" s="146">
        <v>204</v>
      </c>
      <c r="C12" s="146">
        <v>288</v>
      </c>
      <c r="D12" s="146">
        <v>232</v>
      </c>
      <c r="E12" s="97">
        <v>386</v>
      </c>
      <c r="F12" s="97">
        <v>529</v>
      </c>
      <c r="G12" s="39" t="s">
        <v>497</v>
      </c>
    </row>
    <row r="13" spans="1:7">
      <c r="A13" s="412" t="s">
        <v>498</v>
      </c>
      <c r="B13" s="146">
        <v>287</v>
      </c>
      <c r="C13" s="146">
        <v>383</v>
      </c>
      <c r="D13" s="146">
        <v>430</v>
      </c>
      <c r="E13" s="97">
        <v>558</v>
      </c>
      <c r="F13" s="97">
        <v>741</v>
      </c>
      <c r="G13" s="39" t="s">
        <v>498</v>
      </c>
    </row>
    <row r="14" spans="1:7">
      <c r="A14" s="412" t="s">
        <v>499</v>
      </c>
      <c r="B14" s="146">
        <v>167</v>
      </c>
      <c r="C14" s="146">
        <v>163</v>
      </c>
      <c r="D14" s="146">
        <v>101</v>
      </c>
      <c r="E14" s="97">
        <v>83</v>
      </c>
      <c r="F14" s="97">
        <v>72</v>
      </c>
      <c r="G14" s="39" t="s">
        <v>500</v>
      </c>
    </row>
    <row r="15" spans="1:7">
      <c r="A15" s="412" t="s">
        <v>495</v>
      </c>
      <c r="B15" s="146" t="s">
        <v>378</v>
      </c>
      <c r="C15" s="146" t="s">
        <v>378</v>
      </c>
      <c r="D15" s="146">
        <v>1</v>
      </c>
      <c r="E15" s="97">
        <v>2</v>
      </c>
      <c r="F15" s="97">
        <v>1</v>
      </c>
      <c r="G15" s="39" t="s">
        <v>495</v>
      </c>
    </row>
    <row r="16" spans="1:7">
      <c r="A16" s="412" t="s">
        <v>504</v>
      </c>
      <c r="B16" s="146">
        <v>64</v>
      </c>
      <c r="C16" s="146">
        <v>42</v>
      </c>
      <c r="D16" s="146">
        <v>55</v>
      </c>
      <c r="E16" s="97">
        <v>113</v>
      </c>
      <c r="F16" s="97">
        <v>102</v>
      </c>
      <c r="G16" s="39" t="s">
        <v>505</v>
      </c>
    </row>
    <row r="17" spans="1:7">
      <c r="A17" s="412" t="s">
        <v>492</v>
      </c>
      <c r="B17" s="146">
        <v>5</v>
      </c>
      <c r="C17" s="146">
        <v>4</v>
      </c>
      <c r="D17" s="146">
        <v>1</v>
      </c>
      <c r="E17" s="97">
        <v>4</v>
      </c>
      <c r="F17" s="97">
        <v>4</v>
      </c>
      <c r="G17" s="39" t="s">
        <v>493</v>
      </c>
    </row>
    <row r="18" spans="1:7">
      <c r="A18" s="412" t="s">
        <v>503</v>
      </c>
      <c r="B18" s="252">
        <v>1</v>
      </c>
      <c r="C18" s="252">
        <v>2</v>
      </c>
      <c r="D18" s="252">
        <v>2</v>
      </c>
      <c r="E18" s="97">
        <v>1</v>
      </c>
      <c r="F18" s="97" t="s">
        <v>378</v>
      </c>
      <c r="G18" s="412" t="s">
        <v>503</v>
      </c>
    </row>
    <row r="19" spans="1:7">
      <c r="A19" s="412" t="s">
        <v>521</v>
      </c>
      <c r="B19" s="252">
        <v>1</v>
      </c>
      <c r="C19" s="252">
        <v>17</v>
      </c>
      <c r="D19" s="252">
        <v>15</v>
      </c>
      <c r="E19" s="97" t="s">
        <v>378</v>
      </c>
      <c r="F19" s="97">
        <v>1</v>
      </c>
      <c r="G19" s="39" t="s">
        <v>522</v>
      </c>
    </row>
    <row r="20" spans="1:7" ht="26.25">
      <c r="A20" s="125" t="s">
        <v>530</v>
      </c>
      <c r="B20" s="143">
        <v>5</v>
      </c>
      <c r="C20" s="143">
        <v>4</v>
      </c>
      <c r="D20" s="143">
        <v>15</v>
      </c>
      <c r="E20" s="144">
        <v>32</v>
      </c>
      <c r="F20" s="144">
        <v>13</v>
      </c>
      <c r="G20" s="125" t="s">
        <v>531</v>
      </c>
    </row>
    <row r="21" spans="1:7">
      <c r="A21" s="412" t="s">
        <v>459</v>
      </c>
      <c r="B21" s="146"/>
      <c r="C21" s="146"/>
      <c r="D21" s="146"/>
      <c r="E21" s="97"/>
      <c r="F21" s="97"/>
      <c r="G21" s="39" t="s">
        <v>460</v>
      </c>
    </row>
    <row r="22" spans="1:7">
      <c r="A22" s="412" t="s">
        <v>509</v>
      </c>
      <c r="B22" s="146" t="s">
        <v>378</v>
      </c>
      <c r="C22" s="146" t="s">
        <v>378</v>
      </c>
      <c r="D22" s="146" t="s">
        <v>378</v>
      </c>
      <c r="E22" s="97">
        <v>2</v>
      </c>
      <c r="F22" s="97">
        <v>1</v>
      </c>
      <c r="G22" s="412" t="s">
        <v>509</v>
      </c>
    </row>
    <row r="23" spans="1:7">
      <c r="A23" s="412" t="s">
        <v>532</v>
      </c>
      <c r="B23" s="146" t="s">
        <v>378</v>
      </c>
      <c r="C23" s="146" t="s">
        <v>378</v>
      </c>
      <c r="D23" s="146">
        <v>4</v>
      </c>
      <c r="E23" s="97">
        <v>14</v>
      </c>
      <c r="F23" s="97">
        <v>3</v>
      </c>
      <c r="G23" s="39" t="s">
        <v>519</v>
      </c>
    </row>
    <row r="24" spans="1:7">
      <c r="A24" s="412" t="s">
        <v>510</v>
      </c>
      <c r="B24" s="146" t="s">
        <v>378</v>
      </c>
      <c r="C24" s="146" t="s">
        <v>378</v>
      </c>
      <c r="D24" s="146">
        <v>1</v>
      </c>
      <c r="E24" s="97">
        <v>1</v>
      </c>
      <c r="F24" s="97" t="s">
        <v>378</v>
      </c>
      <c r="G24" s="39" t="s">
        <v>511</v>
      </c>
    </row>
    <row r="25" spans="1:7">
      <c r="A25" s="412" t="s">
        <v>517</v>
      </c>
      <c r="B25" s="146" t="s">
        <v>378</v>
      </c>
      <c r="C25" s="146" t="s">
        <v>378</v>
      </c>
      <c r="D25" s="146" t="s">
        <v>378</v>
      </c>
      <c r="E25" s="97">
        <v>1</v>
      </c>
      <c r="F25" s="97">
        <v>1</v>
      </c>
      <c r="G25" s="412" t="s">
        <v>517</v>
      </c>
    </row>
    <row r="26" spans="1:7" ht="15.75" thickBot="1">
      <c r="A26" s="413" t="s">
        <v>521</v>
      </c>
      <c r="B26" s="147">
        <v>5</v>
      </c>
      <c r="C26" s="147">
        <v>4</v>
      </c>
      <c r="D26" s="147">
        <v>10</v>
      </c>
      <c r="E26" s="161">
        <v>14</v>
      </c>
      <c r="F26" s="161">
        <v>8</v>
      </c>
      <c r="G26" s="117" t="s">
        <v>522</v>
      </c>
    </row>
  </sheetData>
  <mergeCells count="2">
    <mergeCell ref="A7:A8"/>
    <mergeCell ref="G7:G8"/>
  </mergeCells>
  <pageMargins left="0.70866141732283505" right="0.70866141732283505" top="0.74803149606299202" bottom="0.74803149606299202" header="0.31496062992126" footer="0.31496062992126"/>
  <pageSetup paperSize="9" firstPageNumber="35" orientation="portrait" useFirstPageNumber="1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0"/>
  <sheetViews>
    <sheetView topLeftCell="A4" workbookViewId="0">
      <selection activeCell="G24" sqref="G24"/>
    </sheetView>
  </sheetViews>
  <sheetFormatPr defaultColWidth="9.140625" defaultRowHeight="15"/>
  <cols>
    <col min="1" max="1" width="18" style="3" customWidth="1"/>
    <col min="2" max="2" width="9.140625" style="3"/>
    <col min="3" max="3" width="9.28515625" style="3" customWidth="1"/>
    <col min="4" max="5" width="9.140625" style="3"/>
    <col min="6" max="6" width="9" style="3" customWidth="1"/>
    <col min="7" max="7" width="18.85546875" style="3" customWidth="1"/>
    <col min="8" max="16384" width="9.140625" style="3"/>
  </cols>
  <sheetData>
    <row r="1" spans="1:12" s="1" customFormat="1" ht="18" customHeight="1">
      <c r="A1" s="119" t="s">
        <v>533</v>
      </c>
      <c r="B1" s="119"/>
      <c r="C1" s="119"/>
      <c r="D1" s="119"/>
      <c r="E1" s="119"/>
      <c r="F1" s="119"/>
      <c r="G1" s="119"/>
    </row>
    <row r="2" spans="1:12" ht="18" customHeight="1">
      <c r="A2" s="25" t="s">
        <v>534</v>
      </c>
      <c r="B2" s="458"/>
      <c r="C2" s="458"/>
      <c r="D2" s="458"/>
      <c r="E2" s="458"/>
      <c r="F2" s="458"/>
      <c r="G2" s="458"/>
    </row>
    <row r="3" spans="1:12" ht="18" customHeight="1">
      <c r="A3" s="4" t="s">
        <v>535</v>
      </c>
      <c r="B3" s="4"/>
      <c r="C3" s="4"/>
      <c r="D3" s="4"/>
      <c r="E3" s="4"/>
      <c r="F3" s="4"/>
      <c r="G3" s="4"/>
    </row>
    <row r="4" spans="1:12" ht="18" customHeight="1">
      <c r="A4" s="701" t="s">
        <v>536</v>
      </c>
      <c r="B4" s="701"/>
      <c r="C4" s="701"/>
      <c r="D4" s="701"/>
      <c r="E4" s="701"/>
      <c r="F4" s="701"/>
      <c r="G4" s="701"/>
    </row>
    <row r="5" spans="1:12" ht="18" customHeight="1">
      <c r="A5" s="378" t="s">
        <v>537</v>
      </c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12" ht="27" customHeight="1">
      <c r="A6" s="142"/>
      <c r="B6" s="664" t="s">
        <v>538</v>
      </c>
      <c r="C6" s="664"/>
      <c r="D6" s="664"/>
      <c r="E6" s="664"/>
      <c r="F6" s="664"/>
      <c r="G6" s="166"/>
    </row>
    <row r="7" spans="1:12">
      <c r="A7" s="145" t="s">
        <v>539</v>
      </c>
      <c r="B7" s="132">
        <v>613.1</v>
      </c>
      <c r="C7" s="132">
        <v>120.4</v>
      </c>
      <c r="D7" s="132">
        <v>142.4</v>
      </c>
      <c r="E7" s="61">
        <v>696.4</v>
      </c>
      <c r="F7" s="61">
        <v>994.4</v>
      </c>
      <c r="G7" s="253" t="s">
        <v>539</v>
      </c>
      <c r="I7" s="206"/>
      <c r="J7" s="206"/>
      <c r="K7" s="206"/>
      <c r="L7" s="206"/>
    </row>
    <row r="8" spans="1:12">
      <c r="A8" s="454" t="s">
        <v>540</v>
      </c>
      <c r="B8" s="133"/>
      <c r="C8" s="133"/>
      <c r="D8" s="133"/>
      <c r="E8" s="64"/>
      <c r="F8" s="64"/>
      <c r="G8" s="420" t="s">
        <v>541</v>
      </c>
      <c r="I8" s="206"/>
      <c r="J8" s="206"/>
      <c r="K8" s="206"/>
      <c r="L8" s="206"/>
    </row>
    <row r="9" spans="1:12">
      <c r="A9" s="114" t="s">
        <v>488</v>
      </c>
      <c r="B9" s="133">
        <v>545.6</v>
      </c>
      <c r="C9" s="133">
        <v>109.7</v>
      </c>
      <c r="D9" s="133">
        <v>120.4</v>
      </c>
      <c r="E9" s="64">
        <v>653.4</v>
      </c>
      <c r="F9" s="64">
        <v>849.4</v>
      </c>
      <c r="G9" s="169" t="s">
        <v>542</v>
      </c>
      <c r="I9" s="206"/>
      <c r="J9" s="206"/>
      <c r="K9" s="206"/>
      <c r="L9" s="206"/>
    </row>
    <row r="10" spans="1:12" ht="26.25">
      <c r="A10" s="114" t="s">
        <v>543</v>
      </c>
      <c r="B10" s="133">
        <v>67.5</v>
      </c>
      <c r="C10" s="133">
        <v>10.7</v>
      </c>
      <c r="D10" s="133">
        <v>22</v>
      </c>
      <c r="E10" s="64">
        <v>43</v>
      </c>
      <c r="F10" s="64">
        <v>145</v>
      </c>
      <c r="G10" s="169" t="s">
        <v>544</v>
      </c>
      <c r="I10" s="206"/>
      <c r="J10" s="206"/>
      <c r="K10" s="206"/>
      <c r="L10" s="206"/>
    </row>
    <row r="11" spans="1:12">
      <c r="A11" s="459" t="s">
        <v>545</v>
      </c>
      <c r="B11" s="132">
        <v>379.8</v>
      </c>
      <c r="C11" s="132">
        <v>78.7</v>
      </c>
      <c r="D11" s="132">
        <v>60.7</v>
      </c>
      <c r="E11" s="61">
        <v>195.3</v>
      </c>
      <c r="F11" s="61">
        <v>369.1</v>
      </c>
      <c r="G11" s="253" t="s">
        <v>545</v>
      </c>
      <c r="I11" s="206"/>
      <c r="J11" s="206"/>
      <c r="K11" s="206"/>
      <c r="L11" s="206"/>
    </row>
    <row r="12" spans="1:12">
      <c r="A12" s="454" t="s">
        <v>540</v>
      </c>
      <c r="B12" s="133"/>
      <c r="C12" s="133"/>
      <c r="D12" s="133"/>
      <c r="E12" s="64"/>
      <c r="F12" s="64"/>
      <c r="G12" s="420" t="s">
        <v>541</v>
      </c>
      <c r="I12" s="206"/>
      <c r="J12" s="206"/>
      <c r="K12" s="206"/>
      <c r="L12" s="206"/>
    </row>
    <row r="13" spans="1:12">
      <c r="A13" s="114" t="s">
        <v>488</v>
      </c>
      <c r="B13" s="133">
        <v>310.2</v>
      </c>
      <c r="C13" s="133">
        <v>67.5</v>
      </c>
      <c r="D13" s="133">
        <v>56.3</v>
      </c>
      <c r="E13" s="64">
        <v>185.3</v>
      </c>
      <c r="F13" s="64">
        <v>296.3</v>
      </c>
      <c r="G13" s="169" t="s">
        <v>542</v>
      </c>
      <c r="I13" s="206"/>
      <c r="J13" s="206"/>
      <c r="K13" s="206"/>
      <c r="L13" s="206"/>
    </row>
    <row r="14" spans="1:12" ht="26.25">
      <c r="A14" s="114" t="s">
        <v>543</v>
      </c>
      <c r="B14" s="133">
        <v>69.599999999999994</v>
      </c>
      <c r="C14" s="133">
        <v>11.2</v>
      </c>
      <c r="D14" s="133">
        <v>4.4000000000000004</v>
      </c>
      <c r="E14" s="64">
        <v>10</v>
      </c>
      <c r="F14" s="64">
        <v>72.8</v>
      </c>
      <c r="G14" s="169" t="s">
        <v>544</v>
      </c>
      <c r="I14" s="206"/>
      <c r="J14" s="206"/>
      <c r="K14" s="206"/>
      <c r="L14" s="206"/>
    </row>
    <row r="15" spans="1:12" ht="15" customHeight="1">
      <c r="A15" s="145"/>
      <c r="B15" s="702" t="s">
        <v>546</v>
      </c>
      <c r="C15" s="702"/>
      <c r="D15" s="702"/>
      <c r="E15" s="702"/>
      <c r="F15" s="702"/>
      <c r="G15" s="253"/>
    </row>
    <row r="16" spans="1:12" ht="15" customHeight="1">
      <c r="A16" s="145"/>
      <c r="B16" s="703" t="s">
        <v>547</v>
      </c>
      <c r="C16" s="703"/>
      <c r="D16" s="703"/>
      <c r="E16" s="703"/>
      <c r="F16" s="703"/>
      <c r="G16" s="253"/>
    </row>
    <row r="17" spans="1:11">
      <c r="A17" s="459" t="s">
        <v>539</v>
      </c>
      <c r="B17" s="132">
        <v>135.19999999999999</v>
      </c>
      <c r="C17" s="132">
        <v>19.600000000000001</v>
      </c>
      <c r="D17" s="132">
        <v>118.3</v>
      </c>
      <c r="E17" s="61">
        <v>489.1</v>
      </c>
      <c r="F17" s="61">
        <v>142.80000000000001</v>
      </c>
      <c r="G17" s="250" t="s">
        <v>539</v>
      </c>
      <c r="H17" s="206"/>
      <c r="I17" s="206"/>
      <c r="J17" s="206"/>
      <c r="K17" s="206"/>
    </row>
    <row r="18" spans="1:11">
      <c r="A18" s="454" t="s">
        <v>540</v>
      </c>
      <c r="B18" s="133"/>
      <c r="C18" s="133"/>
      <c r="D18" s="133"/>
      <c r="E18" s="64"/>
      <c r="F18" s="64"/>
      <c r="G18" s="420" t="s">
        <v>541</v>
      </c>
      <c r="H18" s="206"/>
      <c r="I18" s="206"/>
      <c r="J18" s="206"/>
      <c r="K18" s="206"/>
    </row>
    <row r="19" spans="1:11">
      <c r="A19" s="114" t="s">
        <v>488</v>
      </c>
      <c r="B19" s="133">
        <v>141.1</v>
      </c>
      <c r="C19" s="133">
        <v>20.100000000000001</v>
      </c>
      <c r="D19" s="133">
        <v>109.7</v>
      </c>
      <c r="E19" s="64">
        <v>542.70000000000005</v>
      </c>
      <c r="F19" s="64">
        <v>130</v>
      </c>
      <c r="G19" s="169" t="s">
        <v>542</v>
      </c>
      <c r="H19" s="206"/>
      <c r="I19" s="206"/>
      <c r="J19" s="206"/>
      <c r="K19" s="206"/>
    </row>
    <row r="20" spans="1:11" ht="26.25">
      <c r="A20" s="114" t="s">
        <v>543</v>
      </c>
      <c r="B20" s="133">
        <v>101.4</v>
      </c>
      <c r="C20" s="133">
        <v>15.8</v>
      </c>
      <c r="D20" s="133">
        <v>206.8</v>
      </c>
      <c r="E20" s="64">
        <v>195.4</v>
      </c>
      <c r="F20" s="64">
        <v>337.3</v>
      </c>
      <c r="G20" s="169" t="s">
        <v>544</v>
      </c>
      <c r="H20" s="206"/>
      <c r="I20" s="206"/>
      <c r="J20" s="206"/>
      <c r="K20" s="206"/>
    </row>
    <row r="21" spans="1:11">
      <c r="A21" s="459" t="s">
        <v>545</v>
      </c>
      <c r="B21" s="132">
        <v>137.9</v>
      </c>
      <c r="C21" s="132">
        <v>20.7</v>
      </c>
      <c r="D21" s="132">
        <v>77.099999999999994</v>
      </c>
      <c r="E21" s="61">
        <v>321.5</v>
      </c>
      <c r="F21" s="61">
        <v>189</v>
      </c>
      <c r="G21" s="253" t="s">
        <v>545</v>
      </c>
      <c r="H21" s="206"/>
      <c r="I21" s="206"/>
      <c r="J21" s="206"/>
      <c r="K21" s="206"/>
    </row>
    <row r="22" spans="1:11">
      <c r="A22" s="454" t="s">
        <v>540</v>
      </c>
      <c r="B22" s="133"/>
      <c r="C22" s="133"/>
      <c r="D22" s="133"/>
      <c r="E22" s="64"/>
      <c r="F22" s="64"/>
      <c r="G22" s="420" t="s">
        <v>541</v>
      </c>
      <c r="H22" s="206"/>
      <c r="I22" s="206"/>
      <c r="J22" s="206"/>
      <c r="K22" s="206"/>
    </row>
    <row r="23" spans="1:11">
      <c r="A23" s="114" t="s">
        <v>488</v>
      </c>
      <c r="B23" s="133">
        <v>128.4</v>
      </c>
      <c r="C23" s="133">
        <v>21.8</v>
      </c>
      <c r="D23" s="133">
        <v>83.4</v>
      </c>
      <c r="E23" s="64">
        <v>329</v>
      </c>
      <c r="F23" s="64">
        <v>159.9</v>
      </c>
      <c r="G23" s="169" t="s">
        <v>542</v>
      </c>
      <c r="H23" s="206"/>
      <c r="I23" s="206"/>
      <c r="J23" s="206"/>
      <c r="K23" s="206"/>
    </row>
    <row r="24" spans="1:11" ht="26.25">
      <c r="A24" s="115" t="s">
        <v>543</v>
      </c>
      <c r="B24" s="135">
        <v>205.3</v>
      </c>
      <c r="C24" s="135">
        <v>16.2</v>
      </c>
      <c r="D24" s="135">
        <v>39.299999999999997</v>
      </c>
      <c r="E24" s="103">
        <v>226.1</v>
      </c>
      <c r="F24" s="103">
        <v>728.1</v>
      </c>
      <c r="G24" s="177" t="s">
        <v>544</v>
      </c>
      <c r="H24" s="206"/>
      <c r="I24" s="206"/>
      <c r="J24" s="206"/>
      <c r="K24" s="206"/>
    </row>
    <row r="25" spans="1:11">
      <c r="A25" s="460" t="s">
        <v>548</v>
      </c>
    </row>
    <row r="26" spans="1:11">
      <c r="A26" s="461" t="s">
        <v>549</v>
      </c>
    </row>
    <row r="40" spans="7:7">
      <c r="G40" s="462"/>
    </row>
  </sheetData>
  <mergeCells count="4">
    <mergeCell ref="A4:G4"/>
    <mergeCell ref="B6:F6"/>
    <mergeCell ref="B15:F15"/>
    <mergeCell ref="B16:F16"/>
  </mergeCells>
  <pageMargins left="0.70866141732283505" right="0.70866141732283505" top="0.74803149606299202" bottom="0.74803149606299202" header="0.31496062992126" footer="0.31496062992126"/>
  <pageSetup paperSize="9" firstPageNumber="36" orientation="portrait" useFirstPageNumber="1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4"/>
  <sheetViews>
    <sheetView workbookViewId="0">
      <selection activeCell="G24" sqref="G24"/>
    </sheetView>
  </sheetViews>
  <sheetFormatPr defaultColWidth="9.140625" defaultRowHeight="15"/>
  <cols>
    <col min="1" max="1" width="19.7109375" style="3" customWidth="1"/>
    <col min="2" max="6" width="9.140625" style="3"/>
    <col min="7" max="7" width="20.7109375" style="3" customWidth="1"/>
    <col min="8" max="16384" width="9.140625" style="3"/>
  </cols>
  <sheetData>
    <row r="1" spans="1:7" s="1" customFormat="1" ht="18" customHeight="1">
      <c r="A1" s="4" t="s">
        <v>550</v>
      </c>
      <c r="B1" s="5"/>
      <c r="C1" s="5"/>
      <c r="D1" s="5"/>
      <c r="E1" s="5"/>
      <c r="F1" s="5"/>
      <c r="G1" s="5"/>
    </row>
    <row r="2" spans="1:7" s="1" customFormat="1" ht="18" customHeight="1">
      <c r="A2" s="4" t="s">
        <v>1692</v>
      </c>
      <c r="B2" s="5"/>
      <c r="C2" s="5"/>
      <c r="D2" s="5"/>
      <c r="E2" s="5"/>
      <c r="F2" s="5"/>
      <c r="G2" s="5"/>
    </row>
    <row r="3" spans="1:7" ht="18" customHeight="1">
      <c r="A3" s="4" t="s">
        <v>551</v>
      </c>
      <c r="B3" s="109"/>
      <c r="C3" s="109"/>
      <c r="D3" s="109"/>
      <c r="E3" s="109"/>
      <c r="F3" s="109"/>
      <c r="G3" s="109"/>
    </row>
    <row r="4" spans="1:7" s="19" customFormat="1" ht="27" customHeight="1" thickBot="1">
      <c r="A4" s="6" t="s">
        <v>552</v>
      </c>
      <c r="B4" s="175"/>
      <c r="C4" s="175"/>
      <c r="D4" s="175"/>
      <c r="E4" s="175"/>
      <c r="F4" s="175"/>
      <c r="G4" s="175"/>
    </row>
    <row r="5" spans="1:7" ht="18" customHeight="1" thickBot="1">
      <c r="A5" s="450"/>
      <c r="B5" s="10">
        <v>2019</v>
      </c>
      <c r="C5" s="10">
        <v>2020</v>
      </c>
      <c r="D5" s="10">
        <v>2021</v>
      </c>
      <c r="E5" s="10">
        <v>2022</v>
      </c>
      <c r="F5" s="10">
        <v>2023</v>
      </c>
      <c r="G5" s="31"/>
    </row>
    <row r="6" spans="1:7" ht="20.25" customHeight="1">
      <c r="A6" s="310" t="s">
        <v>295</v>
      </c>
      <c r="B6" s="335">
        <v>8635.7000000000007</v>
      </c>
      <c r="C6" s="335">
        <v>2245</v>
      </c>
      <c r="D6" s="335">
        <v>3371.9</v>
      </c>
      <c r="E6" s="126">
        <v>7062.8</v>
      </c>
      <c r="F6" s="126">
        <v>8757.2999999999993</v>
      </c>
      <c r="G6" s="423" t="s">
        <v>553</v>
      </c>
    </row>
    <row r="7" spans="1:7">
      <c r="A7" s="451" t="s">
        <v>554</v>
      </c>
      <c r="B7" s="20"/>
      <c r="C7" s="20"/>
      <c r="D7" s="20"/>
      <c r="E7" s="20"/>
      <c r="F7" s="20"/>
      <c r="G7" s="114" t="s">
        <v>555</v>
      </c>
    </row>
    <row r="8" spans="1:7">
      <c r="A8" s="451" t="s">
        <v>556</v>
      </c>
      <c r="B8" s="295">
        <v>8331.2999999999993</v>
      </c>
      <c r="C8" s="295">
        <v>2183.9</v>
      </c>
      <c r="D8" s="295">
        <v>3229.8</v>
      </c>
      <c r="E8" s="38">
        <v>6839.6</v>
      </c>
      <c r="F8" s="38">
        <v>8428.4</v>
      </c>
      <c r="G8" s="168" t="s">
        <v>557</v>
      </c>
    </row>
    <row r="9" spans="1:7">
      <c r="A9" s="427" t="s">
        <v>492</v>
      </c>
      <c r="B9" s="113">
        <v>7.2</v>
      </c>
      <c r="C9" s="113">
        <v>1.6</v>
      </c>
      <c r="D9" s="113">
        <v>1.9</v>
      </c>
      <c r="E9" s="32">
        <v>5.3</v>
      </c>
      <c r="F9" s="32">
        <v>4.8</v>
      </c>
      <c r="G9" s="420" t="s">
        <v>493</v>
      </c>
    </row>
    <row r="10" spans="1:7">
      <c r="A10" s="427" t="s">
        <v>494</v>
      </c>
      <c r="B10" s="113">
        <v>1.2</v>
      </c>
      <c r="C10" s="113">
        <v>0.2</v>
      </c>
      <c r="D10" s="113">
        <v>0.3</v>
      </c>
      <c r="E10" s="32">
        <v>0.7</v>
      </c>
      <c r="F10" s="32">
        <v>0.8</v>
      </c>
      <c r="G10" s="420" t="s">
        <v>494</v>
      </c>
    </row>
    <row r="11" spans="1:7">
      <c r="A11" s="427" t="s">
        <v>558</v>
      </c>
      <c r="B11" s="113">
        <v>5.0999999999999996</v>
      </c>
      <c r="C11" s="113">
        <v>2.4</v>
      </c>
      <c r="D11" s="113">
        <v>3.2</v>
      </c>
      <c r="E11" s="32">
        <v>6</v>
      </c>
      <c r="F11" s="32">
        <v>6</v>
      </c>
      <c r="G11" s="420" t="s">
        <v>558</v>
      </c>
    </row>
    <row r="12" spans="1:7">
      <c r="A12" s="427" t="s">
        <v>496</v>
      </c>
      <c r="B12" s="113">
        <v>2915.6</v>
      </c>
      <c r="C12" s="113">
        <v>553.70000000000005</v>
      </c>
      <c r="D12" s="113">
        <v>551.1</v>
      </c>
      <c r="E12" s="32">
        <v>1860.4</v>
      </c>
      <c r="F12" s="32">
        <v>2389.3000000000002</v>
      </c>
      <c r="G12" s="420" t="s">
        <v>497</v>
      </c>
    </row>
    <row r="13" spans="1:7">
      <c r="A13" s="427" t="s">
        <v>559</v>
      </c>
      <c r="B13" s="113">
        <v>2.9</v>
      </c>
      <c r="C13" s="113">
        <v>0.8</v>
      </c>
      <c r="D13" s="113">
        <v>0.5</v>
      </c>
      <c r="E13" s="32">
        <v>1.2</v>
      </c>
      <c r="F13" s="32">
        <v>1.3</v>
      </c>
      <c r="G13" s="420" t="s">
        <v>559</v>
      </c>
    </row>
    <row r="14" spans="1:7">
      <c r="A14" s="427" t="s">
        <v>498</v>
      </c>
      <c r="B14" s="113">
        <v>546.70000000000005</v>
      </c>
      <c r="C14" s="113">
        <v>147</v>
      </c>
      <c r="D14" s="113">
        <v>319.2</v>
      </c>
      <c r="E14" s="32">
        <v>649.9</v>
      </c>
      <c r="F14" s="32">
        <v>639.6</v>
      </c>
      <c r="G14" s="420" t="s">
        <v>498</v>
      </c>
    </row>
    <row r="15" spans="1:7">
      <c r="A15" s="427" t="s">
        <v>560</v>
      </c>
      <c r="B15" s="113">
        <v>181.4</v>
      </c>
      <c r="C15" s="113">
        <v>50.3</v>
      </c>
      <c r="D15" s="113">
        <v>44</v>
      </c>
      <c r="E15" s="32">
        <v>3.9</v>
      </c>
      <c r="F15" s="32">
        <v>3.7</v>
      </c>
      <c r="G15" s="420" t="s">
        <v>500</v>
      </c>
    </row>
    <row r="16" spans="1:7">
      <c r="A16" s="427" t="s">
        <v>561</v>
      </c>
      <c r="B16" s="113">
        <v>1.3</v>
      </c>
      <c r="C16" s="113">
        <v>0.2</v>
      </c>
      <c r="D16" s="113">
        <v>0.2</v>
      </c>
      <c r="E16" s="32">
        <v>0.8</v>
      </c>
      <c r="F16" s="32">
        <v>2</v>
      </c>
      <c r="G16" s="420" t="s">
        <v>562</v>
      </c>
    </row>
    <row r="17" spans="1:7">
      <c r="A17" s="452" t="s">
        <v>563</v>
      </c>
      <c r="B17" s="113">
        <v>4662.3</v>
      </c>
      <c r="C17" s="113">
        <v>1425.3</v>
      </c>
      <c r="D17" s="113">
        <v>2304.8000000000002</v>
      </c>
      <c r="E17" s="32">
        <v>4305.8999999999996</v>
      </c>
      <c r="F17" s="32">
        <v>5375.1</v>
      </c>
      <c r="G17" s="420" t="s">
        <v>505</v>
      </c>
    </row>
    <row r="18" spans="1:7">
      <c r="A18" s="427" t="s">
        <v>503</v>
      </c>
      <c r="B18" s="113">
        <v>7.8</v>
      </c>
      <c r="C18" s="113">
        <v>2.4</v>
      </c>
      <c r="D18" s="113">
        <v>4.4000000000000004</v>
      </c>
      <c r="E18" s="32">
        <v>5.5</v>
      </c>
      <c r="F18" s="32">
        <v>5.8</v>
      </c>
      <c r="G18" s="420" t="s">
        <v>503</v>
      </c>
    </row>
    <row r="19" spans="1:7" ht="26.25">
      <c r="A19" s="453" t="s">
        <v>564</v>
      </c>
      <c r="B19" s="113">
        <v>304.39999999999998</v>
      </c>
      <c r="C19" s="113">
        <v>61.1</v>
      </c>
      <c r="D19" s="113">
        <v>142.1</v>
      </c>
      <c r="E19" s="32">
        <v>223.1</v>
      </c>
      <c r="F19" s="32">
        <v>328.8</v>
      </c>
      <c r="G19" s="168" t="s">
        <v>565</v>
      </c>
    </row>
    <row r="20" spans="1:7">
      <c r="A20" s="427" t="s">
        <v>459</v>
      </c>
      <c r="B20" s="113"/>
      <c r="C20" s="113"/>
      <c r="D20" s="113"/>
      <c r="E20" s="113"/>
      <c r="F20" s="32"/>
      <c r="G20" s="454" t="s">
        <v>460</v>
      </c>
    </row>
    <row r="21" spans="1:7">
      <c r="A21" s="427" t="s">
        <v>566</v>
      </c>
      <c r="B21" s="113">
        <v>3.3</v>
      </c>
      <c r="C21" s="113">
        <v>0.3</v>
      </c>
      <c r="D21" s="113">
        <v>0.4</v>
      </c>
      <c r="E21" s="32">
        <v>1.3</v>
      </c>
      <c r="F21" s="32">
        <v>2.4</v>
      </c>
      <c r="G21" s="420" t="s">
        <v>566</v>
      </c>
    </row>
    <row r="22" spans="1:7">
      <c r="A22" s="427" t="s">
        <v>567</v>
      </c>
      <c r="B22" s="113">
        <v>2.2999999999999998</v>
      </c>
      <c r="C22" s="113">
        <v>0.2</v>
      </c>
      <c r="D22" s="113">
        <v>0</v>
      </c>
      <c r="E22" s="32">
        <v>1.1000000000000001</v>
      </c>
      <c r="F22" s="32">
        <v>1.2</v>
      </c>
      <c r="G22" s="420" t="s">
        <v>567</v>
      </c>
    </row>
    <row r="23" spans="1:7">
      <c r="A23" s="427" t="s">
        <v>568</v>
      </c>
      <c r="B23" s="113">
        <v>24.9</v>
      </c>
      <c r="C23" s="113">
        <v>2.4</v>
      </c>
      <c r="D23" s="113">
        <v>7.7</v>
      </c>
      <c r="E23" s="32">
        <v>17.2</v>
      </c>
      <c r="F23" s="32">
        <v>21.3</v>
      </c>
      <c r="G23" s="420" t="s">
        <v>568</v>
      </c>
    </row>
    <row r="24" spans="1:7">
      <c r="A24" s="427" t="s">
        <v>520</v>
      </c>
      <c r="B24" s="113">
        <v>6.8</v>
      </c>
      <c r="C24" s="113">
        <v>1.6</v>
      </c>
      <c r="D24" s="113">
        <v>0.9</v>
      </c>
      <c r="E24" s="32">
        <v>2.6</v>
      </c>
      <c r="F24" s="32">
        <v>3.1</v>
      </c>
      <c r="G24" s="420" t="s">
        <v>520</v>
      </c>
    </row>
    <row r="25" spans="1:7">
      <c r="A25" s="427" t="s">
        <v>569</v>
      </c>
      <c r="B25" s="113">
        <v>3.8</v>
      </c>
      <c r="C25" s="113">
        <v>0.1</v>
      </c>
      <c r="D25" s="113">
        <v>1</v>
      </c>
      <c r="E25" s="32">
        <v>3.1</v>
      </c>
      <c r="F25" s="32">
        <v>3.7</v>
      </c>
      <c r="G25" s="420" t="s">
        <v>569</v>
      </c>
    </row>
    <row r="26" spans="1:7">
      <c r="A26" s="427" t="s">
        <v>512</v>
      </c>
      <c r="B26" s="113">
        <v>20.100000000000001</v>
      </c>
      <c r="C26" s="113">
        <v>2.5</v>
      </c>
      <c r="D26" s="113">
        <v>16.100000000000001</v>
      </c>
      <c r="E26" s="32">
        <v>22.6</v>
      </c>
      <c r="F26" s="32">
        <v>26.5</v>
      </c>
      <c r="G26" s="420" t="s">
        <v>512</v>
      </c>
    </row>
    <row r="27" spans="1:7">
      <c r="A27" s="427" t="s">
        <v>513</v>
      </c>
      <c r="B27" s="113">
        <v>2.2000000000000002</v>
      </c>
      <c r="C27" s="113">
        <v>0.4</v>
      </c>
      <c r="D27" s="113">
        <v>0.1</v>
      </c>
      <c r="E27" s="32">
        <v>2</v>
      </c>
      <c r="F27" s="32">
        <v>2.7</v>
      </c>
      <c r="G27" s="420" t="s">
        <v>513</v>
      </c>
    </row>
    <row r="28" spans="1:7">
      <c r="A28" s="427" t="s">
        <v>570</v>
      </c>
      <c r="B28" s="113">
        <v>4.3</v>
      </c>
      <c r="C28" s="113">
        <v>0.5</v>
      </c>
      <c r="D28" s="113">
        <v>0.8</v>
      </c>
      <c r="E28" s="32">
        <v>2.1</v>
      </c>
      <c r="F28" s="32">
        <v>3.4</v>
      </c>
      <c r="G28" s="420" t="s">
        <v>570</v>
      </c>
    </row>
    <row r="29" spans="1:7">
      <c r="A29" s="427" t="s">
        <v>510</v>
      </c>
      <c r="B29" s="113">
        <v>38.4</v>
      </c>
      <c r="C29" s="113">
        <v>3.8</v>
      </c>
      <c r="D29" s="113">
        <v>5.3</v>
      </c>
      <c r="E29" s="32">
        <v>8.8000000000000007</v>
      </c>
      <c r="F29" s="32">
        <v>70.8</v>
      </c>
      <c r="G29" s="420" t="s">
        <v>511</v>
      </c>
    </row>
    <row r="30" spans="1:7">
      <c r="A30" s="427" t="s">
        <v>571</v>
      </c>
      <c r="B30" s="113">
        <v>16.100000000000001</v>
      </c>
      <c r="C30" s="113">
        <v>2.1</v>
      </c>
      <c r="D30" s="113">
        <v>2.5</v>
      </c>
      <c r="E30" s="32">
        <v>9.1</v>
      </c>
      <c r="F30" s="32">
        <v>15.6</v>
      </c>
      <c r="G30" s="420" t="s">
        <v>571</v>
      </c>
    </row>
    <row r="31" spans="1:7">
      <c r="A31" s="427" t="s">
        <v>572</v>
      </c>
      <c r="B31" s="113">
        <v>1</v>
      </c>
      <c r="C31" s="113">
        <v>0</v>
      </c>
      <c r="D31" s="113">
        <v>0</v>
      </c>
      <c r="E31" s="32">
        <v>0.2</v>
      </c>
      <c r="F31" s="32">
        <v>0.8</v>
      </c>
      <c r="G31" s="420" t="s">
        <v>572</v>
      </c>
    </row>
    <row r="32" spans="1:7" ht="26.25">
      <c r="A32" s="114" t="s">
        <v>573</v>
      </c>
      <c r="B32" s="113">
        <v>4.5</v>
      </c>
      <c r="C32" s="113">
        <v>0.3</v>
      </c>
      <c r="D32" s="113">
        <v>3.9</v>
      </c>
      <c r="E32" s="32">
        <v>4.5999999999999996</v>
      </c>
      <c r="F32" s="32"/>
      <c r="G32" s="420" t="s">
        <v>574</v>
      </c>
    </row>
    <row r="33" spans="1:7">
      <c r="A33" s="427" t="s">
        <v>517</v>
      </c>
      <c r="B33" s="113">
        <v>9.4</v>
      </c>
      <c r="C33" s="113">
        <v>6.9</v>
      </c>
      <c r="D33" s="113">
        <v>28.2</v>
      </c>
      <c r="E33" s="32">
        <v>16.899999999999999</v>
      </c>
      <c r="F33" s="32">
        <v>18.100000000000001</v>
      </c>
      <c r="G33" s="420" t="s">
        <v>517</v>
      </c>
    </row>
    <row r="34" spans="1:7">
      <c r="A34" s="427" t="s">
        <v>575</v>
      </c>
      <c r="B34" s="113">
        <v>4.5999999999999996</v>
      </c>
      <c r="C34" s="113">
        <v>0.2</v>
      </c>
      <c r="D34" s="113">
        <v>1.4</v>
      </c>
      <c r="E34" s="32">
        <v>1.7</v>
      </c>
      <c r="F34" s="32">
        <v>2.5</v>
      </c>
      <c r="G34" s="420" t="s">
        <v>575</v>
      </c>
    </row>
    <row r="35" spans="1:7" ht="39">
      <c r="A35" s="169" t="s">
        <v>576</v>
      </c>
      <c r="B35" s="113">
        <v>8.1</v>
      </c>
      <c r="C35" s="113">
        <v>1.1000000000000001</v>
      </c>
      <c r="D35" s="113">
        <v>1.9</v>
      </c>
      <c r="E35" s="32">
        <v>5</v>
      </c>
      <c r="F35" s="32">
        <v>6.3</v>
      </c>
      <c r="G35" s="420" t="s">
        <v>577</v>
      </c>
    </row>
    <row r="36" spans="1:7" ht="26.25">
      <c r="A36" s="114" t="s">
        <v>578</v>
      </c>
      <c r="B36" s="113">
        <v>17</v>
      </c>
      <c r="C36" s="113">
        <v>2.8</v>
      </c>
      <c r="D36" s="113">
        <v>6.9</v>
      </c>
      <c r="E36" s="32">
        <v>14.1</v>
      </c>
      <c r="F36" s="32">
        <v>15.8</v>
      </c>
      <c r="G36" s="420" t="s">
        <v>579</v>
      </c>
    </row>
    <row r="37" spans="1:7">
      <c r="A37" s="427" t="s">
        <v>580</v>
      </c>
      <c r="B37" s="113">
        <v>65.2</v>
      </c>
      <c r="C37" s="113">
        <v>27.6</v>
      </c>
      <c r="D37" s="113">
        <v>36.9</v>
      </c>
      <c r="E37" s="32">
        <v>57.5</v>
      </c>
      <c r="F37" s="32">
        <v>62.5</v>
      </c>
      <c r="G37" s="420" t="s">
        <v>519</v>
      </c>
    </row>
    <row r="38" spans="1:7">
      <c r="A38" s="427" t="s">
        <v>581</v>
      </c>
      <c r="B38" s="113">
        <v>9.3000000000000007</v>
      </c>
      <c r="C38" s="113">
        <v>0.7</v>
      </c>
      <c r="D38" s="113">
        <v>2.9</v>
      </c>
      <c r="E38" s="32">
        <v>5.0999999999999996</v>
      </c>
      <c r="F38" s="32">
        <v>6.1</v>
      </c>
      <c r="G38" s="420" t="s">
        <v>581</v>
      </c>
    </row>
    <row r="39" spans="1:7">
      <c r="A39" s="427" t="s">
        <v>582</v>
      </c>
      <c r="B39" s="113">
        <v>3.2</v>
      </c>
      <c r="C39" s="113">
        <v>0.3</v>
      </c>
      <c r="D39" s="113">
        <v>1.2</v>
      </c>
      <c r="E39" s="32">
        <v>1.9</v>
      </c>
      <c r="F39" s="32">
        <v>2</v>
      </c>
      <c r="G39" s="420" t="s">
        <v>582</v>
      </c>
    </row>
    <row r="40" spans="1:7">
      <c r="A40" s="427" t="s">
        <v>583</v>
      </c>
      <c r="B40" s="113">
        <v>1.4</v>
      </c>
      <c r="C40" s="113">
        <v>0.2</v>
      </c>
      <c r="D40" s="113">
        <v>0.7</v>
      </c>
      <c r="E40" s="32">
        <v>1.2</v>
      </c>
      <c r="F40" s="32">
        <v>1.4</v>
      </c>
      <c r="G40" s="420" t="s">
        <v>583</v>
      </c>
    </row>
    <row r="41" spans="1:7">
      <c r="A41" s="427" t="s">
        <v>584</v>
      </c>
      <c r="B41" s="113">
        <v>2.2000000000000002</v>
      </c>
      <c r="C41" s="113">
        <v>0.1</v>
      </c>
      <c r="D41" s="113">
        <v>0.8</v>
      </c>
      <c r="E41" s="32">
        <v>1.5</v>
      </c>
      <c r="F41" s="32">
        <v>1.8</v>
      </c>
      <c r="G41" s="420" t="s">
        <v>584</v>
      </c>
    </row>
    <row r="42" spans="1:7" ht="15.75" thickBot="1">
      <c r="A42" s="430" t="s">
        <v>585</v>
      </c>
      <c r="B42" s="116">
        <v>5.0999999999999996</v>
      </c>
      <c r="C42" s="116">
        <v>0.3</v>
      </c>
      <c r="D42" s="116">
        <v>0.4</v>
      </c>
      <c r="E42" s="33">
        <v>1.2</v>
      </c>
      <c r="F42" s="33">
        <v>2.8</v>
      </c>
      <c r="G42" s="455" t="s">
        <v>585</v>
      </c>
    </row>
    <row r="43" spans="1:7">
      <c r="A43" s="456" t="s">
        <v>1605</v>
      </c>
    </row>
    <row r="44" spans="1:7">
      <c r="A44" s="457" t="s">
        <v>1604</v>
      </c>
    </row>
  </sheetData>
  <pageMargins left="0.70866141732283505" right="0.70866141732283505" top="0.78740157480314998" bottom="0.78740157480314998" header="0.31496062992126" footer="0.31496062992126"/>
  <pageSetup paperSize="9" firstPageNumber="37" orientation="portrait" useFirstPageNumber="1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37"/>
  <sheetViews>
    <sheetView workbookViewId="0">
      <selection activeCell="G24" sqref="G24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0.7109375" style="3" customWidth="1"/>
    <col min="8" max="16384" width="9.140625" style="3"/>
  </cols>
  <sheetData>
    <row r="1" spans="1:13" ht="18" customHeight="1">
      <c r="A1" s="705" t="s">
        <v>74</v>
      </c>
      <c r="B1" s="705"/>
      <c r="C1" s="705"/>
      <c r="D1" s="705"/>
      <c r="E1" s="705"/>
      <c r="F1" s="705"/>
      <c r="G1" s="705"/>
    </row>
    <row r="2" spans="1:13" ht="18" customHeight="1">
      <c r="A2" s="706" t="s">
        <v>586</v>
      </c>
      <c r="B2" s="706"/>
      <c r="C2" s="706"/>
      <c r="D2" s="706"/>
      <c r="E2" s="706"/>
      <c r="F2" s="706"/>
      <c r="G2" s="706"/>
    </row>
    <row r="3" spans="1:13" ht="18" customHeight="1">
      <c r="A3" s="701" t="s">
        <v>587</v>
      </c>
      <c r="B3" s="701"/>
      <c r="C3" s="701"/>
      <c r="D3" s="701"/>
      <c r="E3" s="701"/>
      <c r="F3" s="701"/>
      <c r="G3" s="701"/>
    </row>
    <row r="4" spans="1:13" ht="18" customHeight="1">
      <c r="A4" s="701" t="s">
        <v>588</v>
      </c>
      <c r="B4" s="701"/>
      <c r="C4" s="701"/>
      <c r="D4" s="701"/>
      <c r="E4" s="701"/>
      <c r="F4" s="701"/>
      <c r="G4" s="701"/>
    </row>
    <row r="5" spans="1:13" s="24" customFormat="1" ht="18" customHeight="1">
      <c r="A5" s="444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13">
      <c r="A6" s="201"/>
      <c r="B6" s="665" t="s">
        <v>589</v>
      </c>
      <c r="C6" s="665"/>
      <c r="D6" s="665"/>
      <c r="E6" s="665"/>
      <c r="F6" s="665"/>
      <c r="G6" s="201"/>
      <c r="I6" s="198"/>
      <c r="J6" s="198"/>
      <c r="K6" s="198"/>
      <c r="L6" s="198"/>
      <c r="M6" s="198"/>
    </row>
    <row r="7" spans="1:13" ht="27" customHeight="1">
      <c r="A7" s="201" t="s">
        <v>590</v>
      </c>
      <c r="B7" s="225">
        <v>7219.4</v>
      </c>
      <c r="C7" s="225">
        <v>878.9</v>
      </c>
      <c r="D7" s="225">
        <v>5224</v>
      </c>
      <c r="E7" s="225">
        <f>E9+E10+E11+E13+E14+E15+E17+E20</f>
        <v>7375.6</v>
      </c>
      <c r="F7" s="225">
        <f>F9+F10+F11+F13+F14+F15+F17+F20</f>
        <v>9512.6</v>
      </c>
      <c r="G7" s="201" t="s">
        <v>591</v>
      </c>
      <c r="I7" s="198" t="s">
        <v>1059</v>
      </c>
      <c r="J7" s="198"/>
      <c r="K7" s="198"/>
      <c r="L7" s="198"/>
      <c r="M7" s="198"/>
    </row>
    <row r="8" spans="1:13" ht="25.5">
      <c r="A8" s="438" t="s">
        <v>592</v>
      </c>
      <c r="B8" s="225"/>
      <c r="C8" s="225"/>
      <c r="D8" s="225"/>
      <c r="E8" s="225"/>
      <c r="F8" s="225"/>
      <c r="G8" s="438" t="s">
        <v>593</v>
      </c>
      <c r="I8" s="198"/>
      <c r="J8" s="198"/>
      <c r="K8" s="198"/>
      <c r="L8" s="198"/>
      <c r="M8" s="198"/>
    </row>
    <row r="9" spans="1:13" ht="25.5">
      <c r="A9" s="445" t="s">
        <v>594</v>
      </c>
      <c r="B9" s="37">
        <v>219.2</v>
      </c>
      <c r="C9" s="37">
        <v>67.900000000000006</v>
      </c>
      <c r="D9" s="37">
        <v>144.1</v>
      </c>
      <c r="E9" s="37">
        <v>600.79999999999995</v>
      </c>
      <c r="F9" s="37">
        <v>717.6</v>
      </c>
      <c r="G9" s="445" t="s">
        <v>595</v>
      </c>
      <c r="I9" s="198"/>
      <c r="J9" s="198"/>
      <c r="K9" s="198"/>
      <c r="L9" s="198"/>
      <c r="M9" s="198"/>
    </row>
    <row r="10" spans="1:13" ht="25.5">
      <c r="A10" s="445" t="s">
        <v>596</v>
      </c>
      <c r="B10" s="37">
        <v>300.8</v>
      </c>
      <c r="C10" s="37">
        <v>55.8</v>
      </c>
      <c r="D10" s="37">
        <v>219.2</v>
      </c>
      <c r="E10" s="37">
        <v>331.4</v>
      </c>
      <c r="F10" s="37">
        <v>399.6</v>
      </c>
      <c r="G10" s="445" t="s">
        <v>597</v>
      </c>
      <c r="I10" s="198"/>
      <c r="J10" s="198"/>
      <c r="K10" s="198"/>
      <c r="L10" s="198"/>
      <c r="M10" s="198"/>
    </row>
    <row r="11" spans="1:13">
      <c r="A11" s="445" t="s">
        <v>598</v>
      </c>
      <c r="B11" s="37">
        <v>575</v>
      </c>
      <c r="C11" s="37">
        <v>286.5</v>
      </c>
      <c r="D11" s="37">
        <v>617</v>
      </c>
      <c r="E11" s="37">
        <v>640.20000000000005</v>
      </c>
      <c r="F11" s="37">
        <v>713.8</v>
      </c>
      <c r="G11" s="445" t="s">
        <v>599</v>
      </c>
      <c r="I11" s="198"/>
      <c r="J11" s="198"/>
      <c r="K11" s="198"/>
      <c r="L11" s="198"/>
      <c r="M11" s="198"/>
    </row>
    <row r="12" spans="1:13" ht="25.5">
      <c r="A12" s="438" t="s">
        <v>600</v>
      </c>
      <c r="B12" s="37"/>
      <c r="C12" s="37"/>
      <c r="D12" s="37"/>
      <c r="E12" s="37"/>
      <c r="F12" s="37"/>
      <c r="G12" s="438" t="s">
        <v>601</v>
      </c>
    </row>
    <row r="13" spans="1:13" ht="25.5">
      <c r="A13" s="445" t="s">
        <v>594</v>
      </c>
      <c r="B13" s="37">
        <v>15.5</v>
      </c>
      <c r="C13" s="37">
        <v>1.3</v>
      </c>
      <c r="D13" s="37">
        <v>0.4</v>
      </c>
      <c r="E13" s="37">
        <v>6.7</v>
      </c>
      <c r="F13" s="37">
        <v>14.3</v>
      </c>
      <c r="G13" s="445" t="s">
        <v>602</v>
      </c>
    </row>
    <row r="14" spans="1:13" ht="25.5">
      <c r="A14" s="445" t="s">
        <v>596</v>
      </c>
      <c r="B14" s="37">
        <v>12.1</v>
      </c>
      <c r="C14" s="37">
        <v>1</v>
      </c>
      <c r="D14" s="37" t="s">
        <v>378</v>
      </c>
      <c r="E14" s="37">
        <v>7.6</v>
      </c>
      <c r="F14" s="37">
        <v>8.3000000000000007</v>
      </c>
      <c r="G14" s="445" t="s">
        <v>597</v>
      </c>
    </row>
    <row r="15" spans="1:13">
      <c r="A15" s="445" t="s">
        <v>603</v>
      </c>
      <c r="B15" s="37">
        <v>20.3</v>
      </c>
      <c r="C15" s="37" t="s">
        <v>378</v>
      </c>
      <c r="D15" s="37">
        <v>2.9</v>
      </c>
      <c r="E15" s="37">
        <v>18.8</v>
      </c>
      <c r="F15" s="37">
        <v>33.4</v>
      </c>
      <c r="G15" s="445" t="s">
        <v>599</v>
      </c>
    </row>
    <row r="16" spans="1:13" ht="21" customHeight="1">
      <c r="A16" s="204" t="s">
        <v>604</v>
      </c>
      <c r="B16" s="37"/>
      <c r="C16" s="37"/>
      <c r="D16" s="37"/>
      <c r="E16" s="37"/>
      <c r="F16" s="37"/>
      <c r="G16" s="438" t="s">
        <v>605</v>
      </c>
    </row>
    <row r="17" spans="1:7">
      <c r="A17" s="445" t="s">
        <v>606</v>
      </c>
      <c r="B17" s="37">
        <v>453.8</v>
      </c>
      <c r="C17" s="37">
        <v>2.4</v>
      </c>
      <c r="D17" s="37">
        <v>0.4</v>
      </c>
      <c r="E17" s="37">
        <v>2.9</v>
      </c>
      <c r="F17" s="37">
        <v>3.6</v>
      </c>
      <c r="G17" s="445" t="s">
        <v>607</v>
      </c>
    </row>
    <row r="18" spans="1:7" ht="25.5">
      <c r="A18" s="445" t="s">
        <v>608</v>
      </c>
      <c r="B18" s="37" t="s">
        <v>378</v>
      </c>
      <c r="C18" s="37" t="s">
        <v>378</v>
      </c>
      <c r="D18" s="37" t="s">
        <v>378</v>
      </c>
      <c r="E18" s="37" t="s">
        <v>378</v>
      </c>
      <c r="F18" s="37" t="s">
        <v>378</v>
      </c>
      <c r="G18" s="445" t="s">
        <v>609</v>
      </c>
    </row>
    <row r="19" spans="1:7">
      <c r="A19" s="445" t="s">
        <v>610</v>
      </c>
      <c r="B19" s="37">
        <v>453.8</v>
      </c>
      <c r="C19" s="37">
        <v>2.4</v>
      </c>
      <c r="D19" s="37">
        <v>0.4</v>
      </c>
      <c r="E19" s="37">
        <v>2.9</v>
      </c>
      <c r="F19" s="37">
        <v>3.6</v>
      </c>
      <c r="G19" s="445" t="s">
        <v>611</v>
      </c>
    </row>
    <row r="20" spans="1:7">
      <c r="A20" s="445" t="s">
        <v>598</v>
      </c>
      <c r="B20" s="37">
        <v>5622.7</v>
      </c>
      <c r="C20" s="37">
        <v>464</v>
      </c>
      <c r="D20" s="37">
        <v>4240</v>
      </c>
      <c r="E20" s="37">
        <v>5767.2</v>
      </c>
      <c r="F20" s="37">
        <v>7622</v>
      </c>
      <c r="G20" s="445" t="s">
        <v>599</v>
      </c>
    </row>
    <row r="21" spans="1:7">
      <c r="A21" s="704"/>
      <c r="B21" s="664" t="s">
        <v>612</v>
      </c>
      <c r="C21" s="664"/>
      <c r="D21" s="664"/>
      <c r="E21" s="664"/>
      <c r="F21" s="664"/>
      <c r="G21" s="704"/>
    </row>
    <row r="22" spans="1:7">
      <c r="A22" s="704"/>
      <c r="B22" s="665" t="s">
        <v>613</v>
      </c>
      <c r="C22" s="665"/>
      <c r="D22" s="665"/>
      <c r="E22" s="665"/>
      <c r="F22" s="665"/>
      <c r="G22" s="704"/>
    </row>
    <row r="23" spans="1:7" ht="25.5">
      <c r="A23" s="201" t="s">
        <v>614</v>
      </c>
      <c r="B23" s="446">
        <v>100</v>
      </c>
      <c r="C23" s="446">
        <v>100</v>
      </c>
      <c r="D23" s="446">
        <v>100</v>
      </c>
      <c r="E23" s="446">
        <v>100</v>
      </c>
      <c r="F23" s="446">
        <v>100</v>
      </c>
      <c r="G23" s="201" t="s">
        <v>615</v>
      </c>
    </row>
    <row r="24" spans="1:7" ht="25.5">
      <c r="A24" s="438" t="s">
        <v>592</v>
      </c>
      <c r="B24" s="447"/>
      <c r="C24" s="447"/>
      <c r="D24" s="447"/>
      <c r="E24" s="447"/>
      <c r="F24" s="447"/>
      <c r="G24" s="438" t="s">
        <v>593</v>
      </c>
    </row>
    <row r="25" spans="1:7" ht="25.5">
      <c r="A25" s="445" t="s">
        <v>594</v>
      </c>
      <c r="B25" s="37">
        <f>B9/B7*100</f>
        <v>3.0362634013906971</v>
      </c>
      <c r="C25" s="37">
        <f t="shared" ref="C25:F25" si="0">C9/C7*100</f>
        <v>7.7255660484696786</v>
      </c>
      <c r="D25" s="37">
        <f t="shared" si="0"/>
        <v>2.7584226646248085</v>
      </c>
      <c r="E25" s="37">
        <f t="shared" si="0"/>
        <v>8.1457779706057796</v>
      </c>
      <c r="F25" s="37">
        <f t="shared" si="0"/>
        <v>7.5436789100771602</v>
      </c>
      <c r="G25" s="445" t="s">
        <v>595</v>
      </c>
    </row>
    <row r="26" spans="1:7" ht="25.5">
      <c r="A26" s="445" t="s">
        <v>596</v>
      </c>
      <c r="B26" s="37">
        <f>B10/B7*100</f>
        <v>4.1665512369448985</v>
      </c>
      <c r="C26" s="37">
        <f t="shared" ref="C26:F26" si="1">C10/C7*100</f>
        <v>6.3488451473432699</v>
      </c>
      <c r="D26" s="37">
        <f t="shared" si="1"/>
        <v>4.1960183767228179</v>
      </c>
      <c r="E26" s="37">
        <f t="shared" si="1"/>
        <v>4.4931937740658379</v>
      </c>
      <c r="F26" s="37">
        <f t="shared" si="1"/>
        <v>4.200744276012867</v>
      </c>
      <c r="G26" s="445" t="s">
        <v>597</v>
      </c>
    </row>
    <row r="27" spans="1:7">
      <c r="A27" s="445" t="s">
        <v>598</v>
      </c>
      <c r="B27" s="37">
        <f>B11/B7*100</f>
        <v>7.964650802005707</v>
      </c>
      <c r="C27" s="37">
        <f t="shared" ref="C27:F27" si="2">C11/C7*100</f>
        <v>32.597565138240988</v>
      </c>
      <c r="D27" s="37">
        <f t="shared" si="2"/>
        <v>11.810872894333842</v>
      </c>
      <c r="E27" s="37">
        <f t="shared" si="2"/>
        <v>8.6799717989044964</v>
      </c>
      <c r="F27" s="37">
        <f t="shared" si="2"/>
        <v>7.5037318924373988</v>
      </c>
      <c r="G27" s="445" t="s">
        <v>599</v>
      </c>
    </row>
    <row r="28" spans="1:7" ht="25.5">
      <c r="A28" s="438" t="s">
        <v>616</v>
      </c>
      <c r="B28" s="37"/>
      <c r="C28" s="37"/>
      <c r="D28" s="37"/>
      <c r="E28" s="37"/>
      <c r="F28" s="37"/>
      <c r="G28" s="438" t="s">
        <v>617</v>
      </c>
    </row>
    <row r="29" spans="1:7" ht="25.5">
      <c r="A29" s="445" t="s">
        <v>594</v>
      </c>
      <c r="B29" s="37">
        <f>B13/B7*100</f>
        <v>0.21469928248884951</v>
      </c>
      <c r="C29" s="37">
        <f t="shared" ref="C29:F29" si="3">C13/C7*100</f>
        <v>0.1479121629309364</v>
      </c>
      <c r="D29" s="37">
        <f t="shared" si="3"/>
        <v>7.656967840735069E-3</v>
      </c>
      <c r="E29" s="37">
        <f t="shared" si="3"/>
        <v>9.0840067248766199E-2</v>
      </c>
      <c r="F29" s="37">
        <f t="shared" si="3"/>
        <v>0.15032693480226228</v>
      </c>
      <c r="G29" s="445" t="s">
        <v>602</v>
      </c>
    </row>
    <row r="30" spans="1:7" ht="25.5">
      <c r="A30" s="445" t="s">
        <v>596</v>
      </c>
      <c r="B30" s="37">
        <f>B14/B7*100</f>
        <v>0.16760395600742445</v>
      </c>
      <c r="C30" s="37">
        <f t="shared" ref="C30:F30" si="4">C14/C7*100</f>
        <v>0.11377858686995108</v>
      </c>
      <c r="D30" s="37" t="s">
        <v>378</v>
      </c>
      <c r="E30" s="37">
        <f t="shared" si="4"/>
        <v>0.10304246434188404</v>
      </c>
      <c r="F30" s="37">
        <f t="shared" si="4"/>
        <v>8.7252696423690684E-2</v>
      </c>
      <c r="G30" s="445" t="s">
        <v>597</v>
      </c>
    </row>
    <row r="31" spans="1:7">
      <c r="A31" s="445" t="s">
        <v>603</v>
      </c>
      <c r="B31" s="37">
        <f>B15/B7*100</f>
        <v>0.28118680222733194</v>
      </c>
      <c r="C31" s="37" t="s">
        <v>378</v>
      </c>
      <c r="D31" s="37">
        <f t="shared" ref="D31:F31" si="5">D15/D7*100</f>
        <v>5.5513016845329249E-2</v>
      </c>
      <c r="E31" s="37">
        <f t="shared" si="5"/>
        <v>0.2548945170562395</v>
      </c>
      <c r="F31" s="37">
        <f t="shared" si="5"/>
        <v>0.35111326030738177</v>
      </c>
      <c r="G31" s="445" t="s">
        <v>599</v>
      </c>
    </row>
    <row r="32" spans="1:7" ht="23.25" customHeight="1">
      <c r="A32" s="204" t="s">
        <v>618</v>
      </c>
      <c r="B32" s="37"/>
      <c r="C32" s="37"/>
      <c r="D32" s="37"/>
      <c r="E32" s="37"/>
      <c r="F32" s="37"/>
      <c r="G32" s="438" t="s">
        <v>605</v>
      </c>
    </row>
    <row r="33" spans="1:10">
      <c r="A33" s="445" t="s">
        <v>606</v>
      </c>
      <c r="B33" s="37">
        <f>B17/B7*100</f>
        <v>6.2858409286090264</v>
      </c>
      <c r="C33" s="37">
        <f t="shared" ref="C33:F33" si="6">C17/C7*100</f>
        <v>0.27306860848788256</v>
      </c>
      <c r="D33" s="37">
        <f t="shared" si="6"/>
        <v>7.656967840735069E-3</v>
      </c>
      <c r="E33" s="37">
        <f t="shared" si="6"/>
        <v>3.9318835077824174E-2</v>
      </c>
      <c r="F33" s="37">
        <f t="shared" si="6"/>
        <v>3.7844543027142949E-2</v>
      </c>
      <c r="G33" s="445" t="s">
        <v>607</v>
      </c>
      <c r="J33" s="3" t="s">
        <v>1059</v>
      </c>
    </row>
    <row r="34" spans="1:10" ht="25.5">
      <c r="A34" s="445" t="s">
        <v>608</v>
      </c>
      <c r="B34" s="37" t="s">
        <v>378</v>
      </c>
      <c r="C34" s="37" t="s">
        <v>378</v>
      </c>
      <c r="D34" s="37" t="s">
        <v>378</v>
      </c>
      <c r="E34" s="37" t="s">
        <v>378</v>
      </c>
      <c r="F34" s="37" t="s">
        <v>378</v>
      </c>
      <c r="G34" s="445" t="s">
        <v>609</v>
      </c>
    </row>
    <row r="35" spans="1:10">
      <c r="A35" s="445" t="s">
        <v>610</v>
      </c>
      <c r="B35" s="37">
        <f>B19/B7*100</f>
        <v>6.2858409286090264</v>
      </c>
      <c r="C35" s="37">
        <f t="shared" ref="C35:F35" si="7">C19/C7*100</f>
        <v>0.27306860848788256</v>
      </c>
      <c r="D35" s="37">
        <f t="shared" si="7"/>
        <v>7.656967840735069E-3</v>
      </c>
      <c r="E35" s="37">
        <f t="shared" si="7"/>
        <v>3.9318835077824174E-2</v>
      </c>
      <c r="F35" s="37">
        <f t="shared" si="7"/>
        <v>3.7844543027142949E-2</v>
      </c>
      <c r="G35" s="445" t="s">
        <v>611</v>
      </c>
    </row>
    <row r="36" spans="1:10">
      <c r="A36" s="448" t="s">
        <v>598</v>
      </c>
      <c r="B36" s="171">
        <f>B20/B7*100</f>
        <v>77.883203590326062</v>
      </c>
      <c r="C36" s="171">
        <f t="shared" ref="C36:F36" si="8">C20/C7*100</f>
        <v>52.793264307657296</v>
      </c>
      <c r="D36" s="171">
        <f t="shared" si="8"/>
        <v>81.163859111791723</v>
      </c>
      <c r="E36" s="171">
        <f t="shared" si="8"/>
        <v>78.192960572699164</v>
      </c>
      <c r="F36" s="171">
        <f t="shared" si="8"/>
        <v>80.125307486912092</v>
      </c>
      <c r="G36" s="448" t="s">
        <v>599</v>
      </c>
    </row>
    <row r="37" spans="1:10">
      <c r="B37" s="449"/>
      <c r="C37" s="449"/>
      <c r="D37" s="449"/>
      <c r="E37" s="449"/>
      <c r="F37" s="449"/>
    </row>
  </sheetData>
  <mergeCells count="9">
    <mergeCell ref="B21:F21"/>
    <mergeCell ref="B22:F22"/>
    <mergeCell ref="A21:A22"/>
    <mergeCell ref="G21:G22"/>
    <mergeCell ref="A1:G1"/>
    <mergeCell ref="A2:G2"/>
    <mergeCell ref="A3:G3"/>
    <mergeCell ref="A4:G4"/>
    <mergeCell ref="B6:F6"/>
  </mergeCells>
  <pageMargins left="0.70866141732283505" right="0.70866141732283505" top="0.78740157480314998" bottom="0.78740157480314998" header="0.31496062992126" footer="0.31496062992126"/>
  <pageSetup paperSize="9" firstPageNumber="38" orientation="portrait" useFirstPageNumber="1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6"/>
  <sheetViews>
    <sheetView workbookViewId="0">
      <selection activeCell="G24" sqref="G24"/>
    </sheetView>
  </sheetViews>
  <sheetFormatPr defaultColWidth="9.140625" defaultRowHeight="15"/>
  <cols>
    <col min="1" max="1" width="19.7109375" style="3" customWidth="1"/>
    <col min="2" max="6" width="8.7109375" style="3" customWidth="1"/>
    <col min="7" max="7" width="18.7109375" style="3" customWidth="1"/>
    <col min="8" max="16384" width="9.140625" style="3"/>
  </cols>
  <sheetData>
    <row r="1" spans="1:8" ht="18" customHeight="1">
      <c r="A1" s="4" t="s">
        <v>619</v>
      </c>
      <c r="B1" s="407"/>
      <c r="C1" s="407"/>
      <c r="D1" s="407"/>
      <c r="E1" s="407"/>
      <c r="F1" s="216"/>
      <c r="G1" s="216"/>
    </row>
    <row r="2" spans="1:8" ht="18" customHeight="1">
      <c r="A2" s="4" t="s">
        <v>620</v>
      </c>
      <c r="B2" s="407"/>
      <c r="C2" s="407"/>
      <c r="D2" s="407"/>
      <c r="E2" s="407"/>
      <c r="F2" s="433"/>
      <c r="G2" s="433"/>
    </row>
    <row r="3" spans="1:8" s="432" customFormat="1" ht="18" customHeight="1">
      <c r="A3" s="378"/>
      <c r="B3" s="10">
        <v>2019</v>
      </c>
      <c r="C3" s="10">
        <v>2020</v>
      </c>
      <c r="D3" s="10">
        <v>2021</v>
      </c>
      <c r="E3" s="10">
        <v>2022</v>
      </c>
      <c r="F3" s="10">
        <v>2023</v>
      </c>
      <c r="G3" s="31"/>
    </row>
    <row r="4" spans="1:8" ht="18" customHeight="1">
      <c r="A4" s="201"/>
      <c r="B4" s="664" t="s">
        <v>621</v>
      </c>
      <c r="C4" s="664"/>
      <c r="D4" s="664"/>
      <c r="E4" s="664"/>
      <c r="F4" s="664"/>
      <c r="G4" s="434"/>
    </row>
    <row r="5" spans="1:8" ht="20.45" customHeight="1">
      <c r="A5" s="181" t="s">
        <v>622</v>
      </c>
      <c r="B5" s="435">
        <v>10683.2</v>
      </c>
      <c r="C5" s="435">
        <v>4776.8</v>
      </c>
      <c r="D5" s="435">
        <v>7809</v>
      </c>
      <c r="E5" s="435">
        <v>12235</v>
      </c>
      <c r="F5" s="435">
        <v>14137</v>
      </c>
      <c r="G5" s="201" t="s">
        <v>623</v>
      </c>
      <c r="H5" s="436"/>
    </row>
    <row r="6" spans="1:8">
      <c r="A6" s="437" t="s">
        <v>624</v>
      </c>
      <c r="B6" s="435"/>
      <c r="C6" s="435"/>
      <c r="D6" s="435"/>
      <c r="E6" s="435"/>
      <c r="F6" s="435"/>
      <c r="G6" s="438" t="s">
        <v>625</v>
      </c>
    </row>
    <row r="7" spans="1:8" ht="26.25">
      <c r="A7" s="96" t="s">
        <v>626</v>
      </c>
      <c r="B7" s="328">
        <v>7562.4</v>
      </c>
      <c r="C7" s="328">
        <v>3090.3</v>
      </c>
      <c r="D7" s="328">
        <v>3632.3</v>
      </c>
      <c r="E7" s="328">
        <v>7597</v>
      </c>
      <c r="F7" s="328">
        <v>8135.2</v>
      </c>
      <c r="G7" s="438" t="s">
        <v>627</v>
      </c>
    </row>
    <row r="8" spans="1:8" ht="27" customHeight="1">
      <c r="A8" s="96" t="s">
        <v>628</v>
      </c>
      <c r="B8" s="328">
        <v>231.4</v>
      </c>
      <c r="C8" s="328">
        <v>24.8</v>
      </c>
      <c r="D8" s="328">
        <v>15.9</v>
      </c>
      <c r="E8" s="328">
        <v>178.5</v>
      </c>
      <c r="F8" s="328">
        <v>251.8</v>
      </c>
      <c r="G8" s="438" t="s">
        <v>629</v>
      </c>
    </row>
    <row r="9" spans="1:8" ht="26.25">
      <c r="A9" s="96" t="s">
        <v>630</v>
      </c>
      <c r="B9" s="328">
        <v>2889.4</v>
      </c>
      <c r="C9" s="328">
        <v>1661.7</v>
      </c>
      <c r="D9" s="328">
        <v>4160.8</v>
      </c>
      <c r="E9" s="328">
        <v>4460</v>
      </c>
      <c r="F9" s="328">
        <v>5750</v>
      </c>
      <c r="G9" s="438" t="s">
        <v>631</v>
      </c>
      <c r="H9" s="198"/>
    </row>
    <row r="10" spans="1:8" ht="18" customHeight="1">
      <c r="A10" s="707"/>
      <c r="B10" s="664" t="s">
        <v>632</v>
      </c>
      <c r="C10" s="664"/>
      <c r="D10" s="664"/>
      <c r="E10" s="664"/>
      <c r="F10" s="664"/>
      <c r="G10" s="707"/>
    </row>
    <row r="11" spans="1:8" ht="18" customHeight="1">
      <c r="A11" s="707"/>
      <c r="B11" s="665" t="s">
        <v>613</v>
      </c>
      <c r="C11" s="665"/>
      <c r="D11" s="665"/>
      <c r="E11" s="665"/>
      <c r="F11" s="665"/>
      <c r="G11" s="707"/>
    </row>
    <row r="12" spans="1:8" ht="21.6" customHeight="1">
      <c r="A12" s="201" t="s">
        <v>622</v>
      </c>
      <c r="B12" s="439">
        <v>100</v>
      </c>
      <c r="C12" s="439">
        <v>100</v>
      </c>
      <c r="D12" s="439">
        <v>100</v>
      </c>
      <c r="E12" s="439">
        <v>100</v>
      </c>
      <c r="F12" s="439">
        <v>100</v>
      </c>
      <c r="G12" s="201" t="s">
        <v>623</v>
      </c>
    </row>
    <row r="13" spans="1:8">
      <c r="A13" s="437" t="s">
        <v>624</v>
      </c>
      <c r="B13" s="201"/>
      <c r="C13" s="201"/>
      <c r="D13" s="201"/>
      <c r="E13" s="201"/>
      <c r="F13" s="201"/>
      <c r="G13" s="438" t="s">
        <v>625</v>
      </c>
    </row>
    <row r="14" spans="1:8" ht="26.25">
      <c r="A14" s="96" t="s">
        <v>626</v>
      </c>
      <c r="B14" s="440">
        <f>B7/B$5*100</f>
        <v>70.787778942638909</v>
      </c>
      <c r="C14" s="440">
        <f t="shared" ref="C14:F14" si="0">C7/C$5*100</f>
        <v>64.693937363925642</v>
      </c>
      <c r="D14" s="440">
        <f t="shared" si="0"/>
        <v>46.514278396721728</v>
      </c>
      <c r="E14" s="440">
        <f t="shared" si="0"/>
        <v>62.092357989374747</v>
      </c>
      <c r="F14" s="440">
        <f t="shared" si="0"/>
        <v>57.545448114875853</v>
      </c>
      <c r="G14" s="438" t="s">
        <v>633</v>
      </c>
    </row>
    <row r="15" spans="1:8" ht="26.25">
      <c r="A15" s="96" t="s">
        <v>628</v>
      </c>
      <c r="B15" s="440">
        <f t="shared" ref="B15:F16" si="1">B8/B$5*100</f>
        <v>2.1660176726074583</v>
      </c>
      <c r="C15" s="440">
        <f t="shared" si="1"/>
        <v>0.51917601741751795</v>
      </c>
      <c r="D15" s="440">
        <f t="shared" si="1"/>
        <v>0.20361121782558586</v>
      </c>
      <c r="E15" s="440">
        <f t="shared" si="1"/>
        <v>1.4589293011851248</v>
      </c>
      <c r="F15" s="440">
        <f t="shared" si="1"/>
        <v>1.7811416849402277</v>
      </c>
      <c r="G15" s="438" t="s">
        <v>629</v>
      </c>
    </row>
    <row r="16" spans="1:8" ht="26.25">
      <c r="A16" s="99" t="s">
        <v>630</v>
      </c>
      <c r="B16" s="441">
        <f t="shared" si="1"/>
        <v>27.046203384753632</v>
      </c>
      <c r="C16" s="441">
        <f t="shared" si="1"/>
        <v>34.786886618656844</v>
      </c>
      <c r="D16" s="441">
        <f t="shared" si="1"/>
        <v>53.282110385452683</v>
      </c>
      <c r="E16" s="441">
        <f t="shared" si="1"/>
        <v>36.452799346138129</v>
      </c>
      <c r="F16" s="441">
        <f t="shared" si="1"/>
        <v>40.673410200183909</v>
      </c>
      <c r="G16" s="442" t="s">
        <v>631</v>
      </c>
    </row>
  </sheetData>
  <mergeCells count="5">
    <mergeCell ref="B4:F4"/>
    <mergeCell ref="B10:F10"/>
    <mergeCell ref="B11:F11"/>
    <mergeCell ref="A10:A11"/>
    <mergeCell ref="G10:G11"/>
  </mergeCells>
  <pageMargins left="0.70866141732283505" right="0.70866141732283505" top="0.74803149606299202" bottom="0.74803149606299202" header="0.31496062992126" footer="0.31496062992126"/>
  <pageSetup paperSize="9" firstPageNumber="39" orientation="portrait" useFirstPageNumber="1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68"/>
  <sheetViews>
    <sheetView topLeftCell="A43" workbookViewId="0">
      <selection activeCell="G24" sqref="G24"/>
    </sheetView>
  </sheetViews>
  <sheetFormatPr defaultColWidth="9.140625" defaultRowHeight="15"/>
  <cols>
    <col min="1" max="1" width="20.7109375" style="3" customWidth="1"/>
    <col min="2" max="5" width="8.7109375" style="3" customWidth="1"/>
    <col min="6" max="6" width="9.28515625" style="3" customWidth="1"/>
    <col min="7" max="7" width="20.7109375" style="3" customWidth="1"/>
    <col min="8" max="16384" width="9.140625" style="3"/>
  </cols>
  <sheetData>
    <row r="1" spans="1:10" ht="18" customHeight="1">
      <c r="A1" s="706" t="s">
        <v>634</v>
      </c>
      <c r="B1" s="706"/>
      <c r="C1" s="706"/>
      <c r="D1" s="706"/>
      <c r="E1" s="706"/>
      <c r="F1" s="706"/>
      <c r="G1" s="706"/>
    </row>
    <row r="2" spans="1:10" ht="18" customHeight="1">
      <c r="A2" s="708" t="s">
        <v>635</v>
      </c>
      <c r="B2" s="708"/>
      <c r="C2" s="708"/>
      <c r="D2" s="708"/>
      <c r="E2" s="708"/>
      <c r="F2" s="708"/>
      <c r="G2" s="708"/>
    </row>
    <row r="3" spans="1:10" ht="16.5" customHeight="1">
      <c r="A3" s="701" t="s">
        <v>636</v>
      </c>
      <c r="B3" s="701"/>
      <c r="C3" s="701"/>
      <c r="D3" s="701"/>
      <c r="E3" s="701"/>
      <c r="F3" s="701"/>
      <c r="G3" s="701"/>
    </row>
    <row r="4" spans="1:10" s="377" customFormat="1" ht="19.5" thickBot="1">
      <c r="A4" s="709" t="s">
        <v>637</v>
      </c>
      <c r="B4" s="709"/>
      <c r="C4" s="709"/>
      <c r="D4" s="709"/>
      <c r="E4" s="709"/>
      <c r="F4" s="709"/>
      <c r="G4" s="709"/>
    </row>
    <row r="5" spans="1:10" s="184" customFormat="1" thickBot="1">
      <c r="A5" s="373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31"/>
    </row>
    <row r="6" spans="1:10" ht="14.25" customHeight="1">
      <c r="A6" s="145"/>
      <c r="B6" s="664" t="s">
        <v>638</v>
      </c>
      <c r="C6" s="664"/>
      <c r="D6" s="664"/>
      <c r="E6" s="664"/>
      <c r="F6" s="664"/>
      <c r="G6" s="422"/>
    </row>
    <row r="7" spans="1:10">
      <c r="A7" s="145" t="s">
        <v>295</v>
      </c>
      <c r="B7" s="144">
        <v>525</v>
      </c>
      <c r="C7" s="144">
        <f>C8+C9+C20+C21+C22</f>
        <v>301</v>
      </c>
      <c r="D7" s="144">
        <v>419</v>
      </c>
      <c r="E7" s="144">
        <v>501</v>
      </c>
      <c r="F7" s="144">
        <f>F8+F9+F20+F21+F22</f>
        <v>674</v>
      </c>
      <c r="G7" s="423" t="s">
        <v>296</v>
      </c>
    </row>
    <row r="8" spans="1:10" ht="37.5" customHeight="1">
      <c r="A8" s="98" t="s">
        <v>639</v>
      </c>
      <c r="B8" s="97">
        <v>207</v>
      </c>
      <c r="C8" s="97">
        <v>167</v>
      </c>
      <c r="D8" s="97">
        <v>185</v>
      </c>
      <c r="E8" s="97">
        <v>212</v>
      </c>
      <c r="F8" s="97">
        <v>275</v>
      </c>
      <c r="G8" s="98" t="s">
        <v>640</v>
      </c>
      <c r="I8" s="261"/>
      <c r="J8" s="261" t="s">
        <v>1059</v>
      </c>
    </row>
    <row r="9" spans="1:10" ht="65.25" customHeight="1">
      <c r="A9" s="169" t="s">
        <v>641</v>
      </c>
      <c r="B9" s="97">
        <v>192</v>
      </c>
      <c r="C9" s="97">
        <f>SUM(C10:C19)</f>
        <v>97</v>
      </c>
      <c r="D9" s="97">
        <v>155</v>
      </c>
      <c r="E9" s="97">
        <v>182</v>
      </c>
      <c r="F9" s="97">
        <v>190</v>
      </c>
      <c r="G9" s="169" t="s">
        <v>642</v>
      </c>
    </row>
    <row r="10" spans="1:10">
      <c r="A10" s="420" t="s">
        <v>643</v>
      </c>
      <c r="B10" s="97">
        <v>8</v>
      </c>
      <c r="C10" s="97">
        <v>9</v>
      </c>
      <c r="D10" s="97">
        <v>11</v>
      </c>
      <c r="E10" s="97">
        <v>11</v>
      </c>
      <c r="F10" s="97">
        <v>11</v>
      </c>
      <c r="G10" s="420" t="s">
        <v>644</v>
      </c>
    </row>
    <row r="11" spans="1:10">
      <c r="A11" s="420" t="s">
        <v>645</v>
      </c>
      <c r="B11" s="97">
        <v>13</v>
      </c>
      <c r="C11" s="97">
        <v>9</v>
      </c>
      <c r="D11" s="97">
        <v>10</v>
      </c>
      <c r="E11" s="97">
        <v>11</v>
      </c>
      <c r="F11" s="97">
        <v>13</v>
      </c>
      <c r="G11" s="420" t="s">
        <v>646</v>
      </c>
    </row>
    <row r="12" spans="1:10" ht="16.5" customHeight="1">
      <c r="A12" s="420" t="s">
        <v>647</v>
      </c>
      <c r="B12" s="97">
        <v>6</v>
      </c>
      <c r="C12" s="97">
        <v>4</v>
      </c>
      <c r="D12" s="97">
        <v>4</v>
      </c>
      <c r="E12" s="97">
        <v>5</v>
      </c>
      <c r="F12" s="97">
        <v>7</v>
      </c>
      <c r="G12" s="420" t="s">
        <v>648</v>
      </c>
    </row>
    <row r="13" spans="1:10" ht="26.25" customHeight="1">
      <c r="A13" s="420" t="s">
        <v>649</v>
      </c>
      <c r="B13" s="97">
        <v>12</v>
      </c>
      <c r="C13" s="97">
        <v>11</v>
      </c>
      <c r="D13" s="97">
        <v>12</v>
      </c>
      <c r="E13" s="97">
        <v>12</v>
      </c>
      <c r="F13" s="97">
        <v>13</v>
      </c>
      <c r="G13" s="420" t="s">
        <v>650</v>
      </c>
    </row>
    <row r="14" spans="1:10" ht="14.25" customHeight="1">
      <c r="A14" s="420" t="s">
        <v>651</v>
      </c>
      <c r="B14" s="97">
        <v>8</v>
      </c>
      <c r="C14" s="97">
        <v>4</v>
      </c>
      <c r="D14" s="97">
        <v>6</v>
      </c>
      <c r="E14" s="97">
        <v>5</v>
      </c>
      <c r="F14" s="97">
        <v>5</v>
      </c>
      <c r="G14" s="420" t="s">
        <v>652</v>
      </c>
    </row>
    <row r="15" spans="1:10" ht="18.75" customHeight="1">
      <c r="A15" s="420" t="s">
        <v>653</v>
      </c>
      <c r="B15" s="97">
        <v>99</v>
      </c>
      <c r="C15" s="97">
        <v>52</v>
      </c>
      <c r="D15" s="97">
        <v>70</v>
      </c>
      <c r="E15" s="97">
        <v>93</v>
      </c>
      <c r="F15" s="97">
        <v>91</v>
      </c>
      <c r="G15" s="420" t="s">
        <v>654</v>
      </c>
    </row>
    <row r="16" spans="1:10" ht="26.25">
      <c r="A16" s="420" t="s">
        <v>655</v>
      </c>
      <c r="B16" s="97">
        <v>3</v>
      </c>
      <c r="C16" s="97">
        <v>1</v>
      </c>
      <c r="D16" s="97">
        <v>1</v>
      </c>
      <c r="E16" s="97">
        <v>1</v>
      </c>
      <c r="F16" s="97">
        <v>2</v>
      </c>
      <c r="G16" s="420" t="s">
        <v>656</v>
      </c>
    </row>
    <row r="17" spans="1:7">
      <c r="A17" s="420" t="s">
        <v>657</v>
      </c>
      <c r="B17" s="97">
        <v>10</v>
      </c>
      <c r="C17" s="97">
        <v>6</v>
      </c>
      <c r="D17" s="97">
        <v>20</v>
      </c>
      <c r="E17" s="97">
        <v>20</v>
      </c>
      <c r="F17" s="97">
        <v>20</v>
      </c>
      <c r="G17" s="420" t="s">
        <v>658</v>
      </c>
    </row>
    <row r="18" spans="1:7" ht="39">
      <c r="A18" s="420" t="s">
        <v>659</v>
      </c>
      <c r="B18" s="97">
        <v>9</v>
      </c>
      <c r="C18" s="97">
        <v>1</v>
      </c>
      <c r="D18" s="97">
        <v>4</v>
      </c>
      <c r="E18" s="97">
        <v>10</v>
      </c>
      <c r="F18" s="97">
        <v>15</v>
      </c>
      <c r="G18" s="420" t="s">
        <v>660</v>
      </c>
    </row>
    <row r="19" spans="1:7" ht="39">
      <c r="A19" s="420" t="s">
        <v>661</v>
      </c>
      <c r="B19" s="97">
        <v>24</v>
      </c>
      <c r="C19" s="97" t="s">
        <v>378</v>
      </c>
      <c r="D19" s="97">
        <v>17</v>
      </c>
      <c r="E19" s="97">
        <v>14</v>
      </c>
      <c r="F19" s="97">
        <v>13</v>
      </c>
      <c r="G19" s="420" t="s">
        <v>662</v>
      </c>
    </row>
    <row r="20" spans="1:7" ht="53.25" customHeight="1">
      <c r="A20" s="169" t="s">
        <v>663</v>
      </c>
      <c r="B20" s="97">
        <v>71</v>
      </c>
      <c r="C20" s="97">
        <v>24</v>
      </c>
      <c r="D20" s="97">
        <v>32</v>
      </c>
      <c r="E20" s="97">
        <v>60</v>
      </c>
      <c r="F20" s="97">
        <v>78</v>
      </c>
      <c r="G20" s="169" t="s">
        <v>664</v>
      </c>
    </row>
    <row r="21" spans="1:7" ht="27" customHeight="1">
      <c r="A21" s="169" t="s">
        <v>665</v>
      </c>
      <c r="B21" s="97">
        <v>10</v>
      </c>
      <c r="C21" s="97">
        <v>7</v>
      </c>
      <c r="D21" s="97">
        <v>8</v>
      </c>
      <c r="E21" s="97">
        <v>11</v>
      </c>
      <c r="F21" s="97">
        <v>11</v>
      </c>
      <c r="G21" s="169" t="s">
        <v>666</v>
      </c>
    </row>
    <row r="22" spans="1:7" ht="26.25">
      <c r="A22" s="169" t="s">
        <v>667</v>
      </c>
      <c r="B22" s="97">
        <v>45</v>
      </c>
      <c r="C22" s="97">
        <v>6</v>
      </c>
      <c r="D22" s="97">
        <v>39</v>
      </c>
      <c r="E22" s="97">
        <v>36</v>
      </c>
      <c r="F22" s="97">
        <v>120</v>
      </c>
      <c r="G22" s="169" t="s">
        <v>668</v>
      </c>
    </row>
    <row r="23" spans="1:7" ht="15" customHeight="1">
      <c r="A23" s="710"/>
      <c r="B23" s="665" t="s">
        <v>669</v>
      </c>
      <c r="C23" s="665"/>
      <c r="D23" s="665"/>
      <c r="E23" s="665"/>
      <c r="F23" s="665"/>
      <c r="G23" s="712"/>
    </row>
    <row r="24" spans="1:7" ht="12" customHeight="1">
      <c r="A24" s="710"/>
      <c r="B24" s="665" t="s">
        <v>613</v>
      </c>
      <c r="C24" s="665"/>
      <c r="D24" s="665"/>
      <c r="E24" s="665"/>
      <c r="F24" s="665"/>
      <c r="G24" s="712"/>
    </row>
    <row r="25" spans="1:7">
      <c r="A25" s="145" t="s">
        <v>295</v>
      </c>
      <c r="B25" s="144">
        <v>100</v>
      </c>
      <c r="C25" s="144">
        <v>100</v>
      </c>
      <c r="D25" s="144">
        <v>100</v>
      </c>
      <c r="E25" s="144">
        <v>100</v>
      </c>
      <c r="F25" s="144">
        <v>100</v>
      </c>
      <c r="G25" s="423" t="s">
        <v>296</v>
      </c>
    </row>
    <row r="26" spans="1:7" ht="39" customHeight="1">
      <c r="A26" s="98" t="s">
        <v>639</v>
      </c>
      <c r="B26" s="294">
        <f>B8/B$7*100</f>
        <v>39.428571428571431</v>
      </c>
      <c r="C26" s="294">
        <f t="shared" ref="C26:F26" si="0">C8/C$7*100</f>
        <v>55.481727574750828</v>
      </c>
      <c r="D26" s="294">
        <f t="shared" si="0"/>
        <v>44.152744630071602</v>
      </c>
      <c r="E26" s="294">
        <f t="shared" si="0"/>
        <v>42.315369261477045</v>
      </c>
      <c r="F26" s="294">
        <f t="shared" si="0"/>
        <v>40.801186943620174</v>
      </c>
      <c r="G26" s="98" t="s">
        <v>640</v>
      </c>
    </row>
    <row r="27" spans="1:7" ht="64.5" customHeight="1">
      <c r="A27" s="169" t="s">
        <v>641</v>
      </c>
      <c r="B27" s="294">
        <f t="shared" ref="B27:F40" si="1">B9/B$7*100</f>
        <v>36.571428571428569</v>
      </c>
      <c r="C27" s="294">
        <f t="shared" si="1"/>
        <v>32.225913621262457</v>
      </c>
      <c r="D27" s="294">
        <f t="shared" si="1"/>
        <v>36.992840095465397</v>
      </c>
      <c r="E27" s="294">
        <f t="shared" si="1"/>
        <v>36.327345309381236</v>
      </c>
      <c r="F27" s="294">
        <f t="shared" si="1"/>
        <v>28.18991097922849</v>
      </c>
      <c r="G27" s="169" t="s">
        <v>642</v>
      </c>
    </row>
    <row r="28" spans="1:7">
      <c r="A28" s="420" t="s">
        <v>643</v>
      </c>
      <c r="B28" s="294">
        <f t="shared" si="1"/>
        <v>1.5238095238095237</v>
      </c>
      <c r="C28" s="294">
        <f t="shared" si="1"/>
        <v>2.9900332225913622</v>
      </c>
      <c r="D28" s="294">
        <f t="shared" si="1"/>
        <v>2.6252983293556085</v>
      </c>
      <c r="E28" s="294">
        <f t="shared" si="1"/>
        <v>2.19560878243513</v>
      </c>
      <c r="F28" s="294">
        <f t="shared" si="1"/>
        <v>1.6320474777448073</v>
      </c>
      <c r="G28" s="420" t="s">
        <v>644</v>
      </c>
    </row>
    <row r="29" spans="1:7">
      <c r="A29" s="420" t="s">
        <v>645</v>
      </c>
      <c r="B29" s="294">
        <f t="shared" si="1"/>
        <v>2.4761904761904763</v>
      </c>
      <c r="C29" s="294">
        <f t="shared" si="1"/>
        <v>2.9900332225913622</v>
      </c>
      <c r="D29" s="294">
        <f t="shared" si="1"/>
        <v>2.3866348448687349</v>
      </c>
      <c r="E29" s="294">
        <f t="shared" si="1"/>
        <v>2.19560878243513</v>
      </c>
      <c r="F29" s="294">
        <f t="shared" si="1"/>
        <v>1.9287833827893175</v>
      </c>
      <c r="G29" s="420" t="s">
        <v>646</v>
      </c>
    </row>
    <row r="30" spans="1:7" ht="16.5" customHeight="1">
      <c r="A30" s="420" t="s">
        <v>647</v>
      </c>
      <c r="B30" s="294">
        <f t="shared" si="1"/>
        <v>1.1428571428571428</v>
      </c>
      <c r="C30" s="294">
        <f t="shared" si="1"/>
        <v>1.3289036544850499</v>
      </c>
      <c r="D30" s="294">
        <f t="shared" si="1"/>
        <v>0.95465393794749409</v>
      </c>
      <c r="E30" s="294">
        <f t="shared" si="1"/>
        <v>0.99800399201596801</v>
      </c>
      <c r="F30" s="294">
        <f t="shared" si="1"/>
        <v>1.0385756676557862</v>
      </c>
      <c r="G30" s="420" t="s">
        <v>648</v>
      </c>
    </row>
    <row r="31" spans="1:7" ht="26.25">
      <c r="A31" s="420" t="s">
        <v>649</v>
      </c>
      <c r="B31" s="294">
        <f t="shared" si="1"/>
        <v>2.2857142857142856</v>
      </c>
      <c r="C31" s="294">
        <f t="shared" si="1"/>
        <v>3.6544850498338874</v>
      </c>
      <c r="D31" s="294">
        <f t="shared" si="1"/>
        <v>2.8639618138424821</v>
      </c>
      <c r="E31" s="294">
        <f t="shared" si="1"/>
        <v>2.3952095808383236</v>
      </c>
      <c r="F31" s="294">
        <f t="shared" si="1"/>
        <v>1.9287833827893175</v>
      </c>
      <c r="G31" s="420" t="s">
        <v>650</v>
      </c>
    </row>
    <row r="32" spans="1:7">
      <c r="A32" s="420" t="s">
        <v>651</v>
      </c>
      <c r="B32" s="294">
        <f t="shared" si="1"/>
        <v>1.5238095238095237</v>
      </c>
      <c r="C32" s="294">
        <f t="shared" si="1"/>
        <v>1.3289036544850499</v>
      </c>
      <c r="D32" s="294">
        <f t="shared" si="1"/>
        <v>1.431980906921241</v>
      </c>
      <c r="E32" s="294">
        <f t="shared" si="1"/>
        <v>0.99800399201596801</v>
      </c>
      <c r="F32" s="294">
        <f t="shared" si="1"/>
        <v>0.74183976261127604</v>
      </c>
      <c r="G32" s="420" t="s">
        <v>652</v>
      </c>
    </row>
    <row r="33" spans="1:7" ht="26.25">
      <c r="A33" s="420" t="s">
        <v>653</v>
      </c>
      <c r="B33" s="294">
        <f t="shared" si="1"/>
        <v>18.857142857142858</v>
      </c>
      <c r="C33" s="294">
        <f t="shared" si="1"/>
        <v>17.275747508305646</v>
      </c>
      <c r="D33" s="294">
        <f t="shared" si="1"/>
        <v>16.706443914081145</v>
      </c>
      <c r="E33" s="294">
        <f t="shared" si="1"/>
        <v>18.562874251497004</v>
      </c>
      <c r="F33" s="294">
        <f t="shared" si="1"/>
        <v>13.501483679525222</v>
      </c>
      <c r="G33" s="420" t="s">
        <v>654</v>
      </c>
    </row>
    <row r="34" spans="1:7" ht="26.25">
      <c r="A34" s="420" t="s">
        <v>655</v>
      </c>
      <c r="B34" s="294">
        <f t="shared" si="1"/>
        <v>0.5714285714285714</v>
      </c>
      <c r="C34" s="294">
        <f t="shared" si="1"/>
        <v>0.33222591362126247</v>
      </c>
      <c r="D34" s="294">
        <f t="shared" si="1"/>
        <v>0.23866348448687352</v>
      </c>
      <c r="E34" s="294">
        <f t="shared" si="1"/>
        <v>0.19960079840319359</v>
      </c>
      <c r="F34" s="294">
        <f t="shared" si="1"/>
        <v>0.29673590504451042</v>
      </c>
      <c r="G34" s="420" t="s">
        <v>656</v>
      </c>
    </row>
    <row r="35" spans="1:7">
      <c r="A35" s="420" t="s">
        <v>657</v>
      </c>
      <c r="B35" s="294">
        <f t="shared" si="1"/>
        <v>1.9047619047619049</v>
      </c>
      <c r="C35" s="294">
        <f t="shared" si="1"/>
        <v>1.9933554817275747</v>
      </c>
      <c r="D35" s="294">
        <f t="shared" si="1"/>
        <v>4.7732696897374698</v>
      </c>
      <c r="E35" s="294">
        <f t="shared" si="1"/>
        <v>3.992015968063872</v>
      </c>
      <c r="F35" s="294">
        <f t="shared" si="1"/>
        <v>2.9673590504451042</v>
      </c>
      <c r="G35" s="420" t="s">
        <v>658</v>
      </c>
    </row>
    <row r="36" spans="1:7" ht="39">
      <c r="A36" s="420" t="s">
        <v>659</v>
      </c>
      <c r="B36" s="294">
        <f t="shared" si="1"/>
        <v>1.7142857142857144</v>
      </c>
      <c r="C36" s="294">
        <f t="shared" si="1"/>
        <v>0.33222591362126247</v>
      </c>
      <c r="D36" s="294">
        <f t="shared" si="1"/>
        <v>0.95465393794749409</v>
      </c>
      <c r="E36" s="294">
        <f t="shared" si="1"/>
        <v>1.996007984031936</v>
      </c>
      <c r="F36" s="294">
        <f t="shared" si="1"/>
        <v>2.2255192878338281</v>
      </c>
      <c r="G36" s="420" t="s">
        <v>660</v>
      </c>
    </row>
    <row r="37" spans="1:7" ht="39">
      <c r="A37" s="420" t="s">
        <v>670</v>
      </c>
      <c r="B37" s="294">
        <f t="shared" si="1"/>
        <v>4.5714285714285712</v>
      </c>
      <c r="C37" s="294" t="s">
        <v>378</v>
      </c>
      <c r="D37" s="294" t="s">
        <v>378</v>
      </c>
      <c r="E37" s="294">
        <f>E19/E9*100</f>
        <v>7.6923076923076925</v>
      </c>
      <c r="F37" s="294">
        <f>F19/F9*100</f>
        <v>6.8421052631578956</v>
      </c>
      <c r="G37" s="420" t="s">
        <v>671</v>
      </c>
    </row>
    <row r="38" spans="1:7" ht="51.75">
      <c r="A38" s="169" t="s">
        <v>672</v>
      </c>
      <c r="B38" s="294">
        <f t="shared" si="1"/>
        <v>13.523809523809524</v>
      </c>
      <c r="C38" s="294">
        <f t="shared" si="1"/>
        <v>7.9734219269102988</v>
      </c>
      <c r="D38" s="294">
        <f t="shared" si="1"/>
        <v>7.6372315035799527</v>
      </c>
      <c r="E38" s="294">
        <f t="shared" si="1"/>
        <v>11.976047904191617</v>
      </c>
      <c r="F38" s="294">
        <f t="shared" si="1"/>
        <v>11.572700296735905</v>
      </c>
      <c r="G38" s="169" t="s">
        <v>673</v>
      </c>
    </row>
    <row r="39" spans="1:7" ht="26.25">
      <c r="A39" s="169" t="s">
        <v>665</v>
      </c>
      <c r="B39" s="294">
        <f>B21/B$7*100</f>
        <v>1.9047619047619049</v>
      </c>
      <c r="C39" s="294">
        <f t="shared" si="1"/>
        <v>2.3255813953488373</v>
      </c>
      <c r="D39" s="294">
        <f t="shared" si="1"/>
        <v>1.9093078758949882</v>
      </c>
      <c r="E39" s="294">
        <f t="shared" si="1"/>
        <v>2.19560878243513</v>
      </c>
      <c r="F39" s="294">
        <f t="shared" si="1"/>
        <v>1.6320474777448073</v>
      </c>
      <c r="G39" s="169" t="s">
        <v>666</v>
      </c>
    </row>
    <row r="40" spans="1:7" ht="27" thickBot="1">
      <c r="A40" s="177" t="s">
        <v>667</v>
      </c>
      <c r="B40" s="296">
        <f>B22/B$7*100</f>
        <v>8.5714285714285712</v>
      </c>
      <c r="C40" s="296">
        <f t="shared" si="1"/>
        <v>1.9933554817275747</v>
      </c>
      <c r="D40" s="296">
        <f t="shared" si="1"/>
        <v>9.3078758949880669</v>
      </c>
      <c r="E40" s="296">
        <f t="shared" si="1"/>
        <v>7.1856287425149699</v>
      </c>
      <c r="F40" s="296">
        <f t="shared" si="1"/>
        <v>17.804154302670625</v>
      </c>
      <c r="G40" s="177" t="s">
        <v>668</v>
      </c>
    </row>
    <row r="41" spans="1:7">
      <c r="A41" s="148" t="s">
        <v>674</v>
      </c>
      <c r="B41" s="24"/>
      <c r="C41" s="24"/>
      <c r="D41" s="24"/>
      <c r="E41" s="24"/>
      <c r="F41" s="24"/>
      <c r="G41" s="24"/>
    </row>
    <row r="42" spans="1:7">
      <c r="A42" s="148" t="s">
        <v>675</v>
      </c>
      <c r="B42" s="24"/>
      <c r="C42" s="24"/>
      <c r="D42" s="24"/>
      <c r="E42" s="24"/>
      <c r="F42" s="24"/>
      <c r="G42" s="24"/>
    </row>
    <row r="43" spans="1:7" s="1" customFormat="1" ht="18" customHeight="1">
      <c r="A43" s="701" t="s">
        <v>676</v>
      </c>
      <c r="B43" s="701"/>
      <c r="C43" s="701"/>
      <c r="D43" s="701"/>
      <c r="E43" s="701"/>
      <c r="F43" s="701"/>
      <c r="G43" s="701"/>
    </row>
    <row r="44" spans="1:7" s="184" customFormat="1" ht="18" customHeight="1" thickBot="1">
      <c r="A44" s="701" t="s">
        <v>677</v>
      </c>
      <c r="B44" s="701"/>
      <c r="C44" s="701"/>
      <c r="D44" s="701"/>
      <c r="E44" s="701"/>
      <c r="F44" s="701"/>
      <c r="G44" s="701"/>
    </row>
    <row r="45" spans="1:7" s="184" customFormat="1" ht="18" customHeight="1" thickBot="1">
      <c r="A45" s="424"/>
      <c r="B45" s="124">
        <v>2019</v>
      </c>
      <c r="C45" s="124">
        <v>2020</v>
      </c>
      <c r="D45" s="124">
        <v>2021</v>
      </c>
      <c r="E45" s="124">
        <v>2022</v>
      </c>
      <c r="F45" s="124">
        <v>2023</v>
      </c>
      <c r="G45" s="425"/>
    </row>
    <row r="46" spans="1:7">
      <c r="A46" s="310"/>
      <c r="B46" s="714" t="s">
        <v>678</v>
      </c>
      <c r="C46" s="714"/>
      <c r="D46" s="714"/>
      <c r="E46" s="714"/>
      <c r="F46" s="714"/>
      <c r="G46" s="426"/>
    </row>
    <row r="47" spans="1:7">
      <c r="A47" s="310" t="s">
        <v>679</v>
      </c>
      <c r="B47" s="247">
        <f t="shared" ref="B47:D47" si="2">SUM(B48:B56)</f>
        <v>525</v>
      </c>
      <c r="C47" s="247">
        <f t="shared" si="2"/>
        <v>301</v>
      </c>
      <c r="D47" s="247">
        <f t="shared" si="2"/>
        <v>419</v>
      </c>
      <c r="E47" s="247">
        <f t="shared" ref="E47:F47" si="3">SUM(E48:E56)</f>
        <v>501</v>
      </c>
      <c r="F47" s="247">
        <f t="shared" si="3"/>
        <v>674</v>
      </c>
      <c r="G47" s="310" t="s">
        <v>680</v>
      </c>
    </row>
    <row r="48" spans="1:7">
      <c r="A48" s="114" t="s">
        <v>681</v>
      </c>
      <c r="B48" s="257">
        <v>25</v>
      </c>
      <c r="C48" s="36">
        <v>21</v>
      </c>
      <c r="D48" s="36">
        <v>25</v>
      </c>
      <c r="E48" s="36">
        <v>26</v>
      </c>
      <c r="F48" s="36">
        <v>29</v>
      </c>
      <c r="G48" s="412" t="s">
        <v>319</v>
      </c>
    </row>
    <row r="49" spans="1:7" ht="26.25">
      <c r="A49" s="114" t="s">
        <v>682</v>
      </c>
      <c r="B49" s="257">
        <v>57</v>
      </c>
      <c r="C49" s="36">
        <v>42</v>
      </c>
      <c r="D49" s="36">
        <v>56</v>
      </c>
      <c r="E49" s="36">
        <v>65</v>
      </c>
      <c r="F49" s="36">
        <v>84</v>
      </c>
      <c r="G49" s="39" t="s">
        <v>351</v>
      </c>
    </row>
    <row r="50" spans="1:7" ht="26.25">
      <c r="A50" s="114" t="s">
        <v>683</v>
      </c>
      <c r="B50" s="257">
        <v>196</v>
      </c>
      <c r="C50" s="36">
        <v>95</v>
      </c>
      <c r="D50" s="36">
        <v>153</v>
      </c>
      <c r="E50" s="36">
        <v>175</v>
      </c>
      <c r="F50" s="36">
        <v>177</v>
      </c>
      <c r="G50" s="39" t="s">
        <v>323</v>
      </c>
    </row>
    <row r="51" spans="1:7">
      <c r="A51" s="114" t="s">
        <v>684</v>
      </c>
      <c r="B51" s="257">
        <v>69</v>
      </c>
      <c r="C51" s="36">
        <v>15</v>
      </c>
      <c r="D51" s="36">
        <v>51</v>
      </c>
      <c r="E51" s="36">
        <v>57</v>
      </c>
      <c r="F51" s="36">
        <v>149</v>
      </c>
      <c r="G51" s="412" t="s">
        <v>325</v>
      </c>
    </row>
    <row r="52" spans="1:7">
      <c r="A52" s="114" t="s">
        <v>685</v>
      </c>
      <c r="B52" s="257">
        <v>15</v>
      </c>
      <c r="C52" s="36">
        <v>9</v>
      </c>
      <c r="D52" s="36">
        <v>17</v>
      </c>
      <c r="E52" s="36">
        <v>17</v>
      </c>
      <c r="F52" s="36">
        <v>34</v>
      </c>
      <c r="G52" s="412" t="s">
        <v>686</v>
      </c>
    </row>
    <row r="53" spans="1:7">
      <c r="A53" s="114" t="s">
        <v>687</v>
      </c>
      <c r="B53" s="257">
        <v>12</v>
      </c>
      <c r="C53" s="36">
        <v>7</v>
      </c>
      <c r="D53" s="36">
        <v>7</v>
      </c>
      <c r="E53" s="36">
        <v>16</v>
      </c>
      <c r="F53" s="36">
        <v>17</v>
      </c>
      <c r="G53" s="412" t="s">
        <v>329</v>
      </c>
    </row>
    <row r="54" spans="1:7">
      <c r="A54" s="114" t="s">
        <v>688</v>
      </c>
      <c r="B54" s="257">
        <v>34</v>
      </c>
      <c r="C54" s="36">
        <v>30</v>
      </c>
      <c r="D54" s="36">
        <v>30</v>
      </c>
      <c r="E54" s="36">
        <v>35</v>
      </c>
      <c r="F54" s="36">
        <v>40</v>
      </c>
      <c r="G54" s="412" t="s">
        <v>331</v>
      </c>
    </row>
    <row r="55" spans="1:7">
      <c r="A55" s="114" t="s">
        <v>689</v>
      </c>
      <c r="B55" s="257">
        <v>94</v>
      </c>
      <c r="C55" s="36">
        <v>62</v>
      </c>
      <c r="D55" s="36">
        <v>59</v>
      </c>
      <c r="E55" s="36">
        <v>83</v>
      </c>
      <c r="F55" s="36">
        <v>118</v>
      </c>
      <c r="G55" s="412" t="s">
        <v>333</v>
      </c>
    </row>
    <row r="56" spans="1:7">
      <c r="A56" s="114" t="s">
        <v>690</v>
      </c>
      <c r="B56" s="257">
        <v>23</v>
      </c>
      <c r="C56" s="36">
        <v>20</v>
      </c>
      <c r="D56" s="36">
        <v>21</v>
      </c>
      <c r="E56" s="36">
        <v>27</v>
      </c>
      <c r="F56" s="36">
        <v>26</v>
      </c>
      <c r="G56" s="427" t="s">
        <v>335</v>
      </c>
    </row>
    <row r="57" spans="1:7">
      <c r="A57" s="711" t="s">
        <v>691</v>
      </c>
      <c r="B57" s="664" t="s">
        <v>692</v>
      </c>
      <c r="C57" s="664"/>
      <c r="D57" s="664"/>
      <c r="E57" s="664"/>
      <c r="F57" s="664"/>
      <c r="G57" s="713"/>
    </row>
    <row r="58" spans="1:7" ht="10.5" customHeight="1">
      <c r="A58" s="711"/>
      <c r="B58" s="665" t="s">
        <v>613</v>
      </c>
      <c r="C58" s="665"/>
      <c r="D58" s="665"/>
      <c r="E58" s="665"/>
      <c r="F58" s="665"/>
      <c r="G58" s="713"/>
    </row>
    <row r="59" spans="1:7">
      <c r="A59" s="310" t="s">
        <v>679</v>
      </c>
      <c r="B59" s="428">
        <f>B47/B$47*100</f>
        <v>100</v>
      </c>
      <c r="C59" s="428">
        <f t="shared" ref="C59:F59" si="4">C47/C$47*100</f>
        <v>100</v>
      </c>
      <c r="D59" s="428">
        <f t="shared" si="4"/>
        <v>100</v>
      </c>
      <c r="E59" s="428">
        <f t="shared" si="4"/>
        <v>100</v>
      </c>
      <c r="F59" s="428">
        <f t="shared" si="4"/>
        <v>100</v>
      </c>
      <c r="G59" s="310" t="s">
        <v>680</v>
      </c>
    </row>
    <row r="60" spans="1:7">
      <c r="A60" s="427" t="s">
        <v>681</v>
      </c>
      <c r="B60" s="429">
        <f t="shared" ref="B60:F68" si="5">B48/B$47*100</f>
        <v>4.7619047619047619</v>
      </c>
      <c r="C60" s="429">
        <f t="shared" si="5"/>
        <v>6.9767441860465116</v>
      </c>
      <c r="D60" s="429">
        <f t="shared" si="5"/>
        <v>5.9665871121718377</v>
      </c>
      <c r="E60" s="429">
        <f t="shared" si="5"/>
        <v>5.1896207584830334</v>
      </c>
      <c r="F60" s="429">
        <f t="shared" si="5"/>
        <v>4.3026706231454011</v>
      </c>
      <c r="G60" s="412" t="s">
        <v>319</v>
      </c>
    </row>
    <row r="61" spans="1:7">
      <c r="A61" s="427" t="s">
        <v>693</v>
      </c>
      <c r="B61" s="429">
        <f>B49/B$47*100</f>
        <v>10.857142857142858</v>
      </c>
      <c r="C61" s="429">
        <f t="shared" si="5"/>
        <v>13.953488372093023</v>
      </c>
      <c r="D61" s="429">
        <f t="shared" si="5"/>
        <v>13.365155131264917</v>
      </c>
      <c r="E61" s="429">
        <f t="shared" si="5"/>
        <v>12.974051896207584</v>
      </c>
      <c r="F61" s="429">
        <f t="shared" si="5"/>
        <v>12.462908011869436</v>
      </c>
      <c r="G61" s="412" t="s">
        <v>321</v>
      </c>
    </row>
    <row r="62" spans="1:7">
      <c r="A62" s="427" t="s">
        <v>683</v>
      </c>
      <c r="B62" s="429">
        <f t="shared" si="5"/>
        <v>37.333333333333336</v>
      </c>
      <c r="C62" s="429">
        <f t="shared" si="5"/>
        <v>31.561461794019934</v>
      </c>
      <c r="D62" s="429">
        <f t="shared" si="5"/>
        <v>36.515513126491648</v>
      </c>
      <c r="E62" s="429">
        <f t="shared" si="5"/>
        <v>34.930139720558884</v>
      </c>
      <c r="F62" s="429">
        <f t="shared" si="5"/>
        <v>26.26112759643917</v>
      </c>
      <c r="G62" s="412" t="s">
        <v>375</v>
      </c>
    </row>
    <row r="63" spans="1:7">
      <c r="A63" s="427" t="s">
        <v>684</v>
      </c>
      <c r="B63" s="429">
        <f t="shared" si="5"/>
        <v>13.142857142857142</v>
      </c>
      <c r="C63" s="429">
        <f t="shared" si="5"/>
        <v>4.9833887043189371</v>
      </c>
      <c r="D63" s="429">
        <f t="shared" si="5"/>
        <v>12.17183770883055</v>
      </c>
      <c r="E63" s="429">
        <f t="shared" si="5"/>
        <v>11.377245508982035</v>
      </c>
      <c r="F63" s="429">
        <f t="shared" si="5"/>
        <v>22.106824925816024</v>
      </c>
      <c r="G63" s="412" t="s">
        <v>325</v>
      </c>
    </row>
    <row r="64" spans="1:7">
      <c r="A64" s="427" t="s">
        <v>685</v>
      </c>
      <c r="B64" s="429">
        <f t="shared" si="5"/>
        <v>2.8571428571428572</v>
      </c>
      <c r="C64" s="429">
        <f t="shared" si="5"/>
        <v>2.9900332225913622</v>
      </c>
      <c r="D64" s="429">
        <f t="shared" si="5"/>
        <v>4.0572792362768499</v>
      </c>
      <c r="E64" s="429">
        <f t="shared" si="5"/>
        <v>3.3932135728542914</v>
      </c>
      <c r="F64" s="429">
        <f t="shared" si="5"/>
        <v>5.0445103857566762</v>
      </c>
      <c r="G64" s="412" t="s">
        <v>686</v>
      </c>
    </row>
    <row r="65" spans="1:7">
      <c r="A65" s="427" t="s">
        <v>687</v>
      </c>
      <c r="B65" s="429">
        <f t="shared" si="5"/>
        <v>2.2857142857142856</v>
      </c>
      <c r="C65" s="429">
        <f t="shared" si="5"/>
        <v>2.3255813953488373</v>
      </c>
      <c r="D65" s="429">
        <f t="shared" si="5"/>
        <v>1.6706443914081146</v>
      </c>
      <c r="E65" s="429">
        <f t="shared" si="5"/>
        <v>3.1936127744510974</v>
      </c>
      <c r="F65" s="429">
        <f t="shared" si="5"/>
        <v>2.5222551928783381</v>
      </c>
      <c r="G65" s="412" t="s">
        <v>329</v>
      </c>
    </row>
    <row r="66" spans="1:7">
      <c r="A66" s="427" t="s">
        <v>688</v>
      </c>
      <c r="B66" s="429">
        <f t="shared" si="5"/>
        <v>6.4761904761904754</v>
      </c>
      <c r="C66" s="429">
        <f t="shared" si="5"/>
        <v>9.9667774086378742</v>
      </c>
      <c r="D66" s="429">
        <f t="shared" si="5"/>
        <v>7.1599045346062056</v>
      </c>
      <c r="E66" s="429">
        <f t="shared" si="5"/>
        <v>6.9860279441117763</v>
      </c>
      <c r="F66" s="429">
        <f t="shared" si="5"/>
        <v>5.9347181008902083</v>
      </c>
      <c r="G66" s="412" t="s">
        <v>331</v>
      </c>
    </row>
    <row r="67" spans="1:7">
      <c r="A67" s="427" t="s">
        <v>689</v>
      </c>
      <c r="B67" s="429">
        <f t="shared" si="5"/>
        <v>17.904761904761905</v>
      </c>
      <c r="C67" s="429">
        <f t="shared" si="5"/>
        <v>20.598006644518271</v>
      </c>
      <c r="D67" s="429">
        <f t="shared" si="5"/>
        <v>14.081145584725538</v>
      </c>
      <c r="E67" s="429">
        <f t="shared" si="5"/>
        <v>16.56686626746507</v>
      </c>
      <c r="F67" s="429">
        <f t="shared" si="5"/>
        <v>17.507418397626111</v>
      </c>
      <c r="G67" s="412" t="s">
        <v>333</v>
      </c>
    </row>
    <row r="68" spans="1:7" ht="15.75" thickBot="1">
      <c r="A68" s="430" t="s">
        <v>690</v>
      </c>
      <c r="B68" s="431">
        <f t="shared" si="5"/>
        <v>4.3809523809523814</v>
      </c>
      <c r="C68" s="431">
        <f t="shared" si="5"/>
        <v>6.6445182724252501</v>
      </c>
      <c r="D68" s="431">
        <f t="shared" si="5"/>
        <v>5.0119331742243434</v>
      </c>
      <c r="E68" s="431">
        <f t="shared" si="5"/>
        <v>5.3892215568862278</v>
      </c>
      <c r="F68" s="431">
        <f t="shared" si="5"/>
        <v>3.857566765578635</v>
      </c>
      <c r="G68" s="413" t="s">
        <v>335</v>
      </c>
    </row>
  </sheetData>
  <mergeCells count="16">
    <mergeCell ref="B57:F57"/>
    <mergeCell ref="B58:F58"/>
    <mergeCell ref="A23:A24"/>
    <mergeCell ref="A57:A58"/>
    <mergeCell ref="G23:G24"/>
    <mergeCell ref="G57:G58"/>
    <mergeCell ref="B23:F23"/>
    <mergeCell ref="B24:F24"/>
    <mergeCell ref="A43:G43"/>
    <mergeCell ref="A44:G44"/>
    <mergeCell ref="B46:F46"/>
    <mergeCell ref="A1:G1"/>
    <mergeCell ref="A2:G2"/>
    <mergeCell ref="A3:G3"/>
    <mergeCell ref="A4:G4"/>
    <mergeCell ref="B6:F6"/>
  </mergeCells>
  <pageMargins left="0.70866141732283505" right="0.70866141732283505" top="0.74803149606299202" bottom="0.74803149606299202" header="0.31496062992126" footer="0.31496062992126"/>
  <pageSetup paperSize="9" firstPageNumber="4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3"/>
  <sheetViews>
    <sheetView topLeftCell="A10" workbookViewId="0">
      <selection sqref="A1:C22"/>
    </sheetView>
  </sheetViews>
  <sheetFormatPr defaultColWidth="8.85546875" defaultRowHeight="15"/>
  <cols>
    <col min="1" max="1" width="37.5703125" style="526" customWidth="1"/>
    <col min="2" max="2" width="10.28515625" style="527" customWidth="1"/>
    <col min="3" max="3" width="38.28515625" style="528" customWidth="1"/>
    <col min="4" max="16384" width="8.85546875" style="44"/>
  </cols>
  <sheetData>
    <row r="1" spans="1:3">
      <c r="A1" s="491" t="s">
        <v>35</v>
      </c>
      <c r="C1" s="529" t="s">
        <v>36</v>
      </c>
    </row>
    <row r="2" spans="1:3" ht="15.75" thickBot="1">
      <c r="A2" s="539"/>
      <c r="B2" s="540"/>
      <c r="C2" s="541"/>
    </row>
    <row r="3" spans="1:3" ht="15.75" thickBot="1">
      <c r="A3" s="536" t="s">
        <v>37</v>
      </c>
      <c r="B3" s="537">
        <v>11</v>
      </c>
      <c r="C3" s="538" t="s">
        <v>38</v>
      </c>
    </row>
    <row r="4" spans="1:3" ht="25.9" customHeight="1">
      <c r="A4" s="542" t="s">
        <v>1699</v>
      </c>
      <c r="B4" s="543" t="s">
        <v>1703</v>
      </c>
      <c r="C4" s="544" t="s">
        <v>1698</v>
      </c>
    </row>
    <row r="5" spans="1:3" ht="25.9" customHeight="1">
      <c r="A5" s="545" t="s">
        <v>1647</v>
      </c>
      <c r="B5" s="546" t="s">
        <v>1704</v>
      </c>
      <c r="C5" s="547" t="s">
        <v>1650</v>
      </c>
    </row>
    <row r="6" spans="1:3" ht="13.5" customHeight="1">
      <c r="A6" s="545" t="s">
        <v>39</v>
      </c>
      <c r="B6" s="546" t="s">
        <v>1705</v>
      </c>
      <c r="C6" s="548" t="s">
        <v>40</v>
      </c>
    </row>
    <row r="7" spans="1:3" ht="25.9" customHeight="1">
      <c r="A7" s="545" t="s">
        <v>41</v>
      </c>
      <c r="B7" s="546"/>
      <c r="C7" s="547" t="s">
        <v>42</v>
      </c>
    </row>
    <row r="8" spans="1:3" ht="48.75">
      <c r="A8" s="549" t="s">
        <v>43</v>
      </c>
      <c r="B8" s="546" t="s">
        <v>46</v>
      </c>
      <c r="C8" s="550" t="s">
        <v>44</v>
      </c>
    </row>
    <row r="9" spans="1:3" ht="48.75">
      <c r="A9" s="549" t="s">
        <v>45</v>
      </c>
      <c r="B9" s="546" t="s">
        <v>1706</v>
      </c>
      <c r="C9" s="550" t="s">
        <v>47</v>
      </c>
    </row>
    <row r="10" spans="1:3" ht="48.75">
      <c r="A10" s="549" t="s">
        <v>48</v>
      </c>
      <c r="B10" s="546" t="s">
        <v>51</v>
      </c>
      <c r="C10" s="550" t="s">
        <v>49</v>
      </c>
    </row>
    <row r="11" spans="1:3" ht="48.75">
      <c r="A11" s="549" t="s">
        <v>50</v>
      </c>
      <c r="B11" s="546" t="s">
        <v>1707</v>
      </c>
      <c r="C11" s="550" t="s">
        <v>52</v>
      </c>
    </row>
    <row r="12" spans="1:3" ht="28.15" customHeight="1">
      <c r="A12" s="545" t="s">
        <v>1701</v>
      </c>
      <c r="B12" s="546"/>
      <c r="C12" s="547" t="s">
        <v>1700</v>
      </c>
    </row>
    <row r="13" spans="1:3" ht="37.9" customHeight="1">
      <c r="A13" s="549" t="s">
        <v>53</v>
      </c>
      <c r="B13" s="546" t="s">
        <v>57</v>
      </c>
      <c r="C13" s="550" t="s">
        <v>54</v>
      </c>
    </row>
    <row r="14" spans="1:3" ht="37.9" customHeight="1">
      <c r="A14" s="549" t="s">
        <v>55</v>
      </c>
      <c r="B14" s="546" t="s">
        <v>57</v>
      </c>
      <c r="C14" s="550" t="s">
        <v>56</v>
      </c>
    </row>
    <row r="15" spans="1:3" ht="39" customHeight="1">
      <c r="A15" s="549" t="s">
        <v>1648</v>
      </c>
      <c r="B15" s="546" t="s">
        <v>58</v>
      </c>
      <c r="C15" s="550" t="s">
        <v>1675</v>
      </c>
    </row>
    <row r="16" spans="1:3" ht="37.5" customHeight="1">
      <c r="A16" s="549" t="s">
        <v>1747</v>
      </c>
      <c r="B16" s="546" t="s">
        <v>61</v>
      </c>
      <c r="C16" s="550" t="s">
        <v>1702</v>
      </c>
    </row>
    <row r="17" spans="1:3" ht="37.9" customHeight="1">
      <c r="A17" s="549" t="s">
        <v>59</v>
      </c>
      <c r="B17" s="546" t="s">
        <v>61</v>
      </c>
      <c r="C17" s="550" t="s">
        <v>60</v>
      </c>
    </row>
    <row r="18" spans="1:3" ht="37.9" customHeight="1">
      <c r="A18" s="549" t="s">
        <v>1649</v>
      </c>
      <c r="B18" s="546" t="s">
        <v>63</v>
      </c>
      <c r="C18" s="550" t="s">
        <v>1676</v>
      </c>
    </row>
    <row r="19" spans="1:3" ht="48" customHeight="1">
      <c r="A19" s="549" t="s">
        <v>62</v>
      </c>
      <c r="B19" s="546" t="s">
        <v>66</v>
      </c>
      <c r="C19" s="550" t="s">
        <v>64</v>
      </c>
    </row>
    <row r="20" spans="1:3" ht="49.15" customHeight="1">
      <c r="A20" s="549" t="s">
        <v>65</v>
      </c>
      <c r="B20" s="546" t="s">
        <v>70</v>
      </c>
      <c r="C20" s="550" t="s">
        <v>67</v>
      </c>
    </row>
    <row r="21" spans="1:3" ht="18" customHeight="1">
      <c r="A21" s="545" t="s">
        <v>68</v>
      </c>
      <c r="B21" s="546"/>
      <c r="C21" s="548" t="s">
        <v>6</v>
      </c>
    </row>
    <row r="22" spans="1:3" ht="25.9" customHeight="1">
      <c r="A22" s="549" t="s">
        <v>69</v>
      </c>
      <c r="B22" s="546" t="s">
        <v>72</v>
      </c>
      <c r="C22" s="550" t="s">
        <v>71</v>
      </c>
    </row>
    <row r="23" spans="1:3" ht="41.25" customHeight="1">
      <c r="A23" s="549" t="s">
        <v>1708</v>
      </c>
      <c r="B23" s="546" t="s">
        <v>77</v>
      </c>
      <c r="C23" s="550" t="s">
        <v>73</v>
      </c>
    </row>
    <row r="24" spans="1:3" ht="18" customHeight="1">
      <c r="A24" s="545" t="s">
        <v>74</v>
      </c>
      <c r="B24" s="546"/>
      <c r="C24" s="547" t="s">
        <v>75</v>
      </c>
    </row>
    <row r="25" spans="1:3" ht="25.9" customHeight="1">
      <c r="A25" s="549" t="s">
        <v>76</v>
      </c>
      <c r="B25" s="546" t="s">
        <v>80</v>
      </c>
      <c r="C25" s="550" t="s">
        <v>78</v>
      </c>
    </row>
    <row r="26" spans="1:3" ht="25.9" customHeight="1">
      <c r="A26" s="549" t="s">
        <v>79</v>
      </c>
      <c r="B26" s="546" t="s">
        <v>85</v>
      </c>
      <c r="C26" s="550" t="s">
        <v>81</v>
      </c>
    </row>
    <row r="27" spans="1:3" ht="28.15" customHeight="1">
      <c r="A27" s="545" t="s">
        <v>82</v>
      </c>
      <c r="B27" s="546"/>
      <c r="C27" s="547" t="s">
        <v>83</v>
      </c>
    </row>
    <row r="28" spans="1:3" ht="25.9" customHeight="1">
      <c r="A28" s="549" t="s">
        <v>84</v>
      </c>
      <c r="B28" s="546" t="s">
        <v>87</v>
      </c>
      <c r="C28" s="550" t="s">
        <v>83</v>
      </c>
    </row>
    <row r="29" spans="1:3" ht="25.9" customHeight="1">
      <c r="A29" s="549" t="s">
        <v>86</v>
      </c>
      <c r="B29" s="546" t="s">
        <v>89</v>
      </c>
      <c r="C29" s="550" t="s">
        <v>88</v>
      </c>
    </row>
    <row r="30" spans="1:3" ht="37.9" customHeight="1">
      <c r="A30" s="549" t="s">
        <v>1651</v>
      </c>
      <c r="B30" s="546" t="s">
        <v>90</v>
      </c>
      <c r="C30" s="550" t="s">
        <v>1652</v>
      </c>
    </row>
    <row r="31" spans="1:3" ht="49.15" customHeight="1">
      <c r="A31" s="549" t="s">
        <v>1653</v>
      </c>
      <c r="B31" s="546" t="s">
        <v>91</v>
      </c>
      <c r="C31" s="550" t="s">
        <v>1654</v>
      </c>
    </row>
    <row r="32" spans="1:3" ht="37.9" customHeight="1">
      <c r="A32" s="549" t="s">
        <v>1655</v>
      </c>
      <c r="B32" s="546" t="s">
        <v>92</v>
      </c>
      <c r="C32" s="550" t="s">
        <v>1656</v>
      </c>
    </row>
    <row r="33" spans="1:7" ht="37.9" customHeight="1">
      <c r="A33" s="549" t="s">
        <v>1657</v>
      </c>
      <c r="B33" s="546" t="s">
        <v>1709</v>
      </c>
      <c r="C33" s="550" t="s">
        <v>1658</v>
      </c>
    </row>
    <row r="34" spans="1:7" ht="25.9" customHeight="1">
      <c r="A34" s="549" t="s">
        <v>93</v>
      </c>
      <c r="B34" s="546" t="s">
        <v>96</v>
      </c>
      <c r="C34" s="550" t="s">
        <v>94</v>
      </c>
    </row>
    <row r="35" spans="1:7" ht="49.15" customHeight="1">
      <c r="A35" s="549" t="s">
        <v>95</v>
      </c>
      <c r="B35" s="546" t="s">
        <v>99</v>
      </c>
      <c r="C35" s="550" t="s">
        <v>97</v>
      </c>
    </row>
    <row r="36" spans="1:7" ht="37.9" customHeight="1">
      <c r="A36" s="549" t="s">
        <v>98</v>
      </c>
      <c r="B36" s="546" t="s">
        <v>1710</v>
      </c>
      <c r="C36" s="550" t="s">
        <v>100</v>
      </c>
    </row>
    <row r="37" spans="1:7" ht="48" customHeight="1">
      <c r="A37" s="549" t="s">
        <v>101</v>
      </c>
      <c r="B37" s="546" t="s">
        <v>104</v>
      </c>
      <c r="C37" s="550" t="s">
        <v>102</v>
      </c>
    </row>
    <row r="38" spans="1:7" ht="48" customHeight="1">
      <c r="A38" s="549" t="s">
        <v>103</v>
      </c>
      <c r="B38" s="546" t="s">
        <v>106</v>
      </c>
      <c r="C38" s="550" t="s">
        <v>105</v>
      </c>
    </row>
    <row r="39" spans="1:7" ht="40.9" customHeight="1">
      <c r="A39" s="549" t="s">
        <v>1614</v>
      </c>
      <c r="B39" s="546" t="s">
        <v>107</v>
      </c>
      <c r="C39" s="550" t="s">
        <v>1615</v>
      </c>
      <c r="G39" s="462"/>
    </row>
    <row r="40" spans="1:7" ht="37.9" customHeight="1">
      <c r="A40" s="549" t="s">
        <v>1659</v>
      </c>
      <c r="B40" s="546" t="s">
        <v>1711</v>
      </c>
      <c r="C40" s="550" t="s">
        <v>1660</v>
      </c>
    </row>
    <row r="41" spans="1:7" ht="41.45" customHeight="1">
      <c r="A41" s="549" t="s">
        <v>108</v>
      </c>
      <c r="B41" s="546" t="s">
        <v>1712</v>
      </c>
      <c r="C41" s="550" t="s">
        <v>109</v>
      </c>
    </row>
    <row r="42" spans="1:7" ht="49.15" customHeight="1">
      <c r="A42" s="549" t="s">
        <v>110</v>
      </c>
      <c r="B42" s="546" t="s">
        <v>1713</v>
      </c>
      <c r="C42" s="550" t="s">
        <v>111</v>
      </c>
    </row>
    <row r="43" spans="1:7" ht="49.15" customHeight="1">
      <c r="A43" s="549" t="s">
        <v>1661</v>
      </c>
      <c r="B43" s="546" t="s">
        <v>1714</v>
      </c>
      <c r="C43" s="550" t="s">
        <v>1662</v>
      </c>
    </row>
    <row r="44" spans="1:7" ht="60" customHeight="1">
      <c r="A44" s="549" t="s">
        <v>1663</v>
      </c>
      <c r="B44" s="546" t="s">
        <v>1715</v>
      </c>
      <c r="C44" s="550" t="s">
        <v>1664</v>
      </c>
    </row>
    <row r="45" spans="1:7" ht="48" customHeight="1">
      <c r="A45" s="549" t="s">
        <v>1665</v>
      </c>
      <c r="B45" s="546" t="s">
        <v>112</v>
      </c>
      <c r="C45" s="550" t="s">
        <v>1666</v>
      </c>
    </row>
    <row r="46" spans="1:7" ht="60" customHeight="1">
      <c r="A46" s="549" t="s">
        <v>1667</v>
      </c>
      <c r="B46" s="546" t="s">
        <v>1716</v>
      </c>
      <c r="C46" s="550" t="s">
        <v>1668</v>
      </c>
    </row>
    <row r="47" spans="1:7" ht="27" customHeight="1">
      <c r="A47" s="545" t="s">
        <v>113</v>
      </c>
      <c r="B47" s="546"/>
      <c r="C47" s="548" t="s">
        <v>12</v>
      </c>
    </row>
    <row r="48" spans="1:7" ht="49.15" customHeight="1">
      <c r="A48" s="549" t="s">
        <v>114</v>
      </c>
      <c r="B48" s="546" t="s">
        <v>1717</v>
      </c>
      <c r="C48" s="550" t="s">
        <v>115</v>
      </c>
    </row>
    <row r="49" spans="1:3" ht="49.15" customHeight="1">
      <c r="A49" s="549" t="s">
        <v>116</v>
      </c>
      <c r="B49" s="546" t="s">
        <v>120</v>
      </c>
      <c r="C49" s="550" t="s">
        <v>117</v>
      </c>
    </row>
    <row r="50" spans="1:3" ht="15" customHeight="1">
      <c r="A50" s="545" t="s">
        <v>118</v>
      </c>
      <c r="B50" s="546"/>
      <c r="C50" s="548" t="s">
        <v>18</v>
      </c>
    </row>
    <row r="51" spans="1:3" ht="25.9" customHeight="1">
      <c r="A51" s="549" t="s">
        <v>119</v>
      </c>
      <c r="B51" s="546" t="s">
        <v>125</v>
      </c>
      <c r="C51" s="550" t="s">
        <v>121</v>
      </c>
    </row>
    <row r="52" spans="1:3" ht="25.9" customHeight="1">
      <c r="A52" s="545" t="s">
        <v>122</v>
      </c>
      <c r="B52" s="546"/>
      <c r="C52" s="550" t="s">
        <v>123</v>
      </c>
    </row>
    <row r="53" spans="1:3" ht="37.15" customHeight="1">
      <c r="A53" s="549" t="s">
        <v>124</v>
      </c>
      <c r="B53" s="546" t="s">
        <v>128</v>
      </c>
      <c r="C53" s="550" t="s">
        <v>126</v>
      </c>
    </row>
    <row r="54" spans="1:3" ht="37.15" customHeight="1">
      <c r="A54" s="549" t="s">
        <v>127</v>
      </c>
      <c r="B54" s="546" t="s">
        <v>133</v>
      </c>
      <c r="C54" s="550" t="s">
        <v>129</v>
      </c>
    </row>
    <row r="55" spans="1:3" ht="25.9" customHeight="1">
      <c r="A55" s="545" t="s">
        <v>130</v>
      </c>
      <c r="B55" s="546"/>
      <c r="C55" s="547" t="s">
        <v>131</v>
      </c>
    </row>
    <row r="56" spans="1:3" ht="49.15" customHeight="1">
      <c r="A56" s="549" t="s">
        <v>132</v>
      </c>
      <c r="B56" s="546" t="s">
        <v>136</v>
      </c>
      <c r="C56" s="550" t="s">
        <v>134</v>
      </c>
    </row>
    <row r="57" spans="1:3" ht="37.9" customHeight="1">
      <c r="A57" s="549" t="s">
        <v>135</v>
      </c>
      <c r="B57" s="546" t="s">
        <v>139</v>
      </c>
      <c r="C57" s="550" t="s">
        <v>137</v>
      </c>
    </row>
    <row r="58" spans="1:3" ht="48" customHeight="1">
      <c r="A58" s="549" t="s">
        <v>138</v>
      </c>
      <c r="B58" s="546" t="s">
        <v>142</v>
      </c>
      <c r="C58" s="550" t="s">
        <v>140</v>
      </c>
    </row>
    <row r="59" spans="1:3" ht="51.6" customHeight="1">
      <c r="A59" s="549" t="s">
        <v>141</v>
      </c>
      <c r="B59" s="546" t="s">
        <v>145</v>
      </c>
      <c r="C59" s="550" t="s">
        <v>143</v>
      </c>
    </row>
    <row r="60" spans="1:3" ht="15" customHeight="1">
      <c r="A60" s="549" t="s">
        <v>144</v>
      </c>
      <c r="B60" s="546" t="s">
        <v>150</v>
      </c>
      <c r="C60" s="550" t="s">
        <v>146</v>
      </c>
    </row>
    <row r="61" spans="1:3" ht="25.9" customHeight="1">
      <c r="A61" s="549" t="s">
        <v>147</v>
      </c>
      <c r="B61" s="546" t="s">
        <v>153</v>
      </c>
      <c r="C61" s="550" t="s">
        <v>148</v>
      </c>
    </row>
    <row r="62" spans="1:3" ht="37.9" customHeight="1">
      <c r="A62" s="549" t="s">
        <v>149</v>
      </c>
      <c r="B62" s="546" t="s">
        <v>150</v>
      </c>
      <c r="C62" s="550" t="s">
        <v>151</v>
      </c>
    </row>
    <row r="63" spans="1:3" ht="25.9" customHeight="1">
      <c r="A63" s="549" t="s">
        <v>152</v>
      </c>
      <c r="B63" s="546" t="s">
        <v>155</v>
      </c>
      <c r="C63" s="550" t="s">
        <v>154</v>
      </c>
    </row>
    <row r="64" spans="1:3" ht="25.9" customHeight="1">
      <c r="A64" s="549" t="s">
        <v>1746</v>
      </c>
      <c r="B64" s="546" t="s">
        <v>160</v>
      </c>
      <c r="C64" s="550" t="s">
        <v>156</v>
      </c>
    </row>
    <row r="65" spans="1:3" ht="25.9" customHeight="1">
      <c r="A65" s="545" t="s">
        <v>157</v>
      </c>
      <c r="B65" s="546"/>
      <c r="C65" s="548" t="s">
        <v>158</v>
      </c>
    </row>
    <row r="66" spans="1:3" ht="25.9" customHeight="1">
      <c r="A66" s="549" t="s">
        <v>159</v>
      </c>
      <c r="B66" s="546" t="s">
        <v>163</v>
      </c>
      <c r="C66" s="550" t="s">
        <v>161</v>
      </c>
    </row>
    <row r="67" spans="1:3" ht="25.9" customHeight="1">
      <c r="A67" s="549" t="s">
        <v>162</v>
      </c>
      <c r="B67" s="546" t="s">
        <v>167</v>
      </c>
      <c r="C67" s="550" t="s">
        <v>164</v>
      </c>
    </row>
    <row r="68" spans="1:3" ht="15" customHeight="1">
      <c r="A68" s="545" t="s">
        <v>165</v>
      </c>
      <c r="B68" s="546"/>
      <c r="C68" s="548" t="s">
        <v>29</v>
      </c>
    </row>
    <row r="69" spans="1:3" ht="25.9" customHeight="1">
      <c r="A69" s="549" t="s">
        <v>166</v>
      </c>
      <c r="B69" s="546" t="s">
        <v>170</v>
      </c>
      <c r="C69" s="550" t="s">
        <v>168</v>
      </c>
    </row>
    <row r="70" spans="1:3" ht="15" customHeight="1">
      <c r="A70" s="549" t="s">
        <v>169</v>
      </c>
      <c r="B70" s="546" t="s">
        <v>175</v>
      </c>
      <c r="C70" s="550" t="s">
        <v>171</v>
      </c>
    </row>
    <row r="71" spans="1:3" ht="15" customHeight="1">
      <c r="A71" s="549" t="s">
        <v>172</v>
      </c>
      <c r="B71" s="546" t="s">
        <v>175</v>
      </c>
      <c r="C71" s="550" t="s">
        <v>173</v>
      </c>
    </row>
    <row r="72" spans="1:3" ht="15" customHeight="1">
      <c r="A72" s="549" t="s">
        <v>174</v>
      </c>
      <c r="B72" s="546" t="s">
        <v>180</v>
      </c>
      <c r="C72" s="550" t="s">
        <v>176</v>
      </c>
    </row>
    <row r="73" spans="1:3" ht="15" customHeight="1">
      <c r="A73" s="549" t="s">
        <v>177</v>
      </c>
      <c r="B73" s="546" t="s">
        <v>180</v>
      </c>
      <c r="C73" s="550" t="s">
        <v>178</v>
      </c>
    </row>
    <row r="74" spans="1:3" ht="15" customHeight="1">
      <c r="A74" s="549" t="s">
        <v>179</v>
      </c>
      <c r="B74" s="546" t="s">
        <v>180</v>
      </c>
      <c r="C74" s="550" t="s">
        <v>181</v>
      </c>
    </row>
    <row r="75" spans="1:3" ht="25.9" customHeight="1">
      <c r="A75" s="549" t="s">
        <v>182</v>
      </c>
      <c r="B75" s="546" t="s">
        <v>184</v>
      </c>
      <c r="C75" s="550" t="s">
        <v>183</v>
      </c>
    </row>
    <row r="76" spans="1:3" ht="36" customHeight="1">
      <c r="A76" s="549" t="s">
        <v>1669</v>
      </c>
      <c r="B76" s="546" t="s">
        <v>185</v>
      </c>
      <c r="C76" s="550" t="s">
        <v>1670</v>
      </c>
    </row>
    <row r="77" spans="1:3" ht="25.9" customHeight="1">
      <c r="A77" s="549" t="s">
        <v>1671</v>
      </c>
      <c r="B77" s="546" t="s">
        <v>188</v>
      </c>
      <c r="C77" s="550" t="s">
        <v>1672</v>
      </c>
    </row>
    <row r="78" spans="1:3" ht="24.75">
      <c r="A78" s="545" t="s">
        <v>186</v>
      </c>
      <c r="B78" s="546"/>
      <c r="C78" s="547" t="s">
        <v>31</v>
      </c>
    </row>
    <row r="79" spans="1:3" ht="36.75">
      <c r="A79" s="549" t="s">
        <v>187</v>
      </c>
      <c r="B79" s="546" t="s">
        <v>193</v>
      </c>
      <c r="C79" s="550" t="s">
        <v>189</v>
      </c>
    </row>
    <row r="80" spans="1:3" ht="52.15" customHeight="1">
      <c r="A80" s="549" t="s">
        <v>190</v>
      </c>
      <c r="B80" s="546" t="s">
        <v>193</v>
      </c>
      <c r="C80" s="550" t="s">
        <v>191</v>
      </c>
    </row>
    <row r="81" spans="1:3" ht="48" customHeight="1">
      <c r="A81" s="549" t="s">
        <v>192</v>
      </c>
      <c r="B81" s="546" t="s">
        <v>196</v>
      </c>
      <c r="C81" s="550" t="s">
        <v>194</v>
      </c>
    </row>
    <row r="82" spans="1:3" ht="15" customHeight="1">
      <c r="A82" s="545" t="s">
        <v>195</v>
      </c>
      <c r="B82" s="546" t="s">
        <v>1718</v>
      </c>
      <c r="C82" s="548" t="s">
        <v>197</v>
      </c>
    </row>
    <row r="83" spans="1:3" ht="37.9" customHeight="1" thickBot="1">
      <c r="A83" s="551" t="s">
        <v>1673</v>
      </c>
      <c r="B83" s="552" t="s">
        <v>1719</v>
      </c>
      <c r="C83" s="553" t="s">
        <v>1674</v>
      </c>
    </row>
  </sheetData>
  <pageMargins left="0.70866141732283472" right="0.70866141732283472" top="0.74803149606299213" bottom="0.74803149606299213" header="0.31496062992125984" footer="0.31496062992125984"/>
  <pageSetup paperSize="9" firstPageNumber="7" orientation="portrait" useFirstPageNumber="1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3"/>
  <sheetViews>
    <sheetView workbookViewId="0">
      <selection activeCell="G24" sqref="G24"/>
    </sheetView>
  </sheetViews>
  <sheetFormatPr defaultColWidth="9.140625" defaultRowHeight="15"/>
  <cols>
    <col min="1" max="1" width="22.7109375" style="3" customWidth="1"/>
    <col min="2" max="2" width="10.7109375" style="3" customWidth="1"/>
    <col min="3" max="3" width="14.7109375" style="3" customWidth="1"/>
    <col min="4" max="4" width="10.7109375" style="3" customWidth="1"/>
    <col min="5" max="5" width="22.7109375" style="277" customWidth="1"/>
    <col min="6" max="16384" width="9.140625" style="3"/>
  </cols>
  <sheetData>
    <row r="1" spans="1:9" s="1" customFormat="1" ht="18" customHeight="1">
      <c r="A1" s="4" t="s">
        <v>1606</v>
      </c>
      <c r="B1" s="4"/>
      <c r="C1" s="4"/>
      <c r="D1" s="4"/>
      <c r="E1" s="4"/>
    </row>
    <row r="2" spans="1:9" s="1" customFormat="1" ht="18" customHeight="1">
      <c r="A2" s="4" t="s">
        <v>694</v>
      </c>
      <c r="B2" s="218"/>
      <c r="C2" s="218"/>
      <c r="D2" s="218"/>
      <c r="E2" s="218"/>
    </row>
    <row r="3" spans="1:9" s="377" customFormat="1" ht="18" customHeight="1">
      <c r="A3" s="4" t="s">
        <v>695</v>
      </c>
      <c r="B3" s="415"/>
      <c r="C3" s="415"/>
      <c r="D3" s="415"/>
      <c r="E3" s="415"/>
    </row>
    <row r="4" spans="1:9" s="377" customFormat="1" ht="18" customHeight="1" thickBot="1">
      <c r="A4" s="6" t="s">
        <v>1607</v>
      </c>
      <c r="B4" s="415"/>
      <c r="C4" s="415"/>
      <c r="D4" s="415"/>
      <c r="E4" s="415"/>
    </row>
    <row r="5" spans="1:9" ht="18" customHeight="1">
      <c r="A5" s="717"/>
      <c r="B5" s="416" t="s">
        <v>295</v>
      </c>
      <c r="C5" s="715" t="s">
        <v>696</v>
      </c>
      <c r="D5" s="715"/>
      <c r="E5" s="720"/>
    </row>
    <row r="6" spans="1:9">
      <c r="A6" s="718"/>
      <c r="B6" s="235" t="s">
        <v>428</v>
      </c>
      <c r="C6" s="716" t="s">
        <v>697</v>
      </c>
      <c r="D6" s="716"/>
      <c r="E6" s="721"/>
    </row>
    <row r="7" spans="1:9" ht="39" thickBot="1">
      <c r="A7" s="719"/>
      <c r="B7" s="241"/>
      <c r="C7" s="417" t="s">
        <v>698</v>
      </c>
      <c r="D7" s="417" t="s">
        <v>699</v>
      </c>
      <c r="E7" s="722"/>
    </row>
    <row r="8" spans="1:9">
      <c r="A8" s="310" t="s">
        <v>295</v>
      </c>
      <c r="B8" s="402">
        <f>B9+B10+B21+B22+B23</f>
        <v>674</v>
      </c>
      <c r="C8" s="402">
        <f>C9+C10+C21+C22+C23</f>
        <v>346</v>
      </c>
      <c r="D8" s="402">
        <f>D9+D10+D22+D23</f>
        <v>328</v>
      </c>
      <c r="E8" s="245" t="s">
        <v>428</v>
      </c>
      <c r="G8" s="261"/>
      <c r="H8" s="261"/>
      <c r="I8" s="261"/>
    </row>
    <row r="9" spans="1:9" ht="42" customHeight="1">
      <c r="A9" s="270" t="s">
        <v>639</v>
      </c>
      <c r="B9" s="418">
        <v>275</v>
      </c>
      <c r="C9" s="403">
        <v>219</v>
      </c>
      <c r="D9" s="403">
        <v>56</v>
      </c>
      <c r="E9" s="270" t="s">
        <v>640</v>
      </c>
      <c r="G9" s="261"/>
      <c r="I9" s="261"/>
    </row>
    <row r="10" spans="1:9" ht="55.5" customHeight="1">
      <c r="A10" s="168" t="s">
        <v>641</v>
      </c>
      <c r="B10" s="403">
        <v>190</v>
      </c>
      <c r="C10" s="403">
        <v>34</v>
      </c>
      <c r="D10" s="403">
        <v>156</v>
      </c>
      <c r="E10" s="168" t="s">
        <v>700</v>
      </c>
      <c r="G10" s="261"/>
      <c r="I10" s="261"/>
    </row>
    <row r="11" spans="1:9">
      <c r="A11" s="419" t="s">
        <v>643</v>
      </c>
      <c r="B11" s="403">
        <v>11</v>
      </c>
      <c r="C11" s="403">
        <v>2</v>
      </c>
      <c r="D11" s="403">
        <v>9</v>
      </c>
      <c r="E11" s="419" t="s">
        <v>644</v>
      </c>
      <c r="G11" s="261"/>
      <c r="I11" s="261"/>
    </row>
    <row r="12" spans="1:9">
      <c r="A12" s="419" t="s">
        <v>645</v>
      </c>
      <c r="B12" s="403">
        <v>13</v>
      </c>
      <c r="C12" s="403">
        <v>10</v>
      </c>
      <c r="D12" s="403">
        <v>3</v>
      </c>
      <c r="E12" s="419" t="s">
        <v>646</v>
      </c>
      <c r="G12" s="261"/>
      <c r="I12" s="261"/>
    </row>
    <row r="13" spans="1:9">
      <c r="A13" s="419" t="s">
        <v>647</v>
      </c>
      <c r="B13" s="403">
        <v>7</v>
      </c>
      <c r="C13" s="403">
        <v>5</v>
      </c>
      <c r="D13" s="403">
        <v>2</v>
      </c>
      <c r="E13" s="419" t="s">
        <v>648</v>
      </c>
      <c r="G13" s="261"/>
      <c r="I13" s="261"/>
    </row>
    <row r="14" spans="1:9" ht="26.25">
      <c r="A14" s="420" t="s">
        <v>649</v>
      </c>
      <c r="B14" s="403">
        <v>13</v>
      </c>
      <c r="C14" s="403">
        <v>7</v>
      </c>
      <c r="D14" s="403">
        <v>6</v>
      </c>
      <c r="E14" s="420" t="s">
        <v>650</v>
      </c>
      <c r="G14" s="261"/>
      <c r="I14" s="261"/>
    </row>
    <row r="15" spans="1:9" ht="15" customHeight="1">
      <c r="A15" s="419" t="s">
        <v>651</v>
      </c>
      <c r="B15" s="403">
        <v>5</v>
      </c>
      <c r="C15" s="403">
        <v>1</v>
      </c>
      <c r="D15" s="403">
        <v>4</v>
      </c>
      <c r="E15" s="419" t="s">
        <v>652</v>
      </c>
      <c r="G15" s="261"/>
      <c r="I15" s="261"/>
    </row>
    <row r="16" spans="1:9" ht="15" customHeight="1">
      <c r="A16" s="419" t="s">
        <v>653</v>
      </c>
      <c r="B16" s="403">
        <v>91</v>
      </c>
      <c r="C16" s="403">
        <v>6</v>
      </c>
      <c r="D16" s="403">
        <v>85</v>
      </c>
      <c r="E16" s="419" t="s">
        <v>654</v>
      </c>
      <c r="G16" s="261"/>
      <c r="I16" s="261"/>
    </row>
    <row r="17" spans="1:10" ht="15" customHeight="1">
      <c r="A17" s="419" t="s">
        <v>655</v>
      </c>
      <c r="B17" s="403">
        <v>2</v>
      </c>
      <c r="C17" s="403">
        <v>2</v>
      </c>
      <c r="D17" s="403"/>
      <c r="E17" s="419" t="s">
        <v>701</v>
      </c>
      <c r="G17" s="261"/>
      <c r="I17" s="261"/>
    </row>
    <row r="18" spans="1:10" ht="15" customHeight="1">
      <c r="A18" s="419" t="s">
        <v>702</v>
      </c>
      <c r="B18" s="403">
        <v>20</v>
      </c>
      <c r="C18" s="403"/>
      <c r="D18" s="403">
        <v>20</v>
      </c>
      <c r="E18" s="419" t="s">
        <v>658</v>
      </c>
      <c r="G18" s="261"/>
      <c r="I18" s="261"/>
    </row>
    <row r="19" spans="1:10" ht="24.75" customHeight="1">
      <c r="A19" s="420" t="s">
        <v>703</v>
      </c>
      <c r="B19" s="403">
        <v>15</v>
      </c>
      <c r="C19" s="403">
        <v>1</v>
      </c>
      <c r="D19" s="403">
        <v>14</v>
      </c>
      <c r="E19" s="420" t="s">
        <v>704</v>
      </c>
      <c r="G19" s="261"/>
      <c r="I19" s="261"/>
    </row>
    <row r="20" spans="1:10" ht="39">
      <c r="A20" s="420" t="s">
        <v>705</v>
      </c>
      <c r="B20" s="403">
        <v>13</v>
      </c>
      <c r="C20" s="387" t="s">
        <v>378</v>
      </c>
      <c r="D20" s="403">
        <v>13</v>
      </c>
      <c r="E20" s="420" t="s">
        <v>706</v>
      </c>
      <c r="G20" s="261"/>
      <c r="I20" s="261"/>
    </row>
    <row r="21" spans="1:10" ht="39.75" customHeight="1">
      <c r="A21" s="270" t="s">
        <v>707</v>
      </c>
      <c r="B21" s="403">
        <v>78</v>
      </c>
      <c r="C21" s="403">
        <v>78</v>
      </c>
      <c r="D21" s="387" t="s">
        <v>378</v>
      </c>
      <c r="E21" s="168" t="s">
        <v>708</v>
      </c>
      <c r="G21" s="261"/>
      <c r="I21" s="261"/>
      <c r="J21" s="3" t="s">
        <v>1059</v>
      </c>
    </row>
    <row r="22" spans="1:10" ht="25.9" customHeight="1">
      <c r="A22" s="270" t="s">
        <v>709</v>
      </c>
      <c r="B22" s="403">
        <v>11</v>
      </c>
      <c r="C22" s="403">
        <v>4</v>
      </c>
      <c r="D22" s="403">
        <v>7</v>
      </c>
      <c r="E22" s="168" t="s">
        <v>710</v>
      </c>
      <c r="G22" s="261"/>
      <c r="I22" s="261"/>
    </row>
    <row r="23" spans="1:10" ht="27" thickBot="1">
      <c r="A23" s="421" t="s">
        <v>667</v>
      </c>
      <c r="B23" s="405">
        <v>120</v>
      </c>
      <c r="C23" s="405">
        <v>11</v>
      </c>
      <c r="D23" s="405">
        <v>109</v>
      </c>
      <c r="E23" s="172" t="s">
        <v>711</v>
      </c>
      <c r="G23" s="261"/>
      <c r="I23" s="261"/>
    </row>
  </sheetData>
  <mergeCells count="4">
    <mergeCell ref="C5:D5"/>
    <mergeCell ref="C6:D6"/>
    <mergeCell ref="A5:A7"/>
    <mergeCell ref="E5:E7"/>
  </mergeCells>
  <pageMargins left="0.70866141732283505" right="0.70866141732283505" top="0.74803149606299202" bottom="0.74803149606299202" header="0.31496062992126" footer="0.31496062992126"/>
  <pageSetup paperSize="9" firstPageNumber="42" orientation="portrait" useFirstPageNumber="1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20"/>
  <sheetViews>
    <sheetView workbookViewId="0">
      <selection activeCell="C9" sqref="C9:C10"/>
    </sheetView>
  </sheetViews>
  <sheetFormatPr defaultColWidth="9.140625" defaultRowHeight="15"/>
  <cols>
    <col min="1" max="1" width="24.7109375" style="3" customWidth="1"/>
    <col min="2" max="4" width="10.7109375" style="3" customWidth="1"/>
    <col min="5" max="5" width="24.7109375" style="3" customWidth="1"/>
    <col min="6" max="16384" width="9.140625" style="3"/>
  </cols>
  <sheetData>
    <row r="1" spans="1:5" s="1" customFormat="1" ht="18" customHeight="1">
      <c r="A1" s="4" t="s">
        <v>1608</v>
      </c>
      <c r="B1" s="4"/>
      <c r="C1" s="4"/>
      <c r="D1" s="4"/>
      <c r="E1" s="4"/>
    </row>
    <row r="2" spans="1:5" s="1" customFormat="1" ht="18" customHeight="1">
      <c r="A2" s="4" t="s">
        <v>712</v>
      </c>
      <c r="B2" s="4"/>
      <c r="C2" s="4"/>
      <c r="D2" s="4"/>
      <c r="E2" s="4"/>
    </row>
    <row r="3" spans="1:5" s="377" customFormat="1" ht="18" customHeight="1">
      <c r="A3" s="4" t="s">
        <v>713</v>
      </c>
      <c r="B3" s="121"/>
      <c r="C3" s="121"/>
      <c r="D3" s="121"/>
      <c r="E3" s="121"/>
    </row>
    <row r="4" spans="1:5" s="377" customFormat="1" ht="18" customHeight="1" thickBot="1">
      <c r="A4" s="6" t="s">
        <v>1609</v>
      </c>
      <c r="B4" s="213"/>
      <c r="C4" s="213"/>
      <c r="D4" s="213"/>
      <c r="E4" s="213"/>
    </row>
    <row r="5" spans="1:5">
      <c r="A5" s="723"/>
      <c r="B5" s="232" t="s">
        <v>295</v>
      </c>
      <c r="C5" s="715" t="s">
        <v>696</v>
      </c>
      <c r="D5" s="715"/>
      <c r="E5" s="726"/>
    </row>
    <row r="6" spans="1:5">
      <c r="A6" s="724"/>
      <c r="B6" s="235" t="s">
        <v>428</v>
      </c>
      <c r="C6" s="716" t="s">
        <v>697</v>
      </c>
      <c r="D6" s="716"/>
      <c r="E6" s="727"/>
    </row>
    <row r="7" spans="1:5">
      <c r="A7" s="724"/>
      <c r="B7" s="237"/>
      <c r="C7" s="408" t="s">
        <v>714</v>
      </c>
      <c r="D7" s="409" t="s">
        <v>715</v>
      </c>
      <c r="E7" s="727"/>
    </row>
    <row r="8" spans="1:5">
      <c r="A8" s="724"/>
      <c r="B8" s="237"/>
      <c r="C8" s="410" t="s">
        <v>716</v>
      </c>
      <c r="D8" s="235" t="s">
        <v>717</v>
      </c>
      <c r="E8" s="727"/>
    </row>
    <row r="9" spans="1:5" ht="15.75" thickBot="1">
      <c r="A9" s="725"/>
      <c r="B9" s="241"/>
      <c r="C9" s="242" t="s">
        <v>718</v>
      </c>
      <c r="D9" s="411"/>
      <c r="E9" s="728"/>
    </row>
    <row r="10" spans="1:5" ht="20.45" customHeight="1">
      <c r="A10" s="245" t="s">
        <v>679</v>
      </c>
      <c r="B10" s="402">
        <f>SUM(B11:B19)</f>
        <v>674</v>
      </c>
      <c r="C10" s="402">
        <f t="shared" ref="C10:D10" si="0">SUM(C11:C19)</f>
        <v>346</v>
      </c>
      <c r="D10" s="402">
        <f t="shared" si="0"/>
        <v>328</v>
      </c>
      <c r="E10" s="245" t="s">
        <v>680</v>
      </c>
    </row>
    <row r="11" spans="1:5">
      <c r="A11" s="412" t="s">
        <v>681</v>
      </c>
      <c r="B11" s="403">
        <v>29</v>
      </c>
      <c r="C11" s="403">
        <v>19</v>
      </c>
      <c r="D11" s="403">
        <v>10</v>
      </c>
      <c r="E11" s="412" t="s">
        <v>719</v>
      </c>
    </row>
    <row r="12" spans="1:5">
      <c r="A12" s="412" t="s">
        <v>693</v>
      </c>
      <c r="B12" s="403">
        <v>84</v>
      </c>
      <c r="C12" s="403">
        <v>59</v>
      </c>
      <c r="D12" s="403">
        <v>25</v>
      </c>
      <c r="E12" s="412" t="s">
        <v>720</v>
      </c>
    </row>
    <row r="13" spans="1:5">
      <c r="A13" s="412" t="s">
        <v>683</v>
      </c>
      <c r="B13" s="403">
        <v>177</v>
      </c>
      <c r="C13" s="403">
        <v>37</v>
      </c>
      <c r="D13" s="403">
        <v>140</v>
      </c>
      <c r="E13" s="412" t="s">
        <v>721</v>
      </c>
    </row>
    <row r="14" spans="1:5">
      <c r="A14" s="412" t="s">
        <v>684</v>
      </c>
      <c r="B14" s="403">
        <v>149</v>
      </c>
      <c r="C14" s="403">
        <v>29</v>
      </c>
      <c r="D14" s="403">
        <v>120</v>
      </c>
      <c r="E14" s="412" t="s">
        <v>722</v>
      </c>
    </row>
    <row r="15" spans="1:5">
      <c r="A15" s="412" t="s">
        <v>685</v>
      </c>
      <c r="B15" s="403">
        <v>34</v>
      </c>
      <c r="C15" s="403">
        <v>13</v>
      </c>
      <c r="D15" s="403">
        <v>21</v>
      </c>
      <c r="E15" s="412" t="s">
        <v>723</v>
      </c>
    </row>
    <row r="16" spans="1:5">
      <c r="A16" s="412" t="s">
        <v>687</v>
      </c>
      <c r="B16" s="403">
        <v>17</v>
      </c>
      <c r="C16" s="403">
        <v>13</v>
      </c>
      <c r="D16" s="403">
        <v>4</v>
      </c>
      <c r="E16" s="412" t="s">
        <v>724</v>
      </c>
    </row>
    <row r="17" spans="1:8">
      <c r="A17" s="412" t="s">
        <v>688</v>
      </c>
      <c r="B17" s="403">
        <v>40</v>
      </c>
      <c r="C17" s="403">
        <v>32</v>
      </c>
      <c r="D17" s="403">
        <v>8</v>
      </c>
      <c r="E17" s="412" t="s">
        <v>725</v>
      </c>
    </row>
    <row r="18" spans="1:8">
      <c r="A18" s="412" t="s">
        <v>689</v>
      </c>
      <c r="B18" s="403">
        <v>118</v>
      </c>
      <c r="C18" s="403">
        <v>118</v>
      </c>
      <c r="D18" s="387" t="s">
        <v>378</v>
      </c>
      <c r="E18" s="412" t="s">
        <v>347</v>
      </c>
      <c r="H18" s="3" t="s">
        <v>1059</v>
      </c>
    </row>
    <row r="19" spans="1:8" ht="15.75" thickBot="1">
      <c r="A19" s="413" t="s">
        <v>690</v>
      </c>
      <c r="B19" s="405">
        <v>26</v>
      </c>
      <c r="C19" s="405">
        <v>26</v>
      </c>
      <c r="D19" s="623" t="s">
        <v>378</v>
      </c>
      <c r="E19" s="413" t="s">
        <v>348</v>
      </c>
    </row>
    <row r="20" spans="1:8">
      <c r="A20" s="414"/>
    </row>
  </sheetData>
  <mergeCells count="4">
    <mergeCell ref="C5:D5"/>
    <mergeCell ref="C6:D6"/>
    <mergeCell ref="A5:A9"/>
    <mergeCell ref="E5:E9"/>
  </mergeCells>
  <pageMargins left="0.70866141732283505" right="0.70866141732283505" top="0.74803149606299202" bottom="0.74803149606299202" header="0.31496062992126" footer="0.31496062992126"/>
  <pageSetup paperSize="9" firstPageNumber="43" orientation="portrait" useFirstPageNumber="1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3"/>
  <sheetViews>
    <sheetView workbookViewId="0">
      <selection activeCell="C9" sqref="C9:C10"/>
    </sheetView>
  </sheetViews>
  <sheetFormatPr defaultColWidth="9.140625" defaultRowHeight="15"/>
  <cols>
    <col min="1" max="1" width="23.7109375" style="3" customWidth="1"/>
    <col min="2" max="2" width="10.7109375" style="3" customWidth="1"/>
    <col min="3" max="3" width="15.7109375" style="3" customWidth="1"/>
    <col min="4" max="4" width="12.7109375" style="3" customWidth="1"/>
    <col min="5" max="5" width="23.7109375" style="3" customWidth="1"/>
    <col min="6" max="16384" width="9.140625" style="3"/>
  </cols>
  <sheetData>
    <row r="1" spans="1:10" s="184" customFormat="1" ht="33.75" customHeight="1">
      <c r="A1" s="729" t="s">
        <v>1610</v>
      </c>
      <c r="B1" s="729"/>
      <c r="C1" s="729"/>
      <c r="D1" s="729"/>
      <c r="E1" s="729"/>
    </row>
    <row r="2" spans="1:10" s="377" customFormat="1" ht="35.25" customHeight="1">
      <c r="A2" s="729" t="s">
        <v>1611</v>
      </c>
      <c r="B2" s="729"/>
      <c r="C2" s="729"/>
      <c r="D2" s="729"/>
      <c r="E2" s="729"/>
    </row>
    <row r="3" spans="1:10" ht="24" customHeight="1">
      <c r="A3" s="392" t="s">
        <v>726</v>
      </c>
      <c r="B3" s="393" t="s">
        <v>727</v>
      </c>
      <c r="C3" s="730" t="s">
        <v>728</v>
      </c>
      <c r="D3" s="730"/>
      <c r="E3" s="394"/>
    </row>
    <row r="4" spans="1:10" ht="25.15" customHeight="1">
      <c r="A4" s="395"/>
      <c r="B4" s="235" t="s">
        <v>428</v>
      </c>
      <c r="C4" s="731" t="s">
        <v>729</v>
      </c>
      <c r="D4" s="731"/>
      <c r="E4" s="396"/>
    </row>
    <row r="5" spans="1:10" ht="19.899999999999999" customHeight="1">
      <c r="A5" s="395"/>
      <c r="B5" s="237"/>
      <c r="C5" s="397" t="s">
        <v>730</v>
      </c>
      <c r="D5" s="398" t="s">
        <v>410</v>
      </c>
      <c r="E5" s="396"/>
    </row>
    <row r="6" spans="1:10" ht="23.45" customHeight="1">
      <c r="A6" s="399"/>
      <c r="B6" s="241"/>
      <c r="C6" s="400" t="s">
        <v>409</v>
      </c>
      <c r="D6" s="401" t="s">
        <v>411</v>
      </c>
      <c r="E6" s="343"/>
      <c r="H6" s="261"/>
    </row>
    <row r="7" spans="1:10" ht="27" customHeight="1">
      <c r="A7" s="310" t="s">
        <v>295</v>
      </c>
      <c r="B7" s="402">
        <f>C7+D7</f>
        <v>674</v>
      </c>
      <c r="C7" s="402">
        <f>C8+C9+C21+C22</f>
        <v>62</v>
      </c>
      <c r="D7" s="402">
        <f>D8+D9+D20+D22</f>
        <v>612</v>
      </c>
      <c r="E7" s="310" t="s">
        <v>428</v>
      </c>
      <c r="H7" s="261"/>
      <c r="I7" s="261"/>
      <c r="J7" s="261"/>
    </row>
    <row r="8" spans="1:10" ht="39.75" customHeight="1">
      <c r="A8" s="270" t="s">
        <v>731</v>
      </c>
      <c r="B8" s="403">
        <f>SUM(C8:D8)</f>
        <v>275</v>
      </c>
      <c r="C8" s="403">
        <v>6</v>
      </c>
      <c r="D8" s="403">
        <v>269</v>
      </c>
      <c r="E8" s="270" t="s">
        <v>732</v>
      </c>
    </row>
    <row r="9" spans="1:10" ht="52.9" customHeight="1">
      <c r="A9" s="168" t="s">
        <v>733</v>
      </c>
      <c r="B9" s="403">
        <f>C9+D9</f>
        <v>190</v>
      </c>
      <c r="C9" s="403">
        <f>C10+C11+C12+C13+C14+C15+C16+C17+C18+C19</f>
        <v>35</v>
      </c>
      <c r="D9" s="403">
        <f>D10+D11+D12+D13+D14+D15+D16+D17+D18+D19</f>
        <v>155</v>
      </c>
      <c r="E9" s="168" t="s">
        <v>734</v>
      </c>
    </row>
    <row r="10" spans="1:10">
      <c r="A10" s="248" t="s">
        <v>643</v>
      </c>
      <c r="B10" s="403">
        <f>SUM(C10+D10)</f>
        <v>11</v>
      </c>
      <c r="C10" s="403"/>
      <c r="D10" s="403">
        <v>11</v>
      </c>
      <c r="E10" s="248" t="s">
        <v>644</v>
      </c>
      <c r="I10" s="3" t="s">
        <v>1059</v>
      </c>
    </row>
    <row r="11" spans="1:10">
      <c r="A11" s="248" t="s">
        <v>645</v>
      </c>
      <c r="B11" s="403">
        <f t="shared" ref="B11:B22" si="0">SUM(C11+D11)</f>
        <v>13</v>
      </c>
      <c r="C11" s="403">
        <v>5</v>
      </c>
      <c r="D11" s="403">
        <v>8</v>
      </c>
      <c r="E11" s="248" t="s">
        <v>646</v>
      </c>
    </row>
    <row r="12" spans="1:10">
      <c r="A12" s="248" t="s">
        <v>647</v>
      </c>
      <c r="B12" s="403">
        <v>7</v>
      </c>
      <c r="C12" s="403">
        <v>5</v>
      </c>
      <c r="D12" s="403">
        <v>2</v>
      </c>
      <c r="E12" s="248" t="s">
        <v>648</v>
      </c>
    </row>
    <row r="13" spans="1:10" ht="26.45" customHeight="1">
      <c r="A13" s="169" t="s">
        <v>649</v>
      </c>
      <c r="B13" s="403">
        <f t="shared" si="0"/>
        <v>13</v>
      </c>
      <c r="C13" s="403">
        <v>3</v>
      </c>
      <c r="D13" s="403">
        <v>10</v>
      </c>
      <c r="E13" s="169" t="s">
        <v>735</v>
      </c>
    </row>
    <row r="14" spans="1:10">
      <c r="A14" s="248" t="s">
        <v>651</v>
      </c>
      <c r="B14" s="403">
        <f t="shared" si="0"/>
        <v>5</v>
      </c>
      <c r="C14" s="403">
        <v>2</v>
      </c>
      <c r="D14" s="403">
        <v>3</v>
      </c>
      <c r="E14" s="248" t="s">
        <v>652</v>
      </c>
    </row>
    <row r="15" spans="1:10">
      <c r="A15" s="248" t="s">
        <v>653</v>
      </c>
      <c r="B15" s="403">
        <f t="shared" si="0"/>
        <v>91</v>
      </c>
      <c r="C15" s="403">
        <v>11</v>
      </c>
      <c r="D15" s="403">
        <v>80</v>
      </c>
      <c r="E15" s="248" t="s">
        <v>654</v>
      </c>
    </row>
    <row r="16" spans="1:10">
      <c r="A16" s="248" t="s">
        <v>655</v>
      </c>
      <c r="B16" s="403">
        <f t="shared" si="0"/>
        <v>2</v>
      </c>
      <c r="C16" s="403">
        <v>1</v>
      </c>
      <c r="D16" s="403">
        <v>1</v>
      </c>
      <c r="E16" s="248" t="s">
        <v>701</v>
      </c>
    </row>
    <row r="17" spans="1:8">
      <c r="A17" s="248" t="s">
        <v>702</v>
      </c>
      <c r="B17" s="403">
        <v>20</v>
      </c>
      <c r="C17" s="403"/>
      <c r="D17" s="403">
        <v>20</v>
      </c>
      <c r="E17" s="248" t="s">
        <v>658</v>
      </c>
    </row>
    <row r="18" spans="1:8" ht="25.9" customHeight="1">
      <c r="A18" s="168" t="s">
        <v>736</v>
      </c>
      <c r="B18" s="403">
        <f t="shared" si="0"/>
        <v>15</v>
      </c>
      <c r="C18" s="403">
        <v>4</v>
      </c>
      <c r="D18" s="403">
        <v>11</v>
      </c>
      <c r="E18" s="169" t="s">
        <v>737</v>
      </c>
      <c r="H18" s="3" t="s">
        <v>1059</v>
      </c>
    </row>
    <row r="19" spans="1:8" ht="25.9" customHeight="1">
      <c r="A19" s="168" t="s">
        <v>738</v>
      </c>
      <c r="B19" s="403">
        <f t="shared" si="0"/>
        <v>13</v>
      </c>
      <c r="C19" s="403">
        <v>4</v>
      </c>
      <c r="D19" s="403">
        <v>9</v>
      </c>
      <c r="E19" s="169" t="s">
        <v>739</v>
      </c>
    </row>
    <row r="20" spans="1:8" ht="37.5" customHeight="1">
      <c r="A20" s="168" t="s">
        <v>740</v>
      </c>
      <c r="B20" s="403">
        <v>78</v>
      </c>
      <c r="C20" s="387" t="s">
        <v>378</v>
      </c>
      <c r="D20" s="403">
        <v>78</v>
      </c>
      <c r="E20" s="168" t="s">
        <v>741</v>
      </c>
    </row>
    <row r="21" spans="1:8" ht="39">
      <c r="A21" s="168" t="s">
        <v>742</v>
      </c>
      <c r="B21" s="403">
        <v>11</v>
      </c>
      <c r="C21" s="404">
        <v>11</v>
      </c>
      <c r="D21" s="387" t="s">
        <v>378</v>
      </c>
      <c r="E21" s="168" t="s">
        <v>743</v>
      </c>
    </row>
    <row r="22" spans="1:8" ht="26.25">
      <c r="A22" s="172" t="s">
        <v>667</v>
      </c>
      <c r="B22" s="405">
        <f t="shared" si="0"/>
        <v>120</v>
      </c>
      <c r="C22" s="406">
        <v>10</v>
      </c>
      <c r="D22" s="406">
        <v>110</v>
      </c>
      <c r="E22" s="172" t="s">
        <v>711</v>
      </c>
    </row>
    <row r="23" spans="1:8" ht="15.75">
      <c r="A23" s="407"/>
    </row>
  </sheetData>
  <mergeCells count="4">
    <mergeCell ref="A1:E1"/>
    <mergeCell ref="A2:E2"/>
    <mergeCell ref="C3:D3"/>
    <mergeCell ref="C4:D4"/>
  </mergeCells>
  <pageMargins left="0.70866141732283505" right="0.70866141732283505" top="0.74803149606299202" bottom="0.74803149606299202" header="0.31496062992126" footer="0.31496062992126"/>
  <pageSetup paperSize="9" firstPageNumber="44" orientation="portrait" useFirstPageNumber="1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60"/>
  <sheetViews>
    <sheetView workbookViewId="0">
      <selection activeCell="C9" sqref="C9:C10"/>
    </sheetView>
  </sheetViews>
  <sheetFormatPr defaultColWidth="9.140625" defaultRowHeight="15"/>
  <cols>
    <col min="1" max="1" width="23.7109375" style="3" customWidth="1"/>
    <col min="2" max="2" width="10.7109375" style="3" customWidth="1"/>
    <col min="3" max="3" width="16.140625" style="3" customWidth="1"/>
    <col min="4" max="4" width="11.7109375" style="3" customWidth="1"/>
    <col min="5" max="5" width="23.7109375" style="3" customWidth="1"/>
    <col min="6" max="16384" width="9.140625" style="3"/>
  </cols>
  <sheetData>
    <row r="1" spans="1:10" s="1" customFormat="1" ht="30.75" customHeight="1">
      <c r="A1" s="732" t="s">
        <v>1612</v>
      </c>
      <c r="B1" s="732"/>
      <c r="C1" s="732"/>
      <c r="D1" s="732"/>
      <c r="E1" s="732"/>
    </row>
    <row r="2" spans="1:10" s="1" customFormat="1" ht="34.5" customHeight="1" thickBot="1">
      <c r="A2" s="733" t="s">
        <v>1613</v>
      </c>
      <c r="B2" s="733"/>
      <c r="C2" s="733"/>
      <c r="D2" s="733"/>
      <c r="E2" s="733"/>
    </row>
    <row r="3" spans="1:10" ht="32.25" customHeight="1">
      <c r="A3" s="737" t="s">
        <v>726</v>
      </c>
      <c r="B3" s="232" t="s">
        <v>295</v>
      </c>
      <c r="C3" s="699" t="s">
        <v>728</v>
      </c>
      <c r="D3" s="734"/>
      <c r="E3" s="740"/>
    </row>
    <row r="4" spans="1:10" ht="24" customHeight="1">
      <c r="A4" s="738"/>
      <c r="B4" s="235" t="s">
        <v>428</v>
      </c>
      <c r="C4" s="735" t="s">
        <v>744</v>
      </c>
      <c r="D4" s="736"/>
      <c r="E4" s="741"/>
    </row>
    <row r="5" spans="1:10">
      <c r="A5" s="738"/>
      <c r="B5" s="237"/>
      <c r="C5" s="380" t="s">
        <v>730</v>
      </c>
      <c r="D5" s="381" t="s">
        <v>410</v>
      </c>
      <c r="E5" s="741"/>
      <c r="G5" s="19"/>
    </row>
    <row r="6" spans="1:10" ht="27.75" thickBot="1">
      <c r="A6" s="739"/>
      <c r="B6" s="241"/>
      <c r="C6" s="382" t="s">
        <v>745</v>
      </c>
      <c r="D6" s="383" t="s">
        <v>411</v>
      </c>
      <c r="E6" s="742"/>
    </row>
    <row r="7" spans="1:10">
      <c r="A7" s="245" t="s">
        <v>295</v>
      </c>
      <c r="B7" s="384">
        <v>674</v>
      </c>
      <c r="C7" s="384">
        <v>62</v>
      </c>
      <c r="D7" s="384">
        <v>612</v>
      </c>
      <c r="E7" s="145" t="s">
        <v>428</v>
      </c>
      <c r="F7" s="261"/>
      <c r="G7" s="261"/>
      <c r="H7" s="261" t="s">
        <v>1059</v>
      </c>
      <c r="I7" s="261" t="s">
        <v>1059</v>
      </c>
    </row>
    <row r="8" spans="1:10">
      <c r="A8" s="248" t="s">
        <v>318</v>
      </c>
      <c r="B8" s="385">
        <v>29</v>
      </c>
      <c r="C8" s="385">
        <v>1</v>
      </c>
      <c r="D8" s="385">
        <v>28</v>
      </c>
      <c r="E8" s="169" t="s">
        <v>319</v>
      </c>
      <c r="F8" s="261"/>
      <c r="G8" s="261" t="s">
        <v>1059</v>
      </c>
      <c r="H8" s="261" t="s">
        <v>1059</v>
      </c>
      <c r="I8" s="261"/>
    </row>
    <row r="9" spans="1:10" ht="19.5" customHeight="1">
      <c r="A9" s="248" t="s">
        <v>746</v>
      </c>
      <c r="B9" s="385">
        <v>84</v>
      </c>
      <c r="C9" s="385">
        <v>11</v>
      </c>
      <c r="D9" s="385">
        <v>73</v>
      </c>
      <c r="E9" s="169" t="s">
        <v>747</v>
      </c>
      <c r="F9" s="261"/>
      <c r="G9" s="261" t="s">
        <v>1059</v>
      </c>
      <c r="H9" s="261" t="s">
        <v>1059</v>
      </c>
      <c r="I9" s="261" t="s">
        <v>1059</v>
      </c>
    </row>
    <row r="10" spans="1:10">
      <c r="A10" s="248" t="s">
        <v>374</v>
      </c>
      <c r="B10" s="385">
        <v>177</v>
      </c>
      <c r="C10" s="385">
        <v>27</v>
      </c>
      <c r="D10" s="385">
        <v>150</v>
      </c>
      <c r="E10" s="169" t="s">
        <v>375</v>
      </c>
      <c r="F10" s="261"/>
      <c r="G10" s="261" t="s">
        <v>1059</v>
      </c>
      <c r="H10" s="261"/>
    </row>
    <row r="11" spans="1:10">
      <c r="A11" s="248" t="s">
        <v>324</v>
      </c>
      <c r="B11" s="385">
        <v>149</v>
      </c>
      <c r="C11" s="385">
        <v>4</v>
      </c>
      <c r="D11" s="385">
        <v>145</v>
      </c>
      <c r="E11" s="169" t="s">
        <v>325</v>
      </c>
      <c r="F11" s="386"/>
      <c r="G11" s="261"/>
      <c r="H11" s="261"/>
    </row>
    <row r="12" spans="1:10">
      <c r="A12" s="248" t="s">
        <v>326</v>
      </c>
      <c r="B12" s="385">
        <v>34</v>
      </c>
      <c r="C12" s="385">
        <v>6</v>
      </c>
      <c r="D12" s="385">
        <v>28</v>
      </c>
      <c r="E12" s="169" t="s">
        <v>686</v>
      </c>
      <c r="F12" s="386"/>
      <c r="G12" s="261" t="s">
        <v>1059</v>
      </c>
      <c r="H12" s="261"/>
    </row>
    <row r="13" spans="1:10">
      <c r="A13" s="248" t="s">
        <v>339</v>
      </c>
      <c r="B13" s="385">
        <v>17</v>
      </c>
      <c r="C13" s="385">
        <v>2</v>
      </c>
      <c r="D13" s="385">
        <v>15</v>
      </c>
      <c r="E13" s="169" t="s">
        <v>329</v>
      </c>
      <c r="F13" s="261"/>
      <c r="G13" s="261" t="s">
        <v>1059</v>
      </c>
      <c r="H13" s="261"/>
      <c r="I13" s="3" t="s">
        <v>1059</v>
      </c>
    </row>
    <row r="14" spans="1:10">
      <c r="A14" s="248" t="s">
        <v>330</v>
      </c>
      <c r="B14" s="385">
        <v>40</v>
      </c>
      <c r="C14" s="385">
        <v>7</v>
      </c>
      <c r="D14" s="385">
        <v>33</v>
      </c>
      <c r="E14" s="169" t="s">
        <v>331</v>
      </c>
      <c r="F14" s="261"/>
      <c r="G14" s="261"/>
      <c r="H14" s="261" t="s">
        <v>1059</v>
      </c>
      <c r="I14" s="261" t="s">
        <v>1059</v>
      </c>
    </row>
    <row r="15" spans="1:10">
      <c r="A15" s="248" t="s">
        <v>332</v>
      </c>
      <c r="B15" s="385">
        <v>118</v>
      </c>
      <c r="C15" s="387" t="s">
        <v>378</v>
      </c>
      <c r="D15" s="385">
        <v>118</v>
      </c>
      <c r="E15" s="169" t="s">
        <v>333</v>
      </c>
      <c r="F15" s="386"/>
      <c r="G15" s="261"/>
      <c r="H15" s="261"/>
    </row>
    <row r="16" spans="1:10">
      <c r="A16" s="248" t="s">
        <v>334</v>
      </c>
      <c r="B16" s="385">
        <v>26</v>
      </c>
      <c r="C16" s="385">
        <v>4</v>
      </c>
      <c r="D16" s="385">
        <v>22</v>
      </c>
      <c r="E16" s="169" t="s">
        <v>335</v>
      </c>
      <c r="F16" s="261"/>
      <c r="G16" s="261" t="s">
        <v>1059</v>
      </c>
      <c r="H16" s="261"/>
      <c r="J16" s="261" t="s">
        <v>1059</v>
      </c>
    </row>
    <row r="17" spans="1:8" ht="39">
      <c r="A17" s="250" t="s">
        <v>639</v>
      </c>
      <c r="B17" s="387">
        <f>SUM(B18:B26)</f>
        <v>275</v>
      </c>
      <c r="C17" s="387">
        <f t="shared" ref="C17:D17" si="0">SUM(C18:C26)</f>
        <v>6</v>
      </c>
      <c r="D17" s="387">
        <f t="shared" si="0"/>
        <v>269</v>
      </c>
      <c r="E17" s="388" t="s">
        <v>748</v>
      </c>
      <c r="H17" s="261" t="s">
        <v>1059</v>
      </c>
    </row>
    <row r="18" spans="1:8">
      <c r="A18" s="248" t="s">
        <v>318</v>
      </c>
      <c r="B18" s="389">
        <v>21</v>
      </c>
      <c r="C18" s="389">
        <v>1</v>
      </c>
      <c r="D18" s="389">
        <v>20</v>
      </c>
      <c r="E18" s="169" t="s">
        <v>319</v>
      </c>
    </row>
    <row r="19" spans="1:8" ht="17.25" customHeight="1">
      <c r="A19" s="248" t="s">
        <v>746</v>
      </c>
      <c r="B19" s="389">
        <v>59</v>
      </c>
      <c r="C19" s="389">
        <v>1</v>
      </c>
      <c r="D19" s="389">
        <v>58</v>
      </c>
      <c r="E19" s="169" t="s">
        <v>747</v>
      </c>
    </row>
    <row r="20" spans="1:8">
      <c r="A20" s="248" t="s">
        <v>374</v>
      </c>
      <c r="B20" s="389">
        <v>38</v>
      </c>
      <c r="C20" s="389">
        <v>1</v>
      </c>
      <c r="D20" s="389">
        <v>37</v>
      </c>
      <c r="E20" s="169" t="s">
        <v>375</v>
      </c>
    </row>
    <row r="21" spans="1:8">
      <c r="A21" s="248" t="s">
        <v>324</v>
      </c>
      <c r="B21" s="389">
        <v>46</v>
      </c>
      <c r="C21" s="387" t="s">
        <v>378</v>
      </c>
      <c r="D21" s="389">
        <v>46</v>
      </c>
      <c r="E21" s="169" t="s">
        <v>325</v>
      </c>
    </row>
    <row r="22" spans="1:8">
      <c r="A22" s="248" t="s">
        <v>326</v>
      </c>
      <c r="B22" s="389">
        <v>8</v>
      </c>
      <c r="C22" s="387" t="s">
        <v>378</v>
      </c>
      <c r="D22" s="389">
        <v>8</v>
      </c>
      <c r="E22" s="169" t="s">
        <v>686</v>
      </c>
    </row>
    <row r="23" spans="1:8">
      <c r="A23" s="248" t="s">
        <v>339</v>
      </c>
      <c r="B23" s="389">
        <v>11</v>
      </c>
      <c r="C23" s="387" t="s">
        <v>378</v>
      </c>
      <c r="D23" s="389">
        <v>11</v>
      </c>
      <c r="E23" s="169" t="s">
        <v>329</v>
      </c>
    </row>
    <row r="24" spans="1:8">
      <c r="A24" s="248" t="s">
        <v>330</v>
      </c>
      <c r="B24" s="389">
        <v>21</v>
      </c>
      <c r="C24" s="389">
        <v>1</v>
      </c>
      <c r="D24" s="389">
        <v>20</v>
      </c>
      <c r="E24" s="169" t="s">
        <v>331</v>
      </c>
    </row>
    <row r="25" spans="1:8">
      <c r="A25" s="248" t="s">
        <v>332</v>
      </c>
      <c r="B25" s="389">
        <v>49</v>
      </c>
      <c r="C25" s="387" t="s">
        <v>378</v>
      </c>
      <c r="D25" s="389">
        <v>49</v>
      </c>
      <c r="E25" s="169" t="s">
        <v>333</v>
      </c>
      <c r="H25" s="261" t="s">
        <v>1059</v>
      </c>
    </row>
    <row r="26" spans="1:8">
      <c r="A26" s="248" t="s">
        <v>334</v>
      </c>
      <c r="B26" s="389">
        <v>22</v>
      </c>
      <c r="C26" s="389">
        <v>2</v>
      </c>
      <c r="D26" s="389">
        <v>20</v>
      </c>
      <c r="E26" s="169" t="s">
        <v>335</v>
      </c>
    </row>
    <row r="27" spans="1:8" ht="53.45" customHeight="1">
      <c r="A27" s="253" t="s">
        <v>641</v>
      </c>
      <c r="B27" s="390">
        <f>SUM(B28:B36)</f>
        <v>190</v>
      </c>
      <c r="C27" s="390">
        <f>SUM(C28:C36)</f>
        <v>35</v>
      </c>
      <c r="D27" s="390">
        <f>SUM(D28:D36)</f>
        <v>155</v>
      </c>
      <c r="E27" s="145" t="s">
        <v>700</v>
      </c>
    </row>
    <row r="28" spans="1:8">
      <c r="A28" s="248" t="s">
        <v>318</v>
      </c>
      <c r="B28" s="389">
        <v>6</v>
      </c>
      <c r="C28" s="387" t="s">
        <v>378</v>
      </c>
      <c r="D28" s="389">
        <v>6</v>
      </c>
      <c r="E28" s="169" t="s">
        <v>319</v>
      </c>
    </row>
    <row r="29" spans="1:8" ht="18.75" customHeight="1">
      <c r="A29" s="248" t="s">
        <v>746</v>
      </c>
      <c r="B29" s="389">
        <v>21</v>
      </c>
      <c r="C29" s="389">
        <v>6</v>
      </c>
      <c r="D29" s="389">
        <v>15</v>
      </c>
      <c r="E29" s="169" t="s">
        <v>747</v>
      </c>
    </row>
    <row r="30" spans="1:8">
      <c r="A30" s="248" t="s">
        <v>374</v>
      </c>
      <c r="B30" s="389">
        <v>131</v>
      </c>
      <c r="C30" s="389">
        <v>24</v>
      </c>
      <c r="D30" s="389">
        <v>107</v>
      </c>
      <c r="E30" s="169" t="s">
        <v>375</v>
      </c>
    </row>
    <row r="31" spans="1:8">
      <c r="A31" s="248" t="s">
        <v>324</v>
      </c>
      <c r="B31" s="389">
        <v>5</v>
      </c>
      <c r="C31" s="387" t="s">
        <v>378</v>
      </c>
      <c r="D31" s="389">
        <v>5</v>
      </c>
      <c r="E31" s="169" t="s">
        <v>325</v>
      </c>
    </row>
    <row r="32" spans="1:8">
      <c r="A32" s="248" t="s">
        <v>326</v>
      </c>
      <c r="B32" s="389">
        <v>8</v>
      </c>
      <c r="C32" s="389">
        <v>1</v>
      </c>
      <c r="D32" s="389">
        <v>7</v>
      </c>
      <c r="E32" s="169" t="s">
        <v>686</v>
      </c>
    </row>
    <row r="33" spans="1:5">
      <c r="A33" s="248" t="s">
        <v>339</v>
      </c>
      <c r="B33" s="389">
        <v>3</v>
      </c>
      <c r="C33" s="387" t="s">
        <v>378</v>
      </c>
      <c r="D33" s="389">
        <v>3</v>
      </c>
      <c r="E33" s="169" t="s">
        <v>329</v>
      </c>
    </row>
    <row r="34" spans="1:5">
      <c r="A34" s="248" t="s">
        <v>330</v>
      </c>
      <c r="B34" s="389">
        <v>14</v>
      </c>
      <c r="C34" s="389">
        <v>3</v>
      </c>
      <c r="D34" s="389">
        <v>11</v>
      </c>
      <c r="E34" s="169" t="s">
        <v>331</v>
      </c>
    </row>
    <row r="35" spans="1:5">
      <c r="A35" s="248" t="s">
        <v>332</v>
      </c>
      <c r="B35" s="387" t="s">
        <v>378</v>
      </c>
      <c r="C35" s="387" t="s">
        <v>378</v>
      </c>
      <c r="D35" s="387" t="s">
        <v>378</v>
      </c>
      <c r="E35" s="169" t="s">
        <v>333</v>
      </c>
    </row>
    <row r="36" spans="1:5">
      <c r="A36" s="248" t="s">
        <v>334</v>
      </c>
      <c r="B36" s="389">
        <v>2</v>
      </c>
      <c r="C36" s="389">
        <v>1</v>
      </c>
      <c r="D36" s="389">
        <v>1</v>
      </c>
      <c r="E36" s="169" t="s">
        <v>335</v>
      </c>
    </row>
    <row r="37" spans="1:5" ht="39.6" customHeight="1">
      <c r="A37" s="253" t="s">
        <v>749</v>
      </c>
      <c r="B37" s="387">
        <v>78</v>
      </c>
      <c r="C37" s="387" t="s">
        <v>378</v>
      </c>
      <c r="D37" s="387">
        <v>78</v>
      </c>
      <c r="E37" s="145" t="s">
        <v>750</v>
      </c>
    </row>
    <row r="38" spans="1:5" ht="13.5" customHeight="1">
      <c r="A38" s="248" t="s">
        <v>374</v>
      </c>
      <c r="B38" s="385">
        <v>1</v>
      </c>
      <c r="C38" s="387" t="s">
        <v>378</v>
      </c>
      <c r="D38" s="385">
        <v>1</v>
      </c>
      <c r="E38" s="169" t="s">
        <v>375</v>
      </c>
    </row>
    <row r="39" spans="1:5">
      <c r="A39" s="248" t="s">
        <v>324</v>
      </c>
      <c r="B39" s="389">
        <v>5</v>
      </c>
      <c r="C39" s="387" t="s">
        <v>378</v>
      </c>
      <c r="D39" s="389">
        <v>5</v>
      </c>
      <c r="E39" s="169" t="s">
        <v>325</v>
      </c>
    </row>
    <row r="40" spans="1:5">
      <c r="A40" s="248" t="s">
        <v>330</v>
      </c>
      <c r="B40" s="389">
        <v>1</v>
      </c>
      <c r="C40" s="387" t="s">
        <v>378</v>
      </c>
      <c r="D40" s="389">
        <v>1</v>
      </c>
      <c r="E40" s="169" t="s">
        <v>331</v>
      </c>
    </row>
    <row r="41" spans="1:5">
      <c r="A41" s="248" t="s">
        <v>332</v>
      </c>
      <c r="B41" s="389">
        <v>69</v>
      </c>
      <c r="C41" s="387" t="s">
        <v>378</v>
      </c>
      <c r="D41" s="389">
        <v>69</v>
      </c>
      <c r="E41" s="169" t="s">
        <v>333</v>
      </c>
    </row>
    <row r="42" spans="1:5">
      <c r="A42" s="248" t="s">
        <v>339</v>
      </c>
      <c r="B42" s="389">
        <v>1</v>
      </c>
      <c r="C42" s="387" t="s">
        <v>378</v>
      </c>
      <c r="D42" s="389">
        <v>1</v>
      </c>
      <c r="E42" s="169" t="s">
        <v>329</v>
      </c>
    </row>
    <row r="43" spans="1:5">
      <c r="A43" s="248" t="s">
        <v>334</v>
      </c>
      <c r="B43" s="389">
        <v>1</v>
      </c>
      <c r="C43" s="387" t="s">
        <v>378</v>
      </c>
      <c r="D43" s="389">
        <v>1</v>
      </c>
      <c r="E43" s="169" t="s">
        <v>335</v>
      </c>
    </row>
    <row r="44" spans="1:5" ht="27.6" customHeight="1">
      <c r="A44" s="253" t="s">
        <v>751</v>
      </c>
      <c r="B44" s="387">
        <f>SUM(B45:B51)</f>
        <v>11</v>
      </c>
      <c r="C44" s="387">
        <f>SUM(C45:C50)</f>
        <v>11</v>
      </c>
      <c r="D44" s="387" t="s">
        <v>378</v>
      </c>
      <c r="E44" s="145" t="s">
        <v>752</v>
      </c>
    </row>
    <row r="45" spans="1:5">
      <c r="A45" s="248" t="s">
        <v>753</v>
      </c>
      <c r="B45" s="389">
        <v>4</v>
      </c>
      <c r="C45" s="389">
        <v>4</v>
      </c>
      <c r="D45" s="387" t="s">
        <v>378</v>
      </c>
      <c r="E45" s="169" t="s">
        <v>321</v>
      </c>
    </row>
    <row r="46" spans="1:5">
      <c r="A46" s="248" t="s">
        <v>374</v>
      </c>
      <c r="B46" s="389">
        <v>1</v>
      </c>
      <c r="C46" s="389">
        <v>1</v>
      </c>
      <c r="D46" s="387" t="s">
        <v>378</v>
      </c>
      <c r="E46" s="169" t="s">
        <v>375</v>
      </c>
    </row>
    <row r="47" spans="1:5">
      <c r="A47" s="248" t="s">
        <v>324</v>
      </c>
      <c r="B47" s="389">
        <v>1</v>
      </c>
      <c r="C47" s="389">
        <v>1</v>
      </c>
      <c r="D47" s="387" t="s">
        <v>378</v>
      </c>
      <c r="E47" s="169" t="s">
        <v>325</v>
      </c>
    </row>
    <row r="48" spans="1:5">
      <c r="A48" s="248" t="s">
        <v>754</v>
      </c>
      <c r="B48" s="389">
        <v>2</v>
      </c>
      <c r="C48" s="389">
        <v>2</v>
      </c>
      <c r="D48" s="387" t="s">
        <v>378</v>
      </c>
      <c r="E48" s="169" t="s">
        <v>686</v>
      </c>
    </row>
    <row r="49" spans="1:10">
      <c r="A49" s="248" t="s">
        <v>339</v>
      </c>
      <c r="B49" s="389">
        <v>1</v>
      </c>
      <c r="C49" s="389">
        <v>1</v>
      </c>
      <c r="D49" s="387" t="s">
        <v>378</v>
      </c>
      <c r="E49" s="169" t="s">
        <v>329</v>
      </c>
    </row>
    <row r="50" spans="1:10">
      <c r="A50" s="248" t="s">
        <v>330</v>
      </c>
      <c r="B50" s="389">
        <v>2</v>
      </c>
      <c r="C50" s="389">
        <v>2</v>
      </c>
      <c r="D50" s="387" t="s">
        <v>378</v>
      </c>
      <c r="E50" s="169" t="s">
        <v>331</v>
      </c>
    </row>
    <row r="51" spans="1:10">
      <c r="A51" s="248" t="s">
        <v>334</v>
      </c>
      <c r="B51" s="389"/>
      <c r="C51" s="389"/>
      <c r="D51" s="389"/>
      <c r="E51" s="169" t="s">
        <v>335</v>
      </c>
    </row>
    <row r="52" spans="1:10" ht="26.25">
      <c r="A52" s="253" t="s">
        <v>755</v>
      </c>
      <c r="B52" s="387">
        <f>SUM(B53:B60)</f>
        <v>120</v>
      </c>
      <c r="C52" s="387">
        <f t="shared" ref="C52:D52" si="1">SUM(C53:C60)</f>
        <v>10</v>
      </c>
      <c r="D52" s="387">
        <f t="shared" si="1"/>
        <v>110</v>
      </c>
      <c r="E52" s="157" t="s">
        <v>711</v>
      </c>
      <c r="G52" s="3" t="s">
        <v>1059</v>
      </c>
    </row>
    <row r="53" spans="1:10">
      <c r="A53" s="248" t="s">
        <v>318</v>
      </c>
      <c r="B53" s="389">
        <v>2</v>
      </c>
      <c r="C53" s="387" t="s">
        <v>378</v>
      </c>
      <c r="D53" s="389">
        <v>2</v>
      </c>
      <c r="E53" s="169" t="s">
        <v>319</v>
      </c>
      <c r="J53" s="3" t="s">
        <v>1059</v>
      </c>
    </row>
    <row r="54" spans="1:10">
      <c r="A54" s="248" t="s">
        <v>374</v>
      </c>
      <c r="B54" s="389">
        <v>6</v>
      </c>
      <c r="C54" s="389">
        <v>1</v>
      </c>
      <c r="D54" s="389">
        <v>5</v>
      </c>
      <c r="E54" s="169" t="s">
        <v>375</v>
      </c>
    </row>
    <row r="55" spans="1:10">
      <c r="A55" s="248" t="s">
        <v>324</v>
      </c>
      <c r="B55" s="389">
        <v>92</v>
      </c>
      <c r="C55" s="389">
        <v>3</v>
      </c>
      <c r="D55" s="389">
        <v>89</v>
      </c>
      <c r="E55" s="169" t="s">
        <v>325</v>
      </c>
    </row>
    <row r="56" spans="1:10">
      <c r="A56" s="248" t="s">
        <v>754</v>
      </c>
      <c r="B56" s="389">
        <v>16</v>
      </c>
      <c r="C56" s="389">
        <v>3</v>
      </c>
      <c r="D56" s="389">
        <v>13</v>
      </c>
      <c r="E56" s="169" t="s">
        <v>686</v>
      </c>
    </row>
    <row r="57" spans="1:10">
      <c r="A57" s="248" t="s">
        <v>339</v>
      </c>
      <c r="B57" s="389">
        <v>1</v>
      </c>
      <c r="C57" s="389">
        <v>1</v>
      </c>
      <c r="D57" s="387" t="s">
        <v>378</v>
      </c>
      <c r="E57" s="169" t="s">
        <v>329</v>
      </c>
    </row>
    <row r="58" spans="1:10">
      <c r="A58" s="248" t="s">
        <v>330</v>
      </c>
      <c r="B58" s="389">
        <v>2</v>
      </c>
      <c r="C58" s="389">
        <v>1</v>
      </c>
      <c r="D58" s="389">
        <v>1</v>
      </c>
      <c r="E58" s="169" t="s">
        <v>331</v>
      </c>
    </row>
    <row r="59" spans="1:10">
      <c r="A59" s="248" t="s">
        <v>332</v>
      </c>
      <c r="B59" s="387" t="s">
        <v>378</v>
      </c>
      <c r="C59" s="387" t="s">
        <v>378</v>
      </c>
      <c r="D59" s="387" t="s">
        <v>378</v>
      </c>
      <c r="E59" s="169" t="s">
        <v>333</v>
      </c>
    </row>
    <row r="60" spans="1:10" ht="15.75" thickBot="1">
      <c r="A60" s="258" t="s">
        <v>334</v>
      </c>
      <c r="B60" s="391">
        <v>1</v>
      </c>
      <c r="C60" s="391">
        <v>1</v>
      </c>
      <c r="D60" s="623" t="s">
        <v>378</v>
      </c>
      <c r="E60" s="177" t="s">
        <v>335</v>
      </c>
    </row>
  </sheetData>
  <mergeCells count="6">
    <mergeCell ref="A1:E1"/>
    <mergeCell ref="A2:E2"/>
    <mergeCell ref="C3:D3"/>
    <mergeCell ref="C4:D4"/>
    <mergeCell ref="A3:A6"/>
    <mergeCell ref="E3:E6"/>
  </mergeCells>
  <pageMargins left="0.70866141732283505" right="0.70866141732283505" top="0.74803149606299202" bottom="0.74803149606299202" header="0.31496062992126" footer="0.31496062992126"/>
  <pageSetup paperSize="9" firstPageNumber="45" orientation="portrait" useFirstPageNumber="1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7"/>
  <sheetViews>
    <sheetView topLeftCell="A10" workbookViewId="0">
      <selection activeCell="C9" sqref="C9:C10"/>
    </sheetView>
  </sheetViews>
  <sheetFormatPr defaultColWidth="9.140625" defaultRowHeight="15"/>
  <cols>
    <col min="1" max="1" width="22.28515625" style="3" customWidth="1"/>
    <col min="2" max="6" width="8.7109375" style="3" customWidth="1"/>
    <col min="7" max="7" width="19.85546875" style="3" customWidth="1"/>
    <col min="8" max="16384" width="9.140625" style="3"/>
  </cols>
  <sheetData>
    <row r="1" spans="1:10" ht="18" customHeight="1">
      <c r="A1" s="743" t="s">
        <v>756</v>
      </c>
      <c r="B1" s="743"/>
      <c r="C1" s="743"/>
      <c r="D1" s="743"/>
      <c r="E1" s="743"/>
      <c r="F1" s="743"/>
      <c r="G1" s="743"/>
    </row>
    <row r="2" spans="1:10" s="377" customFormat="1" ht="18" customHeight="1" thickBot="1">
      <c r="A2" s="701" t="s">
        <v>757</v>
      </c>
      <c r="B2" s="701"/>
      <c r="C2" s="701"/>
      <c r="D2" s="701"/>
      <c r="E2" s="701"/>
      <c r="F2" s="701"/>
      <c r="G2" s="701"/>
    </row>
    <row r="3" spans="1:10" s="372" customFormat="1" ht="18" customHeight="1" thickBot="1">
      <c r="A3" s="378"/>
      <c r="B3" s="124">
        <v>2019</v>
      </c>
      <c r="C3" s="124">
        <v>2020</v>
      </c>
      <c r="D3" s="124">
        <v>2021</v>
      </c>
      <c r="E3" s="124">
        <v>2022</v>
      </c>
      <c r="F3" s="124">
        <v>2023</v>
      </c>
      <c r="G3" s="31"/>
    </row>
    <row r="4" spans="1:10" ht="52.5" customHeight="1">
      <c r="A4" s="253" t="s">
        <v>758</v>
      </c>
      <c r="B4" s="143">
        <v>399</v>
      </c>
      <c r="C4" s="143">
        <v>264</v>
      </c>
      <c r="D4" s="143">
        <v>387</v>
      </c>
      <c r="E4" s="144">
        <v>394</v>
      </c>
      <c r="F4" s="144">
        <v>465</v>
      </c>
      <c r="G4" s="253" t="s">
        <v>759</v>
      </c>
    </row>
    <row r="5" spans="1:10">
      <c r="A5" s="248" t="s">
        <v>540</v>
      </c>
      <c r="B5" s="252"/>
      <c r="C5" s="252"/>
      <c r="D5" s="252"/>
      <c r="E5" s="14"/>
      <c r="F5" s="14"/>
      <c r="G5" s="169" t="s">
        <v>760</v>
      </c>
    </row>
    <row r="6" spans="1:10" ht="39">
      <c r="A6" s="169" t="s">
        <v>761</v>
      </c>
      <c r="B6" s="146">
        <v>207</v>
      </c>
      <c r="C6" s="146">
        <v>167</v>
      </c>
      <c r="D6" s="146">
        <v>185</v>
      </c>
      <c r="E6" s="97">
        <v>212</v>
      </c>
      <c r="F6" s="97">
        <v>275</v>
      </c>
      <c r="G6" s="169" t="s">
        <v>762</v>
      </c>
    </row>
    <row r="7" spans="1:10" ht="81" customHeight="1">
      <c r="A7" s="169" t="s">
        <v>763</v>
      </c>
      <c r="B7" s="146">
        <v>192</v>
      </c>
      <c r="C7" s="146">
        <v>97</v>
      </c>
      <c r="D7" s="146">
        <v>202</v>
      </c>
      <c r="E7" s="97">
        <v>182</v>
      </c>
      <c r="F7" s="97">
        <v>190</v>
      </c>
      <c r="G7" s="169" t="s">
        <v>764</v>
      </c>
    </row>
    <row r="8" spans="1:10" ht="28.15" customHeight="1">
      <c r="A8" s="168" t="s">
        <v>765</v>
      </c>
      <c r="B8" s="113">
        <v>41.6</v>
      </c>
      <c r="C8" s="113">
        <v>21.2</v>
      </c>
      <c r="D8" s="113">
        <v>31</v>
      </c>
      <c r="E8" s="32">
        <v>69.400000000000006</v>
      </c>
      <c r="F8" s="32">
        <v>79.2</v>
      </c>
      <c r="G8" s="168" t="s">
        <v>766</v>
      </c>
      <c r="I8" s="229"/>
      <c r="J8" s="206"/>
    </row>
    <row r="9" spans="1:10" ht="12" customHeight="1">
      <c r="A9" s="248" t="s">
        <v>767</v>
      </c>
      <c r="B9" s="113"/>
      <c r="C9" s="113"/>
      <c r="D9" s="113"/>
      <c r="E9" s="32"/>
      <c r="F9" s="32"/>
      <c r="G9" s="169" t="s">
        <v>760</v>
      </c>
    </row>
    <row r="10" spans="1:10" ht="41.25" customHeight="1">
      <c r="A10" s="169" t="s">
        <v>768</v>
      </c>
      <c r="B10" s="113">
        <v>13.5</v>
      </c>
      <c r="C10" s="113">
        <v>6.2</v>
      </c>
      <c r="D10" s="113">
        <v>7</v>
      </c>
      <c r="E10" s="32">
        <v>23.9</v>
      </c>
      <c r="F10" s="32">
        <v>28</v>
      </c>
      <c r="G10" s="169" t="s">
        <v>769</v>
      </c>
    </row>
    <row r="11" spans="1:10" ht="66" customHeight="1">
      <c r="A11" s="169" t="s">
        <v>770</v>
      </c>
      <c r="B11" s="113">
        <v>28.1</v>
      </c>
      <c r="C11" s="113">
        <v>15</v>
      </c>
      <c r="D11" s="113">
        <v>24</v>
      </c>
      <c r="E11" s="32">
        <v>45.5</v>
      </c>
      <c r="F11" s="32">
        <v>51.2</v>
      </c>
      <c r="G11" s="169" t="s">
        <v>771</v>
      </c>
    </row>
    <row r="12" spans="1:10" ht="30" customHeight="1">
      <c r="A12" s="168" t="s">
        <v>772</v>
      </c>
      <c r="B12" s="113">
        <v>559.1</v>
      </c>
      <c r="C12" s="113">
        <v>155.30000000000001</v>
      </c>
      <c r="D12" s="113">
        <v>372.1</v>
      </c>
      <c r="E12" s="32">
        <v>650.6</v>
      </c>
      <c r="F12" s="32">
        <v>910.5</v>
      </c>
      <c r="G12" s="168" t="s">
        <v>773</v>
      </c>
    </row>
    <row r="13" spans="1:10">
      <c r="A13" s="168" t="s">
        <v>774</v>
      </c>
      <c r="B13" s="113"/>
      <c r="C13" s="113"/>
      <c r="D13" s="113"/>
      <c r="E13" s="32"/>
      <c r="F13" s="32"/>
      <c r="G13" s="168" t="s">
        <v>775</v>
      </c>
    </row>
    <row r="14" spans="1:10" ht="64.5">
      <c r="A14" s="169" t="s">
        <v>776</v>
      </c>
      <c r="B14" s="113">
        <v>230.7</v>
      </c>
      <c r="C14" s="113">
        <v>72.900000000000006</v>
      </c>
      <c r="D14" s="113">
        <v>139.30000000000001</v>
      </c>
      <c r="E14" s="32">
        <v>311.10000000000002</v>
      </c>
      <c r="F14" s="32">
        <v>437.8</v>
      </c>
      <c r="G14" s="169" t="s">
        <v>777</v>
      </c>
    </row>
    <row r="15" spans="1:10" ht="64.5">
      <c r="A15" s="169" t="s">
        <v>778</v>
      </c>
      <c r="B15" s="113">
        <v>328.4</v>
      </c>
      <c r="C15" s="113">
        <v>82.4</v>
      </c>
      <c r="D15" s="113">
        <v>232.8</v>
      </c>
      <c r="E15" s="32">
        <v>339.5</v>
      </c>
      <c r="F15" s="32">
        <v>472.7</v>
      </c>
      <c r="G15" s="169" t="s">
        <v>779</v>
      </c>
    </row>
    <row r="16" spans="1:10" ht="63" customHeight="1" thickBot="1">
      <c r="A16" s="172" t="s">
        <v>780</v>
      </c>
      <c r="B16" s="116">
        <v>16.399999999999999</v>
      </c>
      <c r="C16" s="135">
        <v>3.5</v>
      </c>
      <c r="D16" s="135">
        <v>15.5</v>
      </c>
      <c r="E16" s="103">
        <v>35.799999999999997</v>
      </c>
      <c r="F16" s="103">
        <v>42.8</v>
      </c>
      <c r="G16" s="172" t="s">
        <v>781</v>
      </c>
    </row>
    <row r="17" spans="1:1">
      <c r="A17" s="379"/>
    </row>
  </sheetData>
  <mergeCells count="2">
    <mergeCell ref="A1:G1"/>
    <mergeCell ref="A2:G2"/>
  </mergeCells>
  <pageMargins left="0.70866141732283505" right="0.70866141732283505" top="0.74803149606299202" bottom="0.74803149606299202" header="0.31496062992126" footer="0.31496062992126"/>
  <pageSetup paperSize="9" firstPageNumber="47" orientation="portrait" useFirstPageNumber="1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19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8.7109375" style="3" customWidth="1"/>
    <col min="7" max="7" width="17.85546875" style="3" customWidth="1"/>
    <col min="8" max="16384" width="9.140625" style="3"/>
  </cols>
  <sheetData>
    <row r="1" spans="1:14" s="1" customFormat="1" ht="18" customHeight="1">
      <c r="A1" s="4" t="s">
        <v>782</v>
      </c>
      <c r="B1" s="4"/>
      <c r="C1" s="4"/>
      <c r="D1" s="4"/>
      <c r="E1" s="4"/>
      <c r="F1" s="4"/>
      <c r="G1" s="4"/>
    </row>
    <row r="2" spans="1:14" s="2" customFormat="1" ht="18" customHeight="1">
      <c r="A2" s="6" t="s">
        <v>783</v>
      </c>
      <c r="B2" s="6"/>
      <c r="C2" s="6"/>
      <c r="D2" s="6"/>
      <c r="E2" s="6"/>
      <c r="F2" s="6"/>
      <c r="G2" s="6"/>
    </row>
    <row r="3" spans="1:14" s="1" customFormat="1" ht="18" customHeight="1">
      <c r="A3" s="4" t="s">
        <v>784</v>
      </c>
      <c r="B3" s="26"/>
      <c r="C3" s="26"/>
      <c r="D3" s="26"/>
      <c r="E3" s="26"/>
      <c r="F3" s="26"/>
      <c r="G3" s="26"/>
    </row>
    <row r="4" spans="1:14" s="1" customFormat="1" ht="18" customHeight="1">
      <c r="A4" s="6" t="s">
        <v>785</v>
      </c>
      <c r="B4" s="4"/>
      <c r="C4" s="4"/>
      <c r="D4" s="4"/>
      <c r="E4" s="4"/>
      <c r="F4" s="4"/>
      <c r="G4" s="4"/>
    </row>
    <row r="5" spans="1:14" s="372" customFormat="1" ht="18" customHeight="1">
      <c r="A5" s="373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14" ht="71.25" customHeight="1">
      <c r="A6" s="270" t="s">
        <v>786</v>
      </c>
      <c r="B6" s="146">
        <v>207</v>
      </c>
      <c r="C6" s="146">
        <v>167</v>
      </c>
      <c r="D6" s="146">
        <v>185</v>
      </c>
      <c r="E6" s="97">
        <v>212</v>
      </c>
      <c r="F6" s="97">
        <v>275</v>
      </c>
      <c r="G6" s="270" t="s">
        <v>787</v>
      </c>
    </row>
    <row r="7" spans="1:14" ht="26.25">
      <c r="A7" s="270" t="s">
        <v>765</v>
      </c>
      <c r="B7" s="113">
        <v>8.9</v>
      </c>
      <c r="C7" s="113">
        <v>6.2</v>
      </c>
      <c r="D7" s="113">
        <v>7</v>
      </c>
      <c r="E7" s="32">
        <v>23.9</v>
      </c>
      <c r="F7" s="32">
        <v>28</v>
      </c>
      <c r="G7" s="270" t="s">
        <v>766</v>
      </c>
      <c r="J7" s="198"/>
    </row>
    <row r="8" spans="1:14" ht="39">
      <c r="A8" s="270" t="s">
        <v>788</v>
      </c>
      <c r="B8" s="113">
        <v>230.7</v>
      </c>
      <c r="C8" s="113">
        <v>72.900000000000006</v>
      </c>
      <c r="D8" s="113">
        <v>139.4</v>
      </c>
      <c r="E8" s="32">
        <v>311.10000000000002</v>
      </c>
      <c r="F8" s="32">
        <v>437.8</v>
      </c>
      <c r="G8" s="270" t="s">
        <v>789</v>
      </c>
      <c r="J8" s="198"/>
    </row>
    <row r="9" spans="1:14">
      <c r="A9" s="98" t="s">
        <v>790</v>
      </c>
      <c r="B9" s="367"/>
      <c r="C9" s="367"/>
      <c r="D9" s="367"/>
      <c r="E9" s="368"/>
      <c r="F9" s="368"/>
      <c r="G9" s="98" t="s">
        <v>791</v>
      </c>
      <c r="J9" s="198"/>
    </row>
    <row r="10" spans="1:14" ht="15" customHeight="1">
      <c r="A10" s="98" t="s">
        <v>792</v>
      </c>
      <c r="B10" s="113">
        <v>147.5</v>
      </c>
      <c r="C10" s="113">
        <v>59.7</v>
      </c>
      <c r="D10" s="113">
        <v>105.7</v>
      </c>
      <c r="E10" s="32">
        <v>182.6</v>
      </c>
      <c r="F10" s="32">
        <v>241.1</v>
      </c>
      <c r="G10" s="98" t="s">
        <v>793</v>
      </c>
      <c r="J10" s="198"/>
    </row>
    <row r="11" spans="1:14" ht="15" customHeight="1">
      <c r="A11" s="98" t="s">
        <v>794</v>
      </c>
      <c r="B11" s="113">
        <v>83.2</v>
      </c>
      <c r="C11" s="113">
        <v>14.6</v>
      </c>
      <c r="D11" s="113">
        <v>33.700000000000003</v>
      </c>
      <c r="E11" s="32">
        <v>128.5</v>
      </c>
      <c r="F11" s="32">
        <v>196.7</v>
      </c>
      <c r="G11" s="98" t="s">
        <v>795</v>
      </c>
      <c r="J11" s="198"/>
    </row>
    <row r="12" spans="1:14" ht="39">
      <c r="A12" s="270" t="s">
        <v>796</v>
      </c>
      <c r="B12" s="146">
        <v>4322</v>
      </c>
      <c r="C12" s="146">
        <v>3731</v>
      </c>
      <c r="D12" s="146">
        <v>3564</v>
      </c>
      <c r="E12" s="32">
        <v>14530</v>
      </c>
      <c r="F12" s="32">
        <v>16302</v>
      </c>
      <c r="G12" s="270" t="s">
        <v>797</v>
      </c>
      <c r="I12" s="376"/>
      <c r="J12" s="198"/>
    </row>
    <row r="13" spans="1:14" ht="33.75" customHeight="1">
      <c r="A13" s="270" t="s">
        <v>798</v>
      </c>
      <c r="B13" s="133">
        <v>409</v>
      </c>
      <c r="C13" s="133">
        <v>114.6</v>
      </c>
      <c r="D13" s="133">
        <v>212.4</v>
      </c>
      <c r="E13" s="32">
        <v>512.4</v>
      </c>
      <c r="F13" s="32">
        <v>640.70000000000005</v>
      </c>
      <c r="G13" s="270" t="s">
        <v>799</v>
      </c>
      <c r="I13" s="376"/>
      <c r="J13" s="198"/>
      <c r="K13" s="198"/>
      <c r="L13" s="198"/>
      <c r="M13" s="198"/>
      <c r="N13" s="198"/>
    </row>
    <row r="14" spans="1:14">
      <c r="A14" s="98" t="s">
        <v>790</v>
      </c>
      <c r="B14" s="374"/>
      <c r="C14" s="374"/>
      <c r="D14" s="374"/>
      <c r="E14" s="375"/>
      <c r="F14" s="375"/>
      <c r="G14" s="98" t="s">
        <v>791</v>
      </c>
      <c r="I14" s="376"/>
      <c r="J14" s="198"/>
      <c r="K14" s="198"/>
      <c r="L14" s="198"/>
      <c r="M14" s="198"/>
      <c r="N14" s="198"/>
    </row>
    <row r="15" spans="1:14" ht="15" customHeight="1">
      <c r="A15" s="98" t="s">
        <v>800</v>
      </c>
      <c r="B15" s="133">
        <v>235</v>
      </c>
      <c r="C15" s="366" t="s">
        <v>801</v>
      </c>
      <c r="D15" s="133" t="s">
        <v>801</v>
      </c>
      <c r="E15" s="64" t="s">
        <v>801</v>
      </c>
      <c r="F15" s="64" t="s">
        <v>801</v>
      </c>
      <c r="G15" s="98" t="s">
        <v>802</v>
      </c>
      <c r="I15" s="376"/>
      <c r="J15" s="198"/>
    </row>
    <row r="16" spans="1:14" ht="15" customHeight="1">
      <c r="A16" s="98" t="s">
        <v>803</v>
      </c>
      <c r="B16" s="133">
        <v>174</v>
      </c>
      <c r="C16" s="366" t="s">
        <v>801</v>
      </c>
      <c r="D16" s="133" t="s">
        <v>801</v>
      </c>
      <c r="E16" s="64" t="s">
        <v>801</v>
      </c>
      <c r="F16" s="64" t="s">
        <v>801</v>
      </c>
      <c r="G16" s="98" t="s">
        <v>804</v>
      </c>
      <c r="I16" s="376"/>
      <c r="J16" s="198" t="s">
        <v>1059</v>
      </c>
    </row>
    <row r="17" spans="1:7" ht="26.25">
      <c r="A17" s="270" t="s">
        <v>805</v>
      </c>
      <c r="B17" s="365"/>
      <c r="C17" s="365"/>
      <c r="D17" s="365"/>
      <c r="E17" s="230"/>
      <c r="F17" s="230"/>
      <c r="G17" s="270" t="s">
        <v>806</v>
      </c>
    </row>
    <row r="18" spans="1:7" ht="15" customHeight="1">
      <c r="A18" s="98" t="s">
        <v>807</v>
      </c>
      <c r="B18" s="146">
        <v>1845</v>
      </c>
      <c r="C18" s="146">
        <v>1200</v>
      </c>
      <c r="D18" s="146">
        <v>1600</v>
      </c>
      <c r="E18" s="97">
        <v>2000</v>
      </c>
      <c r="F18" s="97">
        <v>2500</v>
      </c>
      <c r="G18" s="98" t="s">
        <v>808</v>
      </c>
    </row>
    <row r="19" spans="1:7" ht="15" customHeight="1">
      <c r="A19" s="100" t="s">
        <v>809</v>
      </c>
      <c r="B19" s="147">
        <v>2300</v>
      </c>
      <c r="C19" s="147">
        <v>1800</v>
      </c>
      <c r="D19" s="147">
        <v>2500</v>
      </c>
      <c r="E19" s="161">
        <v>2800</v>
      </c>
      <c r="F19" s="161">
        <v>2800</v>
      </c>
      <c r="G19" s="100" t="s">
        <v>810</v>
      </c>
    </row>
  </sheetData>
  <pageMargins left="0.70866141732283505" right="0.70866141732283505" top="0.78740157480314998" bottom="0.78740157480314998" header="0.31496062992126" footer="0.31496062992126"/>
  <pageSetup paperSize="9" firstPageNumber="48" orientation="portrait" useFirstPageNumber="1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44"/>
  <sheetViews>
    <sheetView topLeftCell="A16" workbookViewId="0">
      <selection activeCell="C9" sqref="C9:C10"/>
    </sheetView>
  </sheetViews>
  <sheetFormatPr defaultColWidth="9.140625" defaultRowHeight="15"/>
  <cols>
    <col min="1" max="1" width="21.7109375" style="3" customWidth="1"/>
    <col min="2" max="6" width="8.7109375" style="3" customWidth="1"/>
    <col min="7" max="7" width="21.42578125" style="3" customWidth="1"/>
    <col min="8" max="16384" width="9.140625" style="3"/>
  </cols>
  <sheetData>
    <row r="1" spans="1:9" s="1" customFormat="1" ht="18" customHeight="1">
      <c r="A1" s="4" t="s">
        <v>811</v>
      </c>
      <c r="B1" s="4"/>
      <c r="C1" s="4"/>
      <c r="D1" s="4"/>
      <c r="E1" s="4"/>
      <c r="F1" s="4"/>
      <c r="G1" s="4"/>
    </row>
    <row r="2" spans="1:9" s="2" customFormat="1" ht="18" customHeight="1">
      <c r="A2" s="6" t="s">
        <v>812</v>
      </c>
      <c r="B2" s="6"/>
      <c r="C2" s="6"/>
      <c r="D2" s="6"/>
      <c r="E2" s="6"/>
      <c r="F2" s="6"/>
      <c r="G2" s="6"/>
    </row>
    <row r="3" spans="1:9" s="1" customFormat="1" ht="18" customHeight="1">
      <c r="A3" s="262" t="s">
        <v>813</v>
      </c>
      <c r="B3" s="262"/>
      <c r="C3" s="262"/>
      <c r="D3" s="262"/>
      <c r="E3" s="262"/>
      <c r="F3" s="262"/>
      <c r="G3" s="262"/>
    </row>
    <row r="4" spans="1:9" s="2" customFormat="1" ht="20.25" customHeight="1">
      <c r="A4" s="263" t="s">
        <v>814</v>
      </c>
      <c r="B4" s="263"/>
      <c r="C4" s="263"/>
      <c r="D4" s="263"/>
      <c r="E4" s="263"/>
      <c r="F4" s="263"/>
      <c r="G4" s="263"/>
    </row>
    <row r="5" spans="1:9" ht="18" customHeight="1">
      <c r="A5" s="9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9" ht="18" customHeight="1">
      <c r="A6" s="362" t="s">
        <v>815</v>
      </c>
      <c r="B6" s="363"/>
      <c r="C6" s="364"/>
      <c r="D6" s="363"/>
      <c r="E6" s="364"/>
      <c r="F6" s="364"/>
      <c r="G6" s="362" t="s">
        <v>816</v>
      </c>
    </row>
    <row r="7" spans="1:9" ht="55.5" customHeight="1">
      <c r="A7" s="270" t="s">
        <v>817</v>
      </c>
      <c r="B7" s="146">
        <v>18</v>
      </c>
      <c r="C7" s="146">
        <v>18</v>
      </c>
      <c r="D7" s="146">
        <v>20</v>
      </c>
      <c r="E7" s="97">
        <v>18</v>
      </c>
      <c r="F7" s="97">
        <v>21</v>
      </c>
      <c r="G7" s="270" t="s">
        <v>818</v>
      </c>
    </row>
    <row r="8" spans="1:9" ht="26.25">
      <c r="A8" s="270" t="s">
        <v>765</v>
      </c>
      <c r="B8" s="295">
        <v>0.5</v>
      </c>
      <c r="C8" s="295">
        <v>0.3</v>
      </c>
      <c r="D8" s="295">
        <v>0.8</v>
      </c>
      <c r="E8" s="38">
        <v>2.6</v>
      </c>
      <c r="F8" s="38">
        <v>2.1</v>
      </c>
      <c r="G8" s="270" t="s">
        <v>766</v>
      </c>
    </row>
    <row r="9" spans="1:9" ht="39">
      <c r="A9" s="270" t="s">
        <v>788</v>
      </c>
      <c r="B9" s="113">
        <v>11.3</v>
      </c>
      <c r="C9" s="113">
        <v>7.9</v>
      </c>
      <c r="D9" s="113">
        <v>13.4</v>
      </c>
      <c r="E9" s="32">
        <v>16.600000000000001</v>
      </c>
      <c r="F9" s="32">
        <v>15.6</v>
      </c>
      <c r="G9" s="270" t="s">
        <v>819</v>
      </c>
    </row>
    <row r="10" spans="1:9">
      <c r="A10" s="98" t="s">
        <v>790</v>
      </c>
      <c r="B10" s="295"/>
      <c r="C10" s="295"/>
      <c r="D10" s="295"/>
      <c r="E10" s="38"/>
      <c r="F10" s="38"/>
      <c r="G10" s="98" t="s">
        <v>760</v>
      </c>
    </row>
    <row r="11" spans="1:9">
      <c r="A11" s="98" t="s">
        <v>792</v>
      </c>
      <c r="B11" s="113">
        <v>10.6</v>
      </c>
      <c r="C11" s="113">
        <v>7.7</v>
      </c>
      <c r="D11" s="113">
        <v>13.1</v>
      </c>
      <c r="E11" s="32">
        <v>16.100000000000001</v>
      </c>
      <c r="F11" s="32">
        <v>15</v>
      </c>
      <c r="G11" s="98" t="s">
        <v>793</v>
      </c>
    </row>
    <row r="12" spans="1:9">
      <c r="A12" s="98" t="s">
        <v>794</v>
      </c>
      <c r="B12" s="295">
        <v>0.7</v>
      </c>
      <c r="C12" s="295">
        <v>0.2</v>
      </c>
      <c r="D12" s="295">
        <v>0.3</v>
      </c>
      <c r="E12" s="38">
        <v>0.5</v>
      </c>
      <c r="F12" s="38">
        <v>0.6</v>
      </c>
      <c r="G12" s="98" t="s">
        <v>795</v>
      </c>
    </row>
    <row r="13" spans="1:9" ht="26.25">
      <c r="A13" s="270" t="s">
        <v>820</v>
      </c>
      <c r="B13" s="146">
        <v>286</v>
      </c>
      <c r="C13" s="146">
        <v>286</v>
      </c>
      <c r="D13" s="146">
        <v>286</v>
      </c>
      <c r="E13" s="97">
        <v>1077</v>
      </c>
      <c r="F13" s="97">
        <v>1097</v>
      </c>
      <c r="G13" s="270" t="s">
        <v>821</v>
      </c>
    </row>
    <row r="14" spans="1:9" ht="26.25">
      <c r="A14" s="270" t="s">
        <v>798</v>
      </c>
      <c r="B14" s="113">
        <v>11.9</v>
      </c>
      <c r="C14" s="113">
        <v>8.3000000000000007</v>
      </c>
      <c r="D14" s="113">
        <v>14.8</v>
      </c>
      <c r="E14" s="32">
        <v>20</v>
      </c>
      <c r="F14" s="32">
        <v>23.7</v>
      </c>
      <c r="G14" s="270" t="s">
        <v>822</v>
      </c>
    </row>
    <row r="15" spans="1:9">
      <c r="A15" s="98" t="s">
        <v>540</v>
      </c>
      <c r="B15" s="295"/>
      <c r="C15" s="295"/>
      <c r="D15" s="295"/>
      <c r="E15" s="38"/>
      <c r="F15" s="38"/>
      <c r="G15" s="98" t="s">
        <v>760</v>
      </c>
      <c r="I15" s="198"/>
    </row>
    <row r="16" spans="1:9">
      <c r="A16" s="98" t="s">
        <v>792</v>
      </c>
      <c r="B16" s="113">
        <v>11.2</v>
      </c>
      <c r="C16" s="113" t="s">
        <v>801</v>
      </c>
      <c r="D16" s="113" t="s">
        <v>801</v>
      </c>
      <c r="E16" s="32" t="s">
        <v>801</v>
      </c>
      <c r="F16" s="32" t="s">
        <v>801</v>
      </c>
      <c r="G16" s="98" t="s">
        <v>808</v>
      </c>
    </row>
    <row r="17" spans="1:7">
      <c r="A17" s="98" t="s">
        <v>794</v>
      </c>
      <c r="B17" s="113">
        <v>0.7</v>
      </c>
      <c r="C17" s="113" t="s">
        <v>801</v>
      </c>
      <c r="D17" s="113" t="s">
        <v>801</v>
      </c>
      <c r="E17" s="32" t="s">
        <v>801</v>
      </c>
      <c r="F17" s="32" t="s">
        <v>801</v>
      </c>
      <c r="G17" s="98" t="s">
        <v>810</v>
      </c>
    </row>
    <row r="18" spans="1:7" ht="39">
      <c r="A18" s="270" t="s">
        <v>823</v>
      </c>
      <c r="B18" s="366"/>
      <c r="C18" s="366"/>
      <c r="D18" s="366"/>
      <c r="E18" s="257"/>
      <c r="F18" s="257"/>
      <c r="G18" s="270" t="s">
        <v>806</v>
      </c>
    </row>
    <row r="19" spans="1:7">
      <c r="A19" s="98" t="s">
        <v>807</v>
      </c>
      <c r="B19" s="146">
        <v>400</v>
      </c>
      <c r="C19" s="146">
        <v>538</v>
      </c>
      <c r="D19" s="146">
        <v>500</v>
      </c>
      <c r="E19" s="97">
        <v>500</v>
      </c>
      <c r="F19" s="97">
        <v>800</v>
      </c>
      <c r="G19" s="98" t="s">
        <v>808</v>
      </c>
    </row>
    <row r="20" spans="1:7">
      <c r="A20" s="98" t="s">
        <v>809</v>
      </c>
      <c r="B20" s="146">
        <v>650</v>
      </c>
      <c r="C20" s="146">
        <v>672</v>
      </c>
      <c r="D20" s="146">
        <v>700</v>
      </c>
      <c r="E20" s="97">
        <v>800</v>
      </c>
      <c r="F20" s="97">
        <v>1000</v>
      </c>
      <c r="G20" s="98" t="s">
        <v>810</v>
      </c>
    </row>
    <row r="21" spans="1:7" ht="30" customHeight="1">
      <c r="A21" s="250" t="s">
        <v>824</v>
      </c>
      <c r="B21" s="367"/>
      <c r="C21" s="367"/>
      <c r="D21" s="367"/>
      <c r="E21" s="367"/>
      <c r="F21" s="368"/>
      <c r="G21" s="250" t="s">
        <v>825</v>
      </c>
    </row>
    <row r="22" spans="1:7" ht="51.75" customHeight="1">
      <c r="A22" s="270" t="s">
        <v>817</v>
      </c>
      <c r="B22" s="146">
        <v>38</v>
      </c>
      <c r="C22" s="146">
        <v>33</v>
      </c>
      <c r="D22" s="146">
        <v>39</v>
      </c>
      <c r="E22" s="97">
        <v>47</v>
      </c>
      <c r="F22" s="97">
        <v>59</v>
      </c>
      <c r="G22" s="270" t="s">
        <v>818</v>
      </c>
    </row>
    <row r="23" spans="1:7" ht="26.25">
      <c r="A23" s="270" t="s">
        <v>765</v>
      </c>
      <c r="B23" s="295">
        <v>0.9</v>
      </c>
      <c r="C23" s="295">
        <v>0.5</v>
      </c>
      <c r="D23" s="295">
        <v>0.8</v>
      </c>
      <c r="E23" s="38">
        <v>3</v>
      </c>
      <c r="F23" s="38">
        <v>3.5</v>
      </c>
      <c r="G23" s="270" t="s">
        <v>766</v>
      </c>
    </row>
    <row r="24" spans="1:7" ht="39">
      <c r="A24" s="270" t="s">
        <v>788</v>
      </c>
      <c r="B24" s="113">
        <v>32.700000000000003</v>
      </c>
      <c r="C24" s="113">
        <v>13.8</v>
      </c>
      <c r="D24" s="113">
        <v>21.7</v>
      </c>
      <c r="E24" s="32">
        <v>29.3</v>
      </c>
      <c r="F24" s="32">
        <v>40.9</v>
      </c>
      <c r="G24" s="270" t="s">
        <v>819</v>
      </c>
    </row>
    <row r="25" spans="1:7">
      <c r="A25" s="98" t="s">
        <v>790</v>
      </c>
      <c r="B25" s="295"/>
      <c r="C25" s="295"/>
      <c r="D25" s="295"/>
      <c r="E25" s="38"/>
      <c r="F25" s="38"/>
      <c r="G25" s="98" t="s">
        <v>760</v>
      </c>
    </row>
    <row r="26" spans="1:7">
      <c r="A26" s="98" t="s">
        <v>792</v>
      </c>
      <c r="B26" s="113">
        <v>30.5</v>
      </c>
      <c r="C26" s="113">
        <v>13.6</v>
      </c>
      <c r="D26" s="113">
        <v>20.6</v>
      </c>
      <c r="E26" s="32">
        <v>26.3</v>
      </c>
      <c r="F26" s="32">
        <v>37.6</v>
      </c>
      <c r="G26" s="98" t="s">
        <v>793</v>
      </c>
    </row>
    <row r="27" spans="1:7">
      <c r="A27" s="98" t="s">
        <v>794</v>
      </c>
      <c r="B27" s="295">
        <v>2.2000000000000002</v>
      </c>
      <c r="C27" s="295">
        <v>0.2</v>
      </c>
      <c r="D27" s="295">
        <v>1.1000000000000001</v>
      </c>
      <c r="E27" s="38">
        <v>3</v>
      </c>
      <c r="F27" s="38">
        <v>3.3</v>
      </c>
      <c r="G27" s="98" t="s">
        <v>795</v>
      </c>
    </row>
    <row r="28" spans="1:7" ht="26.25">
      <c r="A28" s="270" t="s">
        <v>820</v>
      </c>
      <c r="B28" s="146">
        <v>414</v>
      </c>
      <c r="C28" s="146">
        <v>394</v>
      </c>
      <c r="D28" s="146">
        <v>462</v>
      </c>
      <c r="E28" s="97">
        <v>1716</v>
      </c>
      <c r="F28" s="97">
        <v>2145</v>
      </c>
      <c r="G28" s="270" t="s">
        <v>821</v>
      </c>
    </row>
    <row r="29" spans="1:7" ht="26.25">
      <c r="A29" s="270" t="s">
        <v>798</v>
      </c>
      <c r="B29" s="113">
        <v>45.6</v>
      </c>
      <c r="C29" s="113">
        <v>17.8</v>
      </c>
      <c r="D29" s="113">
        <v>38.4</v>
      </c>
      <c r="E29" s="32">
        <v>50.3</v>
      </c>
      <c r="F29" s="32">
        <v>65.7</v>
      </c>
      <c r="G29" s="270" t="s">
        <v>822</v>
      </c>
    </row>
    <row r="30" spans="1:7">
      <c r="A30" s="98" t="s">
        <v>540</v>
      </c>
      <c r="B30" s="295"/>
      <c r="C30" s="295"/>
      <c r="D30" s="295"/>
      <c r="E30" s="38"/>
      <c r="F30" s="38"/>
      <c r="G30" s="98" t="s">
        <v>760</v>
      </c>
    </row>
    <row r="31" spans="1:7">
      <c r="A31" s="98" t="s">
        <v>792</v>
      </c>
      <c r="B31" s="113">
        <v>41.8</v>
      </c>
      <c r="C31" s="113" t="s">
        <v>801</v>
      </c>
      <c r="D31" s="113" t="s">
        <v>801</v>
      </c>
      <c r="E31" s="32" t="s">
        <v>801</v>
      </c>
      <c r="F31" s="32" t="s">
        <v>801</v>
      </c>
      <c r="G31" s="98" t="s">
        <v>808</v>
      </c>
    </row>
    <row r="32" spans="1:7">
      <c r="A32" s="98" t="s">
        <v>794</v>
      </c>
      <c r="B32" s="113">
        <v>3.8</v>
      </c>
      <c r="C32" s="113" t="s">
        <v>801</v>
      </c>
      <c r="D32" s="113" t="s">
        <v>801</v>
      </c>
      <c r="E32" s="32" t="s">
        <v>801</v>
      </c>
      <c r="F32" s="32" t="s">
        <v>801</v>
      </c>
      <c r="G32" s="98" t="s">
        <v>810</v>
      </c>
    </row>
    <row r="33" spans="1:7" ht="39">
      <c r="A33" s="270" t="s">
        <v>823</v>
      </c>
      <c r="B33" s="366"/>
      <c r="C33" s="366"/>
      <c r="D33" s="366"/>
      <c r="E33" s="257"/>
      <c r="F33" s="257"/>
      <c r="G33" s="270" t="s">
        <v>806</v>
      </c>
    </row>
    <row r="34" spans="1:7">
      <c r="A34" s="98" t="s">
        <v>807</v>
      </c>
      <c r="B34" s="146">
        <v>600</v>
      </c>
      <c r="C34" s="146">
        <v>600</v>
      </c>
      <c r="D34" s="146">
        <v>700</v>
      </c>
      <c r="E34" s="97">
        <v>700</v>
      </c>
      <c r="F34" s="97">
        <v>800</v>
      </c>
      <c r="G34" s="98" t="s">
        <v>808</v>
      </c>
    </row>
    <row r="35" spans="1:7">
      <c r="A35" s="98" t="s">
        <v>809</v>
      </c>
      <c r="B35" s="146">
        <v>750</v>
      </c>
      <c r="C35" s="146">
        <v>750</v>
      </c>
      <c r="D35" s="146">
        <v>900</v>
      </c>
      <c r="E35" s="97">
        <v>1000</v>
      </c>
      <c r="F35" s="97">
        <v>1000</v>
      </c>
      <c r="G35" s="98" t="s">
        <v>810</v>
      </c>
    </row>
    <row r="36" spans="1:7" ht="18" customHeight="1">
      <c r="A36" s="253" t="s">
        <v>826</v>
      </c>
      <c r="B36" s="367"/>
      <c r="C36" s="367"/>
      <c r="D36" s="367"/>
      <c r="E36" s="367"/>
      <c r="F36" s="368"/>
      <c r="G36" s="253" t="s">
        <v>375</v>
      </c>
    </row>
    <row r="37" spans="1:7" ht="56.25" customHeight="1">
      <c r="A37" s="270" t="s">
        <v>817</v>
      </c>
      <c r="B37" s="146">
        <v>31</v>
      </c>
      <c r="C37" s="146">
        <v>24</v>
      </c>
      <c r="D37" s="146">
        <v>34</v>
      </c>
      <c r="E37" s="97">
        <v>34</v>
      </c>
      <c r="F37" s="97">
        <v>38</v>
      </c>
      <c r="G37" s="270" t="s">
        <v>818</v>
      </c>
    </row>
    <row r="38" spans="1:7" ht="26.25">
      <c r="A38" s="270" t="s">
        <v>765</v>
      </c>
      <c r="B38" s="295">
        <v>1.5</v>
      </c>
      <c r="C38" s="295">
        <v>0.7</v>
      </c>
      <c r="D38" s="295">
        <v>1.3</v>
      </c>
      <c r="E38" s="38">
        <v>1.7</v>
      </c>
      <c r="F38" s="38">
        <v>2.2999999999999998</v>
      </c>
      <c r="G38" s="270" t="s">
        <v>766</v>
      </c>
    </row>
    <row r="39" spans="1:7" ht="39">
      <c r="A39" s="270" t="s">
        <v>788</v>
      </c>
      <c r="B39" s="113">
        <v>19.8</v>
      </c>
      <c r="C39" s="113">
        <v>4.9000000000000004</v>
      </c>
      <c r="D39" s="113">
        <v>10.3</v>
      </c>
      <c r="E39" s="32">
        <v>17.5</v>
      </c>
      <c r="F39" s="32">
        <v>25.9</v>
      </c>
      <c r="G39" s="270" t="s">
        <v>819</v>
      </c>
    </row>
    <row r="40" spans="1:7">
      <c r="A40" s="98" t="s">
        <v>790</v>
      </c>
      <c r="B40" s="295"/>
      <c r="C40" s="295"/>
      <c r="D40" s="295"/>
      <c r="E40" s="38"/>
      <c r="F40" s="38"/>
      <c r="G40" s="98" t="s">
        <v>760</v>
      </c>
    </row>
    <row r="41" spans="1:7">
      <c r="A41" s="98" t="s">
        <v>792</v>
      </c>
      <c r="B41" s="113">
        <v>16.3</v>
      </c>
      <c r="C41" s="113">
        <v>4.5999999999999996</v>
      </c>
      <c r="D41" s="113">
        <v>9.1999999999999993</v>
      </c>
      <c r="E41" s="32">
        <v>12.3</v>
      </c>
      <c r="F41" s="32">
        <v>18</v>
      </c>
      <c r="G41" s="98" t="s">
        <v>793</v>
      </c>
    </row>
    <row r="42" spans="1:7">
      <c r="A42" s="98" t="s">
        <v>794</v>
      </c>
      <c r="B42" s="295">
        <v>3.5</v>
      </c>
      <c r="C42" s="295">
        <v>0.3</v>
      </c>
      <c r="D42" s="295">
        <v>1.1000000000000001</v>
      </c>
      <c r="E42" s="38">
        <v>5.2</v>
      </c>
      <c r="F42" s="38">
        <v>7.9</v>
      </c>
      <c r="G42" s="98" t="s">
        <v>795</v>
      </c>
    </row>
    <row r="43" spans="1:7" ht="26.25">
      <c r="A43" s="270" t="s">
        <v>820</v>
      </c>
      <c r="B43" s="146">
        <v>933</v>
      </c>
      <c r="C43" s="146">
        <v>330</v>
      </c>
      <c r="D43" s="146">
        <v>606</v>
      </c>
      <c r="E43" s="97">
        <v>833</v>
      </c>
      <c r="F43" s="97">
        <v>1017</v>
      </c>
      <c r="G43" s="270" t="s">
        <v>821</v>
      </c>
    </row>
    <row r="44" spans="1:7" ht="26.25">
      <c r="A44" s="270" t="s">
        <v>798</v>
      </c>
      <c r="B44" s="113">
        <v>55.4</v>
      </c>
      <c r="C44" s="113">
        <v>10.5</v>
      </c>
      <c r="D44" s="113">
        <v>20.7</v>
      </c>
      <c r="E44" s="32">
        <v>36.799999999999997</v>
      </c>
      <c r="F44" s="32">
        <v>47.2</v>
      </c>
      <c r="G44" s="270" t="s">
        <v>822</v>
      </c>
    </row>
    <row r="45" spans="1:7">
      <c r="A45" s="98" t="s">
        <v>540</v>
      </c>
      <c r="B45" s="295"/>
      <c r="C45" s="295"/>
      <c r="D45" s="295"/>
      <c r="E45" s="38"/>
      <c r="F45" s="38"/>
      <c r="G45" s="98" t="s">
        <v>760</v>
      </c>
    </row>
    <row r="46" spans="1:7">
      <c r="A46" s="98" t="s">
        <v>792</v>
      </c>
      <c r="B46" s="113">
        <v>44.3</v>
      </c>
      <c r="C46" s="113" t="s">
        <v>801</v>
      </c>
      <c r="D46" s="113" t="s">
        <v>801</v>
      </c>
      <c r="E46" s="32" t="s">
        <v>801</v>
      </c>
      <c r="F46" s="32" t="s">
        <v>801</v>
      </c>
      <c r="G46" s="98" t="s">
        <v>808</v>
      </c>
    </row>
    <row r="47" spans="1:7">
      <c r="A47" s="98" t="s">
        <v>794</v>
      </c>
      <c r="B47" s="113">
        <v>11.1</v>
      </c>
      <c r="C47" s="113" t="s">
        <v>801</v>
      </c>
      <c r="D47" s="113" t="s">
        <v>801</v>
      </c>
      <c r="E47" s="32" t="s">
        <v>801</v>
      </c>
      <c r="F47" s="32" t="s">
        <v>801</v>
      </c>
      <c r="G47" s="98" t="s">
        <v>810</v>
      </c>
    </row>
    <row r="48" spans="1:7" ht="30.75" customHeight="1">
      <c r="A48" s="270" t="s">
        <v>823</v>
      </c>
      <c r="B48" s="366"/>
      <c r="C48" s="366"/>
      <c r="D48" s="366"/>
      <c r="E48" s="257"/>
      <c r="F48" s="257"/>
      <c r="G48" s="270" t="s">
        <v>806</v>
      </c>
    </row>
    <row r="49" spans="1:7">
      <c r="A49" s="98" t="s">
        <v>807</v>
      </c>
      <c r="B49" s="146">
        <v>900</v>
      </c>
      <c r="C49" s="146">
        <v>800</v>
      </c>
      <c r="D49" s="146">
        <v>1000</v>
      </c>
      <c r="E49" s="97">
        <v>1000</v>
      </c>
      <c r="F49" s="97">
        <v>1200</v>
      </c>
      <c r="G49" s="98" t="s">
        <v>808</v>
      </c>
    </row>
    <row r="50" spans="1:7">
      <c r="A50" s="98" t="s">
        <v>809</v>
      </c>
      <c r="B50" s="146">
        <v>1200</v>
      </c>
      <c r="C50" s="146">
        <v>850</v>
      </c>
      <c r="D50" s="146">
        <v>1200</v>
      </c>
      <c r="E50" s="97">
        <v>1300</v>
      </c>
      <c r="F50" s="97">
        <v>1500</v>
      </c>
      <c r="G50" s="98" t="s">
        <v>810</v>
      </c>
    </row>
    <row r="51" spans="1:7" ht="18" customHeight="1">
      <c r="A51" s="253" t="s">
        <v>827</v>
      </c>
      <c r="B51" s="367"/>
      <c r="C51" s="367"/>
      <c r="D51" s="367"/>
      <c r="E51" s="367"/>
      <c r="F51" s="368"/>
      <c r="G51" s="253" t="s">
        <v>325</v>
      </c>
    </row>
    <row r="52" spans="1:7" ht="52.5" customHeight="1">
      <c r="A52" s="270" t="s">
        <v>817</v>
      </c>
      <c r="B52" s="146">
        <v>24</v>
      </c>
      <c r="C52" s="146">
        <v>13</v>
      </c>
      <c r="D52" s="146">
        <v>15</v>
      </c>
      <c r="E52" s="97">
        <v>22</v>
      </c>
      <c r="F52" s="97">
        <v>46</v>
      </c>
      <c r="G52" s="270" t="s">
        <v>818</v>
      </c>
    </row>
    <row r="53" spans="1:7" ht="26.25">
      <c r="A53" s="270" t="s">
        <v>765</v>
      </c>
      <c r="B53" s="295">
        <v>0.5</v>
      </c>
      <c r="C53" s="295">
        <v>0.2</v>
      </c>
      <c r="D53" s="295">
        <v>0.3</v>
      </c>
      <c r="E53" s="38">
        <v>1.6</v>
      </c>
      <c r="F53" s="38">
        <v>2.1</v>
      </c>
      <c r="G53" s="270" t="s">
        <v>766</v>
      </c>
    </row>
    <row r="54" spans="1:7" ht="39">
      <c r="A54" s="270" t="s">
        <v>788</v>
      </c>
      <c r="B54" s="113">
        <v>7.4</v>
      </c>
      <c r="C54" s="113">
        <v>1.3</v>
      </c>
      <c r="D54" s="113">
        <v>3.3</v>
      </c>
      <c r="E54" s="32">
        <v>6</v>
      </c>
      <c r="F54" s="32">
        <v>14.4</v>
      </c>
      <c r="G54" s="270" t="s">
        <v>819</v>
      </c>
    </row>
    <row r="55" spans="1:7">
      <c r="A55" s="98" t="s">
        <v>790</v>
      </c>
      <c r="B55" s="295"/>
      <c r="C55" s="295"/>
      <c r="D55" s="295"/>
      <c r="E55" s="38"/>
      <c r="F55" s="38"/>
      <c r="G55" s="98" t="s">
        <v>760</v>
      </c>
    </row>
    <row r="56" spans="1:7">
      <c r="A56" s="98" t="s">
        <v>792</v>
      </c>
      <c r="B56" s="113">
        <v>3.9</v>
      </c>
      <c r="C56" s="113">
        <v>1.3</v>
      </c>
      <c r="D56" s="113">
        <v>2.8</v>
      </c>
      <c r="E56" s="32">
        <v>3.7</v>
      </c>
      <c r="F56" s="32">
        <v>7.3</v>
      </c>
      <c r="G56" s="98" t="s">
        <v>793</v>
      </c>
    </row>
    <row r="57" spans="1:7">
      <c r="A57" s="98" t="s">
        <v>794</v>
      </c>
      <c r="B57" s="295">
        <v>3.5</v>
      </c>
      <c r="C57" s="295" t="s">
        <v>801</v>
      </c>
      <c r="D57" s="295">
        <v>0.5</v>
      </c>
      <c r="E57" s="38">
        <v>2.2999999999999998</v>
      </c>
      <c r="F57" s="38">
        <v>7.1</v>
      </c>
      <c r="G57" s="98" t="s">
        <v>795</v>
      </c>
    </row>
    <row r="58" spans="1:7" ht="26.25">
      <c r="A58" s="270" t="s">
        <v>820</v>
      </c>
      <c r="B58" s="146">
        <v>192</v>
      </c>
      <c r="C58" s="146">
        <v>148</v>
      </c>
      <c r="D58" s="146">
        <v>152</v>
      </c>
      <c r="E58" s="97">
        <v>763</v>
      </c>
      <c r="F58" s="97">
        <v>967</v>
      </c>
      <c r="G58" s="270" t="s">
        <v>821</v>
      </c>
    </row>
    <row r="59" spans="1:7" ht="26.25">
      <c r="A59" s="270" t="s">
        <v>798</v>
      </c>
      <c r="B59" s="113">
        <v>8.3000000000000007</v>
      </c>
      <c r="C59" s="113">
        <v>2.1</v>
      </c>
      <c r="D59" s="113">
        <v>4</v>
      </c>
      <c r="E59" s="32">
        <v>7.3</v>
      </c>
      <c r="F59" s="32">
        <v>18.399999999999999</v>
      </c>
      <c r="G59" s="270" t="s">
        <v>822</v>
      </c>
    </row>
    <row r="60" spans="1:7">
      <c r="A60" s="98" t="s">
        <v>540</v>
      </c>
      <c r="B60" s="295"/>
      <c r="C60" s="295"/>
      <c r="D60" s="295"/>
      <c r="E60" s="38"/>
      <c r="F60" s="38"/>
      <c r="G60" s="98" t="s">
        <v>760</v>
      </c>
    </row>
    <row r="61" spans="1:7">
      <c r="A61" s="98" t="s">
        <v>792</v>
      </c>
      <c r="B61" s="113">
        <v>4.5</v>
      </c>
      <c r="C61" s="113" t="s">
        <v>801</v>
      </c>
      <c r="D61" s="113" t="s">
        <v>801</v>
      </c>
      <c r="E61" s="32" t="s">
        <v>801</v>
      </c>
      <c r="F61" s="32" t="s">
        <v>801</v>
      </c>
      <c r="G61" s="98" t="s">
        <v>808</v>
      </c>
    </row>
    <row r="62" spans="1:7">
      <c r="A62" s="98" t="s">
        <v>794</v>
      </c>
      <c r="B62" s="113">
        <v>3.8</v>
      </c>
      <c r="C62" s="113" t="s">
        <v>801</v>
      </c>
      <c r="D62" s="113" t="s">
        <v>801</v>
      </c>
      <c r="E62" s="32" t="s">
        <v>801</v>
      </c>
      <c r="F62" s="32" t="s">
        <v>801</v>
      </c>
      <c r="G62" s="98" t="s">
        <v>810</v>
      </c>
    </row>
    <row r="63" spans="1:7" ht="33.75" customHeight="1">
      <c r="A63" s="270" t="s">
        <v>823</v>
      </c>
      <c r="B63" s="366"/>
      <c r="C63" s="366"/>
      <c r="D63" s="366"/>
      <c r="E63" s="257"/>
      <c r="F63" s="257"/>
      <c r="G63" s="270" t="s">
        <v>806</v>
      </c>
    </row>
    <row r="64" spans="1:7">
      <c r="A64" s="98" t="s">
        <v>807</v>
      </c>
      <c r="B64" s="146">
        <v>650</v>
      </c>
      <c r="C64" s="146">
        <v>650</v>
      </c>
      <c r="D64" s="146">
        <v>650</v>
      </c>
      <c r="E64" s="97">
        <v>800</v>
      </c>
      <c r="F64" s="97">
        <v>1000</v>
      </c>
      <c r="G64" s="98" t="s">
        <v>808</v>
      </c>
    </row>
    <row r="65" spans="1:7">
      <c r="A65" s="98" t="s">
        <v>809</v>
      </c>
      <c r="B65" s="146">
        <v>700</v>
      </c>
      <c r="C65" s="146">
        <v>700</v>
      </c>
      <c r="D65" s="146">
        <v>700</v>
      </c>
      <c r="E65" s="97">
        <v>800</v>
      </c>
      <c r="F65" s="97">
        <v>1000</v>
      </c>
      <c r="G65" s="98" t="s">
        <v>810</v>
      </c>
    </row>
    <row r="66" spans="1:7" ht="18" customHeight="1">
      <c r="A66" s="250" t="s">
        <v>828</v>
      </c>
      <c r="B66" s="367"/>
      <c r="C66" s="367"/>
      <c r="D66" s="367"/>
      <c r="E66" s="367"/>
      <c r="F66" s="368"/>
      <c r="G66" s="250" t="s">
        <v>327</v>
      </c>
    </row>
    <row r="67" spans="1:7" ht="56.25" customHeight="1">
      <c r="A67" s="270" t="s">
        <v>817</v>
      </c>
      <c r="B67" s="146">
        <v>5</v>
      </c>
      <c r="C67" s="146">
        <v>2</v>
      </c>
      <c r="D67" s="146">
        <v>5</v>
      </c>
      <c r="E67" s="97">
        <v>7</v>
      </c>
      <c r="F67" s="97">
        <v>8</v>
      </c>
      <c r="G67" s="270" t="s">
        <v>818</v>
      </c>
    </row>
    <row r="68" spans="1:7" ht="26.25">
      <c r="A68" s="270" t="s">
        <v>765</v>
      </c>
      <c r="B68" s="113">
        <v>0.5</v>
      </c>
      <c r="C68" s="295">
        <v>0.1</v>
      </c>
      <c r="D68" s="295">
        <v>0.1</v>
      </c>
      <c r="E68" s="38">
        <v>0.5</v>
      </c>
      <c r="F68" s="38">
        <v>0.8</v>
      </c>
      <c r="G68" s="270" t="s">
        <v>766</v>
      </c>
    </row>
    <row r="69" spans="1:7" ht="39">
      <c r="A69" s="270" t="s">
        <v>788</v>
      </c>
      <c r="B69" s="113">
        <v>0.5</v>
      </c>
      <c r="C69" s="113">
        <v>0.1</v>
      </c>
      <c r="D69" s="113">
        <v>0.8</v>
      </c>
      <c r="E69" s="32">
        <v>3.4</v>
      </c>
      <c r="F69" s="32">
        <v>6.8</v>
      </c>
      <c r="G69" s="270" t="s">
        <v>819</v>
      </c>
    </row>
    <row r="70" spans="1:7">
      <c r="A70" s="98" t="s">
        <v>790</v>
      </c>
      <c r="B70" s="113"/>
      <c r="C70" s="295"/>
      <c r="D70" s="295"/>
      <c r="E70" s="38"/>
      <c r="F70" s="38"/>
      <c r="G70" s="98" t="s">
        <v>760</v>
      </c>
    </row>
    <row r="71" spans="1:7">
      <c r="A71" s="98" t="s">
        <v>792</v>
      </c>
      <c r="B71" s="113">
        <v>0.4</v>
      </c>
      <c r="C71" s="113">
        <v>0.1</v>
      </c>
      <c r="D71" s="113">
        <v>0.7</v>
      </c>
      <c r="E71" s="32">
        <v>1.9</v>
      </c>
      <c r="F71" s="32">
        <v>3.9</v>
      </c>
      <c r="G71" s="98" t="s">
        <v>793</v>
      </c>
    </row>
    <row r="72" spans="1:7">
      <c r="A72" s="98" t="s">
        <v>794</v>
      </c>
      <c r="B72" s="113">
        <v>0.1</v>
      </c>
      <c r="C72" s="295" t="s">
        <v>378</v>
      </c>
      <c r="D72" s="295">
        <v>0.1</v>
      </c>
      <c r="E72" s="38">
        <v>1.5</v>
      </c>
      <c r="F72" s="38">
        <v>2.9</v>
      </c>
      <c r="G72" s="98" t="s">
        <v>795</v>
      </c>
    </row>
    <row r="73" spans="1:7" ht="26.25">
      <c r="A73" s="270" t="s">
        <v>820</v>
      </c>
      <c r="B73" s="146">
        <v>33</v>
      </c>
      <c r="C73" s="146">
        <v>58</v>
      </c>
      <c r="D73" s="146">
        <v>78</v>
      </c>
      <c r="E73" s="97">
        <v>420</v>
      </c>
      <c r="F73" s="97">
        <v>538</v>
      </c>
      <c r="G73" s="270" t="s">
        <v>821</v>
      </c>
    </row>
    <row r="74" spans="1:7" ht="26.25">
      <c r="A74" s="270" t="s">
        <v>798</v>
      </c>
      <c r="B74" s="113">
        <v>0.5</v>
      </c>
      <c r="C74" s="113">
        <v>0.1</v>
      </c>
      <c r="D74" s="113">
        <v>0.9</v>
      </c>
      <c r="E74" s="32">
        <v>4</v>
      </c>
      <c r="F74" s="32">
        <v>9</v>
      </c>
      <c r="G74" s="270" t="s">
        <v>822</v>
      </c>
    </row>
    <row r="75" spans="1:7">
      <c r="A75" s="98" t="s">
        <v>540</v>
      </c>
      <c r="B75" s="113"/>
      <c r="C75" s="295"/>
      <c r="D75" s="295"/>
      <c r="E75" s="38"/>
      <c r="F75" s="38"/>
      <c r="G75" s="98" t="s">
        <v>760</v>
      </c>
    </row>
    <row r="76" spans="1:7">
      <c r="A76" s="98" t="s">
        <v>792</v>
      </c>
      <c r="B76" s="113">
        <v>0.4</v>
      </c>
      <c r="C76" s="113" t="s">
        <v>801</v>
      </c>
      <c r="D76" s="113" t="s">
        <v>801</v>
      </c>
      <c r="E76" s="32" t="s">
        <v>801</v>
      </c>
      <c r="F76" s="32" t="s">
        <v>801</v>
      </c>
      <c r="G76" s="98" t="s">
        <v>808</v>
      </c>
    </row>
    <row r="77" spans="1:7">
      <c r="A77" s="98" t="s">
        <v>794</v>
      </c>
      <c r="B77" s="113">
        <v>0.1</v>
      </c>
      <c r="C77" s="113" t="s">
        <v>801</v>
      </c>
      <c r="D77" s="113" t="s">
        <v>801</v>
      </c>
      <c r="E77" s="32" t="s">
        <v>801</v>
      </c>
      <c r="F77" s="32" t="s">
        <v>801</v>
      </c>
      <c r="G77" s="98" t="s">
        <v>810</v>
      </c>
    </row>
    <row r="78" spans="1:7" ht="30" customHeight="1">
      <c r="A78" s="270" t="s">
        <v>823</v>
      </c>
      <c r="B78" s="365"/>
      <c r="C78" s="366"/>
      <c r="D78" s="366"/>
      <c r="E78" s="257"/>
      <c r="F78" s="257"/>
      <c r="G78" s="270" t="s">
        <v>806</v>
      </c>
    </row>
    <row r="79" spans="1:7">
      <c r="A79" s="98" t="s">
        <v>807</v>
      </c>
      <c r="B79" s="146">
        <v>500</v>
      </c>
      <c r="C79" s="146">
        <v>300</v>
      </c>
      <c r="D79" s="146">
        <v>500</v>
      </c>
      <c r="E79" s="97">
        <v>600</v>
      </c>
      <c r="F79" s="97">
        <v>700</v>
      </c>
      <c r="G79" s="98" t="s">
        <v>808</v>
      </c>
    </row>
    <row r="80" spans="1:7">
      <c r="A80" s="98" t="s">
        <v>809</v>
      </c>
      <c r="B80" s="146">
        <v>600</v>
      </c>
      <c r="C80" s="146" t="s">
        <v>801</v>
      </c>
      <c r="D80" s="146">
        <v>600</v>
      </c>
      <c r="E80" s="97">
        <v>800</v>
      </c>
      <c r="F80" s="97">
        <v>800</v>
      </c>
      <c r="G80" s="98" t="s">
        <v>810</v>
      </c>
    </row>
    <row r="81" spans="1:7" ht="21.75" customHeight="1">
      <c r="A81" s="250" t="s">
        <v>829</v>
      </c>
      <c r="B81" s="367"/>
      <c r="C81" s="367"/>
      <c r="D81" s="367"/>
      <c r="E81" s="369"/>
      <c r="F81" s="370"/>
      <c r="G81" s="250" t="s">
        <v>329</v>
      </c>
    </row>
    <row r="82" spans="1:7" ht="59.25" customHeight="1">
      <c r="A82" s="270" t="s">
        <v>817</v>
      </c>
      <c r="B82" s="146">
        <v>6</v>
      </c>
      <c r="C82" s="146">
        <v>4</v>
      </c>
      <c r="D82" s="146">
        <v>4</v>
      </c>
      <c r="E82" s="97">
        <v>10</v>
      </c>
      <c r="F82" s="97">
        <v>11</v>
      </c>
      <c r="G82" s="270" t="s">
        <v>818</v>
      </c>
    </row>
    <row r="83" spans="1:7" ht="26.25">
      <c r="A83" s="270" t="s">
        <v>765</v>
      </c>
      <c r="B83" s="295">
        <v>0.1</v>
      </c>
      <c r="C83" s="295">
        <v>0.1</v>
      </c>
      <c r="D83" s="295">
        <v>0.1</v>
      </c>
      <c r="E83" s="38">
        <v>0.3</v>
      </c>
      <c r="F83" s="38">
        <v>0.4</v>
      </c>
      <c r="G83" s="270" t="s">
        <v>766</v>
      </c>
    </row>
    <row r="84" spans="1:7" ht="39">
      <c r="A84" s="270" t="s">
        <v>788</v>
      </c>
      <c r="B84" s="113">
        <v>2.7</v>
      </c>
      <c r="C84" s="113">
        <v>0.1</v>
      </c>
      <c r="D84" s="113">
        <v>2.7</v>
      </c>
      <c r="E84" s="32">
        <v>4.5999999999999996</v>
      </c>
      <c r="F84" s="32">
        <v>5.5</v>
      </c>
      <c r="G84" s="270" t="s">
        <v>819</v>
      </c>
    </row>
    <row r="85" spans="1:7">
      <c r="A85" s="98" t="s">
        <v>790</v>
      </c>
      <c r="B85" s="295"/>
      <c r="C85" s="295"/>
      <c r="D85" s="295"/>
      <c r="E85" s="38"/>
      <c r="F85" s="38"/>
      <c r="G85" s="98" t="s">
        <v>760</v>
      </c>
    </row>
    <row r="86" spans="1:7">
      <c r="A86" s="98" t="s">
        <v>792</v>
      </c>
      <c r="B86" s="113">
        <v>2.6</v>
      </c>
      <c r="C86" s="113">
        <v>0.1</v>
      </c>
      <c r="D86" s="113">
        <v>2.7</v>
      </c>
      <c r="E86" s="32">
        <v>4.5</v>
      </c>
      <c r="F86" s="32">
        <v>5.3</v>
      </c>
      <c r="G86" s="98" t="s">
        <v>793</v>
      </c>
    </row>
    <row r="87" spans="1:7">
      <c r="A87" s="98" t="s">
        <v>794</v>
      </c>
      <c r="B87" s="295">
        <v>0.1</v>
      </c>
      <c r="C87" s="295" t="s">
        <v>378</v>
      </c>
      <c r="D87" s="295" t="s">
        <v>378</v>
      </c>
      <c r="E87" s="38">
        <v>0.1</v>
      </c>
      <c r="F87" s="38">
        <v>0.2</v>
      </c>
      <c r="G87" s="98" t="s">
        <v>795</v>
      </c>
    </row>
    <row r="88" spans="1:7" ht="26.25">
      <c r="A88" s="270" t="s">
        <v>820</v>
      </c>
      <c r="B88" s="146">
        <v>67</v>
      </c>
      <c r="C88" s="146">
        <v>54</v>
      </c>
      <c r="D88" s="146">
        <v>54</v>
      </c>
      <c r="E88" s="97">
        <v>174</v>
      </c>
      <c r="F88" s="97">
        <v>271</v>
      </c>
      <c r="G88" s="270" t="s">
        <v>821</v>
      </c>
    </row>
    <row r="89" spans="1:7" ht="26.25">
      <c r="A89" s="270" t="s">
        <v>798</v>
      </c>
      <c r="B89" s="113">
        <v>5.6</v>
      </c>
      <c r="C89" s="113">
        <v>2.6</v>
      </c>
      <c r="D89" s="113">
        <v>7.9</v>
      </c>
      <c r="E89" s="32">
        <v>12.5</v>
      </c>
      <c r="F89" s="32">
        <v>12</v>
      </c>
      <c r="G89" s="270" t="s">
        <v>822</v>
      </c>
    </row>
    <row r="90" spans="1:7">
      <c r="A90" s="98" t="s">
        <v>540</v>
      </c>
      <c r="B90" s="295"/>
      <c r="C90" s="295"/>
      <c r="D90" s="295"/>
      <c r="E90" s="38"/>
      <c r="F90" s="38"/>
      <c r="G90" s="98" t="s">
        <v>760</v>
      </c>
    </row>
    <row r="91" spans="1:7">
      <c r="A91" s="98" t="s">
        <v>792</v>
      </c>
      <c r="B91" s="113">
        <v>5.4</v>
      </c>
      <c r="C91" s="113" t="s">
        <v>801</v>
      </c>
      <c r="D91" s="113" t="s">
        <v>801</v>
      </c>
      <c r="E91" s="32" t="s">
        <v>801</v>
      </c>
      <c r="F91" s="32" t="s">
        <v>801</v>
      </c>
      <c r="G91" s="98" t="s">
        <v>808</v>
      </c>
    </row>
    <row r="92" spans="1:7">
      <c r="A92" s="98" t="s">
        <v>794</v>
      </c>
      <c r="B92" s="113">
        <v>0.2</v>
      </c>
      <c r="C92" s="113" t="s">
        <v>801</v>
      </c>
      <c r="D92" s="113" t="s">
        <v>801</v>
      </c>
      <c r="E92" s="32" t="s">
        <v>801</v>
      </c>
      <c r="F92" s="32" t="s">
        <v>801</v>
      </c>
      <c r="G92" s="98" t="s">
        <v>810</v>
      </c>
    </row>
    <row r="93" spans="1:7" ht="30" customHeight="1">
      <c r="A93" s="270" t="s">
        <v>823</v>
      </c>
      <c r="B93" s="366"/>
      <c r="C93" s="366"/>
      <c r="D93" s="366"/>
      <c r="E93" s="257"/>
      <c r="F93" s="257"/>
      <c r="G93" s="270" t="s">
        <v>806</v>
      </c>
    </row>
    <row r="94" spans="1:7">
      <c r="A94" s="98" t="s">
        <v>807</v>
      </c>
      <c r="B94" s="146">
        <v>700</v>
      </c>
      <c r="C94" s="146">
        <v>943</v>
      </c>
      <c r="D94" s="146">
        <v>900</v>
      </c>
      <c r="E94" s="97">
        <v>1000</v>
      </c>
      <c r="F94" s="97">
        <v>1000</v>
      </c>
      <c r="G94" s="98" t="s">
        <v>808</v>
      </c>
    </row>
    <row r="95" spans="1:7" ht="18" customHeight="1">
      <c r="A95" s="98" t="s">
        <v>809</v>
      </c>
      <c r="B95" s="146">
        <v>1000</v>
      </c>
      <c r="C95" s="146">
        <v>1157</v>
      </c>
      <c r="D95" s="146">
        <v>1200</v>
      </c>
      <c r="E95" s="97">
        <v>1200</v>
      </c>
      <c r="F95" s="97">
        <v>1200</v>
      </c>
      <c r="G95" s="98" t="s">
        <v>810</v>
      </c>
    </row>
    <row r="96" spans="1:7" ht="18" customHeight="1">
      <c r="A96" s="253" t="s">
        <v>830</v>
      </c>
      <c r="B96" s="367"/>
      <c r="C96" s="367"/>
      <c r="D96" s="367"/>
      <c r="E96" s="367"/>
      <c r="F96" s="368"/>
      <c r="G96" s="253" t="s">
        <v>331</v>
      </c>
    </row>
    <row r="97" spans="1:7" ht="54" customHeight="1">
      <c r="A97" s="270" t="s">
        <v>817</v>
      </c>
      <c r="B97" s="146">
        <v>16</v>
      </c>
      <c r="C97" s="146">
        <v>16</v>
      </c>
      <c r="D97" s="146">
        <v>16</v>
      </c>
      <c r="E97" s="97">
        <v>16</v>
      </c>
      <c r="F97" s="97">
        <v>21</v>
      </c>
      <c r="G97" s="270" t="s">
        <v>818</v>
      </c>
    </row>
    <row r="98" spans="1:7" ht="26.25">
      <c r="A98" s="270" t="s">
        <v>765</v>
      </c>
      <c r="B98" s="295">
        <v>0.4</v>
      </c>
      <c r="C98" s="295">
        <v>0.6</v>
      </c>
      <c r="D98" s="295">
        <v>0.4</v>
      </c>
      <c r="E98" s="38">
        <v>1.5</v>
      </c>
      <c r="F98" s="38">
        <v>1.8</v>
      </c>
      <c r="G98" s="270" t="s">
        <v>766</v>
      </c>
    </row>
    <row r="99" spans="1:7" ht="39">
      <c r="A99" s="270" t="s">
        <v>788</v>
      </c>
      <c r="B99" s="113">
        <v>16.100000000000001</v>
      </c>
      <c r="C99" s="113">
        <v>6.1</v>
      </c>
      <c r="D99" s="113">
        <v>8.4</v>
      </c>
      <c r="E99" s="32">
        <v>13.2</v>
      </c>
      <c r="F99" s="32">
        <v>12.6</v>
      </c>
      <c r="G99" s="270" t="s">
        <v>819</v>
      </c>
    </row>
    <row r="100" spans="1:7">
      <c r="A100" s="98" t="s">
        <v>790</v>
      </c>
      <c r="B100" s="295"/>
      <c r="C100" s="295"/>
      <c r="D100" s="295"/>
      <c r="E100" s="38"/>
      <c r="F100" s="38"/>
      <c r="G100" s="98" t="s">
        <v>760</v>
      </c>
    </row>
    <row r="101" spans="1:7">
      <c r="A101" s="98" t="s">
        <v>792</v>
      </c>
      <c r="B101" s="113">
        <v>13.1</v>
      </c>
      <c r="C101" s="113">
        <v>5.8</v>
      </c>
      <c r="D101" s="113">
        <v>7.4</v>
      </c>
      <c r="E101" s="32">
        <v>10</v>
      </c>
      <c r="F101" s="32">
        <v>10</v>
      </c>
      <c r="G101" s="98" t="s">
        <v>793</v>
      </c>
    </row>
    <row r="102" spans="1:7">
      <c r="A102" s="98" t="s">
        <v>794</v>
      </c>
      <c r="B102" s="295">
        <v>3</v>
      </c>
      <c r="C102" s="295">
        <v>0.3</v>
      </c>
      <c r="D102" s="295">
        <v>1</v>
      </c>
      <c r="E102" s="38">
        <v>3.2</v>
      </c>
      <c r="F102" s="38">
        <v>2.6</v>
      </c>
      <c r="G102" s="98" t="s">
        <v>795</v>
      </c>
    </row>
    <row r="103" spans="1:7" ht="26.25">
      <c r="A103" s="270" t="s">
        <v>820</v>
      </c>
      <c r="B103" s="146">
        <v>263</v>
      </c>
      <c r="C103" s="146">
        <v>231</v>
      </c>
      <c r="D103" s="146">
        <v>231</v>
      </c>
      <c r="E103" s="97">
        <v>786</v>
      </c>
      <c r="F103" s="97">
        <v>901</v>
      </c>
      <c r="G103" s="270" t="s">
        <v>821</v>
      </c>
    </row>
    <row r="104" spans="1:7" ht="26.25">
      <c r="A104" s="270" t="s">
        <v>798</v>
      </c>
      <c r="B104" s="113">
        <v>12.6</v>
      </c>
      <c r="C104" s="113">
        <v>4.9000000000000004</v>
      </c>
      <c r="D104" s="113">
        <v>11.9</v>
      </c>
      <c r="E104" s="32">
        <v>35.799999999999997</v>
      </c>
      <c r="F104" s="32">
        <v>13.2</v>
      </c>
      <c r="G104" s="270" t="s">
        <v>822</v>
      </c>
    </row>
    <row r="105" spans="1:7">
      <c r="A105" s="98" t="s">
        <v>540</v>
      </c>
      <c r="B105" s="295"/>
      <c r="C105" s="295"/>
      <c r="D105" s="295"/>
      <c r="E105" s="38"/>
      <c r="F105" s="38"/>
      <c r="G105" s="98" t="s">
        <v>760</v>
      </c>
    </row>
    <row r="106" spans="1:7">
      <c r="A106" s="98" t="s">
        <v>792</v>
      </c>
      <c r="B106" s="113">
        <v>11.2</v>
      </c>
      <c r="C106" s="113" t="s">
        <v>801</v>
      </c>
      <c r="D106" s="113" t="s">
        <v>801</v>
      </c>
      <c r="E106" s="32" t="s">
        <v>801</v>
      </c>
      <c r="F106" s="32" t="s">
        <v>801</v>
      </c>
      <c r="G106" s="98" t="s">
        <v>808</v>
      </c>
    </row>
    <row r="107" spans="1:7">
      <c r="A107" s="98" t="s">
        <v>794</v>
      </c>
      <c r="B107" s="113">
        <v>1.4</v>
      </c>
      <c r="C107" s="113" t="s">
        <v>801</v>
      </c>
      <c r="D107" s="113" t="s">
        <v>801</v>
      </c>
      <c r="E107" s="32" t="s">
        <v>801</v>
      </c>
      <c r="F107" s="32" t="s">
        <v>801</v>
      </c>
      <c r="G107" s="98" t="s">
        <v>810</v>
      </c>
    </row>
    <row r="108" spans="1:7" ht="39">
      <c r="A108" s="270" t="s">
        <v>823</v>
      </c>
      <c r="B108" s="366"/>
      <c r="C108" s="366"/>
      <c r="D108" s="366"/>
      <c r="E108" s="366"/>
      <c r="F108" s="257"/>
      <c r="G108" s="270" t="s">
        <v>806</v>
      </c>
    </row>
    <row r="109" spans="1:7">
      <c r="A109" s="98" t="s">
        <v>807</v>
      </c>
      <c r="B109" s="146">
        <v>2100</v>
      </c>
      <c r="C109" s="146">
        <v>1215</v>
      </c>
      <c r="D109" s="146">
        <v>1400</v>
      </c>
      <c r="E109" s="97">
        <v>1400</v>
      </c>
      <c r="F109" s="97">
        <v>1500</v>
      </c>
      <c r="G109" s="98" t="s">
        <v>808</v>
      </c>
    </row>
    <row r="110" spans="1:7">
      <c r="A110" s="98" t="s">
        <v>809</v>
      </c>
      <c r="B110" s="146">
        <v>3000</v>
      </c>
      <c r="C110" s="146">
        <v>1024</v>
      </c>
      <c r="D110" s="146">
        <v>2500</v>
      </c>
      <c r="E110" s="97">
        <v>2500</v>
      </c>
      <c r="F110" s="97">
        <v>2500</v>
      </c>
      <c r="G110" s="98" t="s">
        <v>810</v>
      </c>
    </row>
    <row r="111" spans="1:7" ht="18" customHeight="1">
      <c r="A111" s="250" t="s">
        <v>332</v>
      </c>
      <c r="B111" s="367"/>
      <c r="C111" s="367"/>
      <c r="D111" s="367"/>
      <c r="E111" s="368"/>
      <c r="F111" s="368"/>
      <c r="G111" s="250" t="s">
        <v>333</v>
      </c>
    </row>
    <row r="112" spans="1:7" ht="54" customHeight="1">
      <c r="A112" s="270" t="s">
        <v>817</v>
      </c>
      <c r="B112" s="146">
        <v>49</v>
      </c>
      <c r="C112" s="146">
        <v>40</v>
      </c>
      <c r="D112" s="146">
        <v>35</v>
      </c>
      <c r="E112" s="97">
        <v>36</v>
      </c>
      <c r="F112" s="97">
        <v>49</v>
      </c>
      <c r="G112" s="270" t="s">
        <v>818</v>
      </c>
    </row>
    <row r="113" spans="1:7" ht="26.25">
      <c r="A113" s="270" t="s">
        <v>765</v>
      </c>
      <c r="B113" s="295">
        <v>2.4</v>
      </c>
      <c r="C113" s="295">
        <v>2.2000000000000002</v>
      </c>
      <c r="D113" s="295">
        <v>2.1</v>
      </c>
      <c r="E113" s="38">
        <v>8.6</v>
      </c>
      <c r="F113" s="38">
        <v>11</v>
      </c>
      <c r="G113" s="270" t="s">
        <v>766</v>
      </c>
    </row>
    <row r="114" spans="1:7" ht="39">
      <c r="A114" s="270" t="s">
        <v>788</v>
      </c>
      <c r="B114" s="113">
        <v>108</v>
      </c>
      <c r="C114" s="113">
        <v>28</v>
      </c>
      <c r="D114" s="113">
        <v>50.4</v>
      </c>
      <c r="E114" s="32">
        <v>169.9</v>
      </c>
      <c r="F114" s="32">
        <v>251.2</v>
      </c>
      <c r="G114" s="270" t="s">
        <v>819</v>
      </c>
    </row>
    <row r="115" spans="1:7">
      <c r="A115" s="98" t="s">
        <v>790</v>
      </c>
      <c r="B115" s="295"/>
      <c r="C115" s="295"/>
      <c r="D115" s="295"/>
      <c r="E115" s="38"/>
      <c r="F115" s="38"/>
      <c r="G115" s="98" t="s">
        <v>760</v>
      </c>
    </row>
    <row r="116" spans="1:7">
      <c r="A116" s="98" t="s">
        <v>792</v>
      </c>
      <c r="B116" s="113">
        <v>44.3</v>
      </c>
      <c r="C116" s="113">
        <v>15.4</v>
      </c>
      <c r="D116" s="113">
        <v>24.2</v>
      </c>
      <c r="E116" s="32">
        <v>66.2</v>
      </c>
      <c r="F116" s="32">
        <v>94.9</v>
      </c>
      <c r="G116" s="98" t="s">
        <v>793</v>
      </c>
    </row>
    <row r="117" spans="1:7">
      <c r="A117" s="98" t="s">
        <v>794</v>
      </c>
      <c r="B117" s="295">
        <v>63.7</v>
      </c>
      <c r="C117" s="295">
        <v>12.6</v>
      </c>
      <c r="D117" s="295">
        <v>26.2</v>
      </c>
      <c r="E117" s="38">
        <v>103.7</v>
      </c>
      <c r="F117" s="38">
        <v>156.30000000000001</v>
      </c>
      <c r="G117" s="98" t="s">
        <v>795</v>
      </c>
    </row>
    <row r="118" spans="1:7" ht="26.25">
      <c r="A118" s="270" t="s">
        <v>820</v>
      </c>
      <c r="B118" s="146">
        <v>1611</v>
      </c>
      <c r="C118" s="146">
        <v>1494</v>
      </c>
      <c r="D118" s="146">
        <v>1524</v>
      </c>
      <c r="E118" s="97">
        <v>6510</v>
      </c>
      <c r="F118" s="97">
        <v>6948</v>
      </c>
      <c r="G118" s="270" t="s">
        <v>821</v>
      </c>
    </row>
    <row r="119" spans="1:7" ht="26.25">
      <c r="A119" s="270" t="s">
        <v>798</v>
      </c>
      <c r="B119" s="113">
        <v>195.1</v>
      </c>
      <c r="C119" s="113">
        <v>55.2</v>
      </c>
      <c r="D119" s="113">
        <v>76.2</v>
      </c>
      <c r="E119" s="32">
        <v>271.7</v>
      </c>
      <c r="F119" s="32">
        <v>324</v>
      </c>
      <c r="G119" s="270" t="s">
        <v>822</v>
      </c>
    </row>
    <row r="120" spans="1:7">
      <c r="A120" s="98" t="s">
        <v>540</v>
      </c>
      <c r="B120" s="295"/>
      <c r="C120" s="295"/>
      <c r="D120" s="295"/>
      <c r="E120" s="38"/>
      <c r="F120" s="38"/>
      <c r="G120" s="98" t="s">
        <v>760</v>
      </c>
    </row>
    <row r="121" spans="1:7">
      <c r="A121" s="98" t="s">
        <v>792</v>
      </c>
      <c r="B121" s="113">
        <v>53.8</v>
      </c>
      <c r="C121" s="113" t="s">
        <v>801</v>
      </c>
      <c r="D121" s="113" t="s">
        <v>801</v>
      </c>
      <c r="E121" s="32" t="s">
        <v>801</v>
      </c>
      <c r="F121" s="32" t="s">
        <v>801</v>
      </c>
      <c r="G121" s="98" t="s">
        <v>808</v>
      </c>
    </row>
    <row r="122" spans="1:7">
      <c r="A122" s="98" t="s">
        <v>794</v>
      </c>
      <c r="B122" s="113">
        <v>141.30000000000001</v>
      </c>
      <c r="C122" s="113" t="s">
        <v>801</v>
      </c>
      <c r="D122" s="113" t="s">
        <v>801</v>
      </c>
      <c r="E122" s="32" t="s">
        <v>801</v>
      </c>
      <c r="F122" s="32" t="s">
        <v>801</v>
      </c>
      <c r="G122" s="98" t="s">
        <v>810</v>
      </c>
    </row>
    <row r="123" spans="1:7" ht="39">
      <c r="A123" s="270" t="s">
        <v>823</v>
      </c>
      <c r="B123" s="365"/>
      <c r="C123" s="366"/>
      <c r="D123" s="366"/>
      <c r="E123" s="366"/>
      <c r="F123" s="257"/>
      <c r="G123" s="270" t="s">
        <v>806</v>
      </c>
    </row>
    <row r="124" spans="1:7">
      <c r="A124" s="98" t="s">
        <v>807</v>
      </c>
      <c r="B124" s="146">
        <v>2670</v>
      </c>
      <c r="C124" s="146">
        <v>2700</v>
      </c>
      <c r="D124" s="146">
        <v>2705</v>
      </c>
      <c r="E124" s="146">
        <v>2500</v>
      </c>
      <c r="F124" s="97">
        <v>2800</v>
      </c>
      <c r="G124" s="98" t="s">
        <v>808</v>
      </c>
    </row>
    <row r="125" spans="1:7">
      <c r="A125" s="98" t="s">
        <v>809</v>
      </c>
      <c r="B125" s="146">
        <v>2975</v>
      </c>
      <c r="C125" s="146">
        <v>3000</v>
      </c>
      <c r="D125" s="146">
        <v>3515</v>
      </c>
      <c r="E125" s="146">
        <v>3500</v>
      </c>
      <c r="F125" s="97">
        <v>3500</v>
      </c>
      <c r="G125" s="98" t="s">
        <v>810</v>
      </c>
    </row>
    <row r="126" spans="1:7" ht="18" customHeight="1">
      <c r="A126" s="253" t="s">
        <v>831</v>
      </c>
      <c r="B126" s="367"/>
      <c r="C126" s="367"/>
      <c r="D126" s="367"/>
      <c r="E126" s="367"/>
      <c r="F126" s="368"/>
      <c r="G126" s="253" t="s">
        <v>335</v>
      </c>
    </row>
    <row r="127" spans="1:7" s="290" customFormat="1" ht="51" customHeight="1">
      <c r="A127" s="270" t="s">
        <v>817</v>
      </c>
      <c r="B127" s="146">
        <v>20</v>
      </c>
      <c r="C127" s="146">
        <v>17</v>
      </c>
      <c r="D127" s="146">
        <v>17</v>
      </c>
      <c r="E127" s="97">
        <v>22</v>
      </c>
      <c r="F127" s="97">
        <v>22</v>
      </c>
      <c r="G127" s="270" t="s">
        <v>818</v>
      </c>
    </row>
    <row r="128" spans="1:7" ht="26.25">
      <c r="A128" s="270" t="s">
        <v>765</v>
      </c>
      <c r="B128" s="295">
        <v>2.1</v>
      </c>
      <c r="C128" s="295">
        <v>0.9</v>
      </c>
      <c r="D128" s="295">
        <v>1</v>
      </c>
      <c r="E128" s="38">
        <v>3.9</v>
      </c>
      <c r="F128" s="38">
        <v>3.9</v>
      </c>
      <c r="G128" s="270" t="s">
        <v>766</v>
      </c>
    </row>
    <row r="129" spans="1:7" ht="39">
      <c r="A129" s="270" t="s">
        <v>788</v>
      </c>
      <c r="B129" s="113">
        <v>32.200000000000003</v>
      </c>
      <c r="C129" s="113">
        <v>11.2</v>
      </c>
      <c r="D129" s="113">
        <v>28.3</v>
      </c>
      <c r="E129" s="32">
        <v>50.7</v>
      </c>
      <c r="F129" s="32">
        <v>65</v>
      </c>
      <c r="G129" s="270" t="s">
        <v>819</v>
      </c>
    </row>
    <row r="130" spans="1:7">
      <c r="A130" s="98" t="s">
        <v>790</v>
      </c>
      <c r="B130" s="295"/>
      <c r="C130" s="295"/>
      <c r="D130" s="295"/>
      <c r="E130" s="38"/>
      <c r="F130" s="38"/>
      <c r="G130" s="98" t="s">
        <v>760</v>
      </c>
    </row>
    <row r="131" spans="1:7">
      <c r="A131" s="98" t="s">
        <v>792</v>
      </c>
      <c r="B131" s="113">
        <v>25.8</v>
      </c>
      <c r="C131" s="113">
        <v>10.6</v>
      </c>
      <c r="D131" s="113">
        <v>26</v>
      </c>
      <c r="E131" s="32">
        <v>41.6</v>
      </c>
      <c r="F131" s="32">
        <v>49.1</v>
      </c>
      <c r="G131" s="98" t="s">
        <v>793</v>
      </c>
    </row>
    <row r="132" spans="1:7">
      <c r="A132" s="98" t="s">
        <v>794</v>
      </c>
      <c r="B132" s="295">
        <v>6.4</v>
      </c>
      <c r="C132" s="295">
        <v>0.9</v>
      </c>
      <c r="D132" s="295">
        <v>2.2999999999999998</v>
      </c>
      <c r="E132" s="38">
        <v>9.1</v>
      </c>
      <c r="F132" s="38">
        <v>15.8</v>
      </c>
      <c r="G132" s="98" t="s">
        <v>795</v>
      </c>
    </row>
    <row r="133" spans="1:7" ht="26.25">
      <c r="A133" s="270" t="s">
        <v>820</v>
      </c>
      <c r="B133" s="146">
        <v>522</v>
      </c>
      <c r="C133" s="146">
        <v>469</v>
      </c>
      <c r="D133" s="146">
        <v>447</v>
      </c>
      <c r="E133" s="97">
        <v>2251</v>
      </c>
      <c r="F133" s="97">
        <v>2418</v>
      </c>
      <c r="G133" s="270" t="s">
        <v>821</v>
      </c>
    </row>
    <row r="134" spans="1:7" ht="26.25">
      <c r="A134" s="270" t="s">
        <v>798</v>
      </c>
      <c r="B134" s="113">
        <v>74</v>
      </c>
      <c r="C134" s="113">
        <v>17.899999999999999</v>
      </c>
      <c r="D134" s="113">
        <v>37.6</v>
      </c>
      <c r="E134" s="32">
        <v>124</v>
      </c>
      <c r="F134" s="32">
        <v>127.6</v>
      </c>
      <c r="G134" s="270" t="s">
        <v>822</v>
      </c>
    </row>
    <row r="135" spans="1:7">
      <c r="A135" s="98" t="s">
        <v>540</v>
      </c>
      <c r="B135" s="295"/>
      <c r="C135" s="295"/>
      <c r="D135" s="295"/>
      <c r="E135" s="38"/>
      <c r="F135" s="38"/>
      <c r="G135" s="98" t="s">
        <v>760</v>
      </c>
    </row>
    <row r="136" spans="1:7">
      <c r="A136" s="98" t="s">
        <v>792</v>
      </c>
      <c r="B136" s="113">
        <v>62.4</v>
      </c>
      <c r="C136" s="113" t="s">
        <v>801</v>
      </c>
      <c r="D136" s="113" t="s">
        <v>801</v>
      </c>
      <c r="E136" s="32" t="s">
        <v>801</v>
      </c>
      <c r="F136" s="32" t="s">
        <v>801</v>
      </c>
      <c r="G136" s="98" t="s">
        <v>808</v>
      </c>
    </row>
    <row r="137" spans="1:7">
      <c r="A137" s="98" t="s">
        <v>794</v>
      </c>
      <c r="B137" s="113">
        <v>11.6</v>
      </c>
      <c r="C137" s="113" t="s">
        <v>801</v>
      </c>
      <c r="D137" s="113" t="s">
        <v>801</v>
      </c>
      <c r="E137" s="32" t="s">
        <v>801</v>
      </c>
      <c r="F137" s="32" t="s">
        <v>801</v>
      </c>
      <c r="G137" s="98" t="s">
        <v>810</v>
      </c>
    </row>
    <row r="138" spans="1:7" ht="39">
      <c r="A138" s="270" t="s">
        <v>823</v>
      </c>
      <c r="B138" s="366"/>
      <c r="C138" s="366"/>
      <c r="D138" s="366"/>
      <c r="E138" s="257"/>
      <c r="F138" s="257"/>
      <c r="G138" s="270" t="s">
        <v>806</v>
      </c>
    </row>
    <row r="139" spans="1:7">
      <c r="A139" s="98" t="s">
        <v>807</v>
      </c>
      <c r="B139" s="146">
        <v>1530</v>
      </c>
      <c r="C139" s="146">
        <v>1206</v>
      </c>
      <c r="D139" s="146">
        <v>1500</v>
      </c>
      <c r="E139" s="97">
        <v>1500</v>
      </c>
      <c r="F139" s="97">
        <v>1800</v>
      </c>
      <c r="G139" s="98" t="s">
        <v>808</v>
      </c>
    </row>
    <row r="140" spans="1:7">
      <c r="A140" s="100" t="s">
        <v>809</v>
      </c>
      <c r="B140" s="147">
        <v>1725</v>
      </c>
      <c r="C140" s="147">
        <v>1305</v>
      </c>
      <c r="D140" s="147">
        <v>1600</v>
      </c>
      <c r="E140" s="161">
        <v>1800</v>
      </c>
      <c r="F140" s="161">
        <v>1800</v>
      </c>
      <c r="G140" s="100" t="s">
        <v>810</v>
      </c>
    </row>
    <row r="141" spans="1:7">
      <c r="B141" s="371"/>
      <c r="C141" s="371"/>
      <c r="D141" s="371"/>
      <c r="E141" s="371"/>
      <c r="F141" s="371"/>
    </row>
    <row r="142" spans="1:7">
      <c r="B142" s="371"/>
      <c r="C142" s="371"/>
      <c r="D142" s="371"/>
      <c r="E142" s="371"/>
      <c r="F142" s="371"/>
    </row>
    <row r="143" spans="1:7">
      <c r="B143" s="371"/>
      <c r="C143" s="371"/>
      <c r="D143" s="371"/>
      <c r="E143" s="371"/>
      <c r="F143" s="371"/>
    </row>
    <row r="144" spans="1:7">
      <c r="B144" s="371"/>
      <c r="C144" s="371"/>
      <c r="D144" s="371"/>
      <c r="E144" s="371"/>
      <c r="F144" s="371"/>
    </row>
  </sheetData>
  <pageMargins left="0.70866141732283505" right="0.70866141732283505" top="0.78740157480314998" bottom="0.78740157480314998" header="0.31496062992126" footer="0.31496062992126"/>
  <pageSetup paperSize="9" firstPageNumber="49" orientation="portrait" useFirstPageNumber="1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22"/>
  <sheetViews>
    <sheetView topLeftCell="A7" workbookViewId="0">
      <selection activeCell="C9" sqref="C9:C10"/>
    </sheetView>
  </sheetViews>
  <sheetFormatPr defaultColWidth="9.140625" defaultRowHeight="15"/>
  <cols>
    <col min="1" max="1" width="22.7109375" style="44" customWidth="1"/>
    <col min="2" max="6" width="8.5703125" style="44" customWidth="1"/>
    <col min="7" max="7" width="20.28515625" style="44" customWidth="1"/>
    <col min="8" max="16384" width="9.140625" style="44"/>
  </cols>
  <sheetData>
    <row r="1" spans="1:13" s="40" customFormat="1" ht="18" customHeight="1">
      <c r="A1" s="71" t="s">
        <v>832</v>
      </c>
      <c r="B1" s="71"/>
      <c r="C1" s="71"/>
      <c r="D1" s="71"/>
      <c r="E1" s="71"/>
      <c r="F1" s="71"/>
      <c r="G1" s="71"/>
    </row>
    <row r="2" spans="1:13" s="40" customFormat="1" ht="18" customHeight="1">
      <c r="A2" s="71" t="s">
        <v>833</v>
      </c>
      <c r="B2" s="71"/>
      <c r="C2" s="71"/>
      <c r="D2" s="71"/>
      <c r="E2" s="71"/>
      <c r="F2" s="71"/>
      <c r="G2" s="71"/>
    </row>
    <row r="3" spans="1:13" ht="18" customHeight="1">
      <c r="A3" s="359" t="s">
        <v>834</v>
      </c>
      <c r="B3" s="46"/>
      <c r="C3" s="46"/>
      <c r="D3" s="46"/>
      <c r="E3" s="46"/>
      <c r="F3" s="46"/>
      <c r="G3" s="46"/>
    </row>
    <row r="4" spans="1:13" s="358" customFormat="1" ht="24.75" customHeight="1">
      <c r="A4" s="72" t="s">
        <v>835</v>
      </c>
      <c r="B4" s="72"/>
      <c r="C4" s="72"/>
      <c r="D4" s="72"/>
      <c r="E4" s="72"/>
      <c r="F4" s="72"/>
      <c r="G4" s="72"/>
    </row>
    <row r="5" spans="1:13" s="104" customFormat="1" ht="18" customHeight="1">
      <c r="A5" s="129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131"/>
    </row>
    <row r="6" spans="1:13" ht="54" customHeight="1">
      <c r="A6" s="360" t="s">
        <v>641</v>
      </c>
      <c r="B6" s="352">
        <v>28081</v>
      </c>
      <c r="C6" s="352">
        <f>SUM(C7:C16)</f>
        <v>15610</v>
      </c>
      <c r="D6" s="352">
        <f>SUM(D7:D16)</f>
        <v>26560</v>
      </c>
      <c r="E6" s="92">
        <v>45505</v>
      </c>
      <c r="F6" s="92">
        <v>75406</v>
      </c>
      <c r="G6" s="360" t="s">
        <v>700</v>
      </c>
      <c r="I6" s="105"/>
      <c r="J6" s="105"/>
      <c r="K6" s="105"/>
      <c r="L6" s="105"/>
      <c r="M6" s="105"/>
    </row>
    <row r="7" spans="1:13">
      <c r="A7" s="205" t="s">
        <v>643</v>
      </c>
      <c r="B7" s="353">
        <v>433</v>
      </c>
      <c r="C7" s="353">
        <v>350</v>
      </c>
      <c r="D7" s="353">
        <v>609</v>
      </c>
      <c r="E7" s="93">
        <v>1268</v>
      </c>
      <c r="F7" s="93">
        <v>1574</v>
      </c>
      <c r="G7" s="205" t="s">
        <v>644</v>
      </c>
      <c r="I7" s="105"/>
      <c r="J7" s="105"/>
      <c r="K7" s="105"/>
      <c r="L7" s="105"/>
      <c r="M7" s="105"/>
    </row>
    <row r="8" spans="1:13">
      <c r="A8" s="205" t="s">
        <v>645</v>
      </c>
      <c r="B8" s="353">
        <v>3760</v>
      </c>
      <c r="C8" s="353">
        <v>3100</v>
      </c>
      <c r="D8" s="353">
        <v>3388</v>
      </c>
      <c r="E8" s="93">
        <v>13389</v>
      </c>
      <c r="F8" s="93">
        <v>20407</v>
      </c>
      <c r="G8" s="205" t="s">
        <v>646</v>
      </c>
    </row>
    <row r="9" spans="1:13">
      <c r="A9" s="205" t="s">
        <v>647</v>
      </c>
      <c r="B9" s="353">
        <v>395</v>
      </c>
      <c r="C9" s="353">
        <v>395</v>
      </c>
      <c r="D9" s="353">
        <v>609</v>
      </c>
      <c r="E9" s="93">
        <v>994</v>
      </c>
      <c r="F9" s="93">
        <v>2256</v>
      </c>
      <c r="G9" s="205" t="s">
        <v>648</v>
      </c>
    </row>
    <row r="10" spans="1:13" ht="25.9" customHeight="1">
      <c r="A10" s="205" t="s">
        <v>649</v>
      </c>
      <c r="B10" s="353">
        <v>566</v>
      </c>
      <c r="C10" s="353">
        <v>546</v>
      </c>
      <c r="D10" s="353">
        <v>577</v>
      </c>
      <c r="E10" s="93">
        <v>1567</v>
      </c>
      <c r="F10" s="93">
        <v>3435</v>
      </c>
      <c r="G10" s="205" t="s">
        <v>650</v>
      </c>
    </row>
    <row r="11" spans="1:13">
      <c r="A11" s="205" t="s">
        <v>651</v>
      </c>
      <c r="B11" s="353">
        <v>2056</v>
      </c>
      <c r="C11" s="353">
        <v>628</v>
      </c>
      <c r="D11" s="353">
        <v>1954</v>
      </c>
      <c r="E11" s="93">
        <v>2436</v>
      </c>
      <c r="F11" s="93">
        <v>3607</v>
      </c>
      <c r="G11" s="205" t="s">
        <v>652</v>
      </c>
    </row>
    <row r="12" spans="1:13">
      <c r="A12" s="205" t="s">
        <v>836</v>
      </c>
      <c r="B12" s="353">
        <v>12941</v>
      </c>
      <c r="C12" s="353">
        <v>10088</v>
      </c>
      <c r="D12" s="353">
        <v>14530</v>
      </c>
      <c r="E12" s="93">
        <v>19768</v>
      </c>
      <c r="F12" s="93">
        <v>34488</v>
      </c>
      <c r="G12" s="205" t="s">
        <v>654</v>
      </c>
    </row>
    <row r="13" spans="1:13" ht="24.75" customHeight="1">
      <c r="A13" s="205" t="s">
        <v>837</v>
      </c>
      <c r="B13" s="353">
        <v>738</v>
      </c>
      <c r="C13" s="353">
        <v>180</v>
      </c>
      <c r="D13" s="353">
        <v>60</v>
      </c>
      <c r="E13" s="93">
        <v>240</v>
      </c>
      <c r="F13" s="93">
        <v>311</v>
      </c>
      <c r="G13" s="205" t="s">
        <v>701</v>
      </c>
    </row>
    <row r="14" spans="1:13">
      <c r="A14" s="205" t="s">
        <v>657</v>
      </c>
      <c r="B14" s="353">
        <v>740</v>
      </c>
      <c r="C14" s="353">
        <v>293</v>
      </c>
      <c r="D14" s="353">
        <v>843</v>
      </c>
      <c r="E14" s="93">
        <v>1041</v>
      </c>
      <c r="F14" s="93">
        <v>1257</v>
      </c>
      <c r="G14" s="205" t="s">
        <v>658</v>
      </c>
    </row>
    <row r="15" spans="1:13" ht="25.9" customHeight="1">
      <c r="A15" s="205" t="s">
        <v>838</v>
      </c>
      <c r="B15" s="353">
        <v>1840</v>
      </c>
      <c r="C15" s="353">
        <v>30</v>
      </c>
      <c r="D15" s="353">
        <v>376</v>
      </c>
      <c r="E15" s="93">
        <v>1565</v>
      </c>
      <c r="F15" s="93">
        <v>4850</v>
      </c>
      <c r="G15" s="205" t="s">
        <v>839</v>
      </c>
    </row>
    <row r="16" spans="1:13" ht="39">
      <c r="A16" s="205" t="s">
        <v>840</v>
      </c>
      <c r="B16" s="353">
        <v>4612</v>
      </c>
      <c r="C16" s="353" t="s">
        <v>841</v>
      </c>
      <c r="D16" s="353">
        <v>3614</v>
      </c>
      <c r="E16" s="93">
        <v>3237</v>
      </c>
      <c r="F16" s="93">
        <v>3221</v>
      </c>
      <c r="G16" s="205" t="s">
        <v>842</v>
      </c>
      <c r="I16" s="105"/>
      <c r="J16" s="105"/>
      <c r="K16" s="105"/>
      <c r="L16" s="105"/>
      <c r="M16" s="105"/>
    </row>
    <row r="17" spans="1:13">
      <c r="A17" s="360" t="s">
        <v>843</v>
      </c>
      <c r="B17" s="352">
        <v>2352</v>
      </c>
      <c r="C17" s="352">
        <v>220</v>
      </c>
      <c r="D17" s="352">
        <f>SUM(D18:D20)</f>
        <v>220</v>
      </c>
      <c r="E17" s="92">
        <f>SUM(E18:E20)</f>
        <v>1709</v>
      </c>
      <c r="F17" s="92">
        <v>3609</v>
      </c>
      <c r="G17" s="360" t="s">
        <v>844</v>
      </c>
      <c r="I17" s="105"/>
      <c r="J17" s="105"/>
      <c r="K17" s="105" t="s">
        <v>1059</v>
      </c>
      <c r="L17" s="105"/>
      <c r="M17" s="105"/>
    </row>
    <row r="18" spans="1:13" ht="50.25" customHeight="1">
      <c r="A18" s="205" t="s">
        <v>845</v>
      </c>
      <c r="B18" s="353">
        <v>173</v>
      </c>
      <c r="C18" s="353" t="s">
        <v>846</v>
      </c>
      <c r="D18" s="133" t="s">
        <v>846</v>
      </c>
      <c r="E18" s="64" t="s">
        <v>846</v>
      </c>
      <c r="F18" s="64" t="s">
        <v>846</v>
      </c>
      <c r="G18" s="205" t="s">
        <v>847</v>
      </c>
      <c r="I18" s="44" t="s">
        <v>1059</v>
      </c>
    </row>
    <row r="19" spans="1:13" ht="25.9" customHeight="1">
      <c r="A19" s="205" t="s">
        <v>665</v>
      </c>
      <c r="B19" s="353">
        <v>32</v>
      </c>
      <c r="C19" s="353">
        <v>44</v>
      </c>
      <c r="D19" s="353">
        <v>44</v>
      </c>
      <c r="E19" s="93">
        <v>246</v>
      </c>
      <c r="F19" s="93">
        <v>681</v>
      </c>
      <c r="G19" s="205" t="s">
        <v>848</v>
      </c>
    </row>
    <row r="20" spans="1:13" ht="25.9" customHeight="1">
      <c r="A20" s="208" t="s">
        <v>667</v>
      </c>
      <c r="B20" s="354">
        <v>2147</v>
      </c>
      <c r="C20" s="354">
        <v>176</v>
      </c>
      <c r="D20" s="354">
        <v>176</v>
      </c>
      <c r="E20" s="95">
        <v>1463</v>
      </c>
      <c r="F20" s="95">
        <v>2928</v>
      </c>
      <c r="G20" s="208" t="s">
        <v>711</v>
      </c>
    </row>
    <row r="21" spans="1:13">
      <c r="A21" s="165" t="s">
        <v>849</v>
      </c>
      <c r="B21" s="104"/>
      <c r="C21" s="104"/>
      <c r="D21" s="104"/>
      <c r="E21" s="104"/>
    </row>
    <row r="22" spans="1:13">
      <c r="A22" s="361" t="s">
        <v>850</v>
      </c>
      <c r="B22" s="104"/>
      <c r="C22" s="104"/>
      <c r="D22" s="104"/>
      <c r="E22" s="104"/>
    </row>
  </sheetData>
  <pageMargins left="0.70866141732283505" right="0.70866141732283505" top="0.74803149606299202" bottom="0.74803149606299202" header="0.31496062992126" footer="0.31496062992126"/>
  <pageSetup paperSize="9" firstPageNumber="54" orientation="portrait" useFirstPageNumber="1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N28"/>
  <sheetViews>
    <sheetView workbookViewId="0">
      <selection activeCell="C9" sqref="C9:C10"/>
    </sheetView>
  </sheetViews>
  <sheetFormatPr defaultColWidth="9.140625" defaultRowHeight="15"/>
  <cols>
    <col min="1" max="1" width="21.7109375" style="3" customWidth="1"/>
    <col min="2" max="6" width="8.7109375" style="3" customWidth="1"/>
    <col min="7" max="7" width="21.7109375" style="3" customWidth="1"/>
    <col min="8" max="16384" width="9.140625" style="3"/>
  </cols>
  <sheetData>
    <row r="1" spans="1:10" s="1" customFormat="1" ht="24.75" customHeight="1">
      <c r="A1" s="744" t="s">
        <v>851</v>
      </c>
      <c r="B1" s="744"/>
      <c r="C1" s="744"/>
      <c r="D1" s="744"/>
      <c r="E1" s="744"/>
      <c r="F1" s="744"/>
      <c r="G1" s="744"/>
    </row>
    <row r="2" spans="1:10" s="2" customFormat="1" ht="18" customHeight="1">
      <c r="A2" s="6" t="s">
        <v>852</v>
      </c>
      <c r="B2" s="6"/>
      <c r="C2" s="6"/>
      <c r="D2" s="6"/>
      <c r="E2" s="6"/>
      <c r="F2" s="6"/>
      <c r="G2" s="6"/>
    </row>
    <row r="3" spans="1:10" ht="18" customHeight="1">
      <c r="A3" s="262" t="s">
        <v>853</v>
      </c>
      <c r="B3" s="4"/>
      <c r="C3" s="4"/>
      <c r="D3" s="4"/>
      <c r="E3" s="4"/>
      <c r="F3" s="4"/>
      <c r="G3" s="4"/>
    </row>
    <row r="4" spans="1:10" s="19" customFormat="1" ht="25.5" customHeight="1" thickBot="1">
      <c r="A4" s="6" t="s">
        <v>854</v>
      </c>
      <c r="B4" s="6"/>
      <c r="C4" s="6"/>
      <c r="D4" s="6"/>
      <c r="E4" s="6"/>
      <c r="F4" s="6"/>
      <c r="G4" s="6"/>
    </row>
    <row r="5" spans="1:10" s="24" customFormat="1" ht="22.5" customHeight="1" thickBot="1">
      <c r="A5" s="9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10" ht="65.25" customHeight="1">
      <c r="A6" s="253" t="s">
        <v>641</v>
      </c>
      <c r="B6" s="143">
        <f>SUM(B7:B15)</f>
        <v>28081</v>
      </c>
      <c r="C6" s="143">
        <f>SUM(C7:C15)</f>
        <v>15610</v>
      </c>
      <c r="D6" s="143">
        <f>SUM(D7:D15)</f>
        <v>26560</v>
      </c>
      <c r="E6" s="143">
        <f>SUM(E7:E15)</f>
        <v>45505</v>
      </c>
      <c r="F6" s="143">
        <f>SUM(F7:F15)</f>
        <v>75406</v>
      </c>
      <c r="G6" s="253" t="s">
        <v>700</v>
      </c>
    </row>
    <row r="7" spans="1:10">
      <c r="A7" s="169" t="s">
        <v>318</v>
      </c>
      <c r="B7" s="146">
        <v>418</v>
      </c>
      <c r="C7" s="146">
        <v>30</v>
      </c>
      <c r="D7" s="146">
        <v>280</v>
      </c>
      <c r="E7" s="97">
        <v>542</v>
      </c>
      <c r="F7" s="97">
        <v>492</v>
      </c>
      <c r="G7" s="169" t="s">
        <v>319</v>
      </c>
      <c r="I7" s="261" t="s">
        <v>1059</v>
      </c>
      <c r="J7" s="261"/>
    </row>
    <row r="8" spans="1:10" ht="25.5" customHeight="1">
      <c r="A8" s="169" t="s">
        <v>753</v>
      </c>
      <c r="B8" s="146">
        <v>2888</v>
      </c>
      <c r="C8" s="146">
        <v>1273</v>
      </c>
      <c r="D8" s="146">
        <v>2477</v>
      </c>
      <c r="E8" s="97">
        <v>4924</v>
      </c>
      <c r="F8" s="97">
        <v>8374</v>
      </c>
      <c r="G8" s="169" t="s">
        <v>321</v>
      </c>
    </row>
    <row r="9" spans="1:10" ht="26.25">
      <c r="A9" s="169" t="s">
        <v>374</v>
      </c>
      <c r="B9" s="146">
        <v>23085</v>
      </c>
      <c r="C9" s="146">
        <f>12806+628</f>
        <v>13434</v>
      </c>
      <c r="D9" s="146">
        <v>22873</v>
      </c>
      <c r="E9" s="97">
        <v>35748</v>
      </c>
      <c r="F9" s="97">
        <v>57868</v>
      </c>
      <c r="G9" s="169" t="s">
        <v>375</v>
      </c>
    </row>
    <row r="10" spans="1:10">
      <c r="A10" s="169" t="s">
        <v>324</v>
      </c>
      <c r="B10" s="146">
        <v>85</v>
      </c>
      <c r="C10" s="146">
        <v>85</v>
      </c>
      <c r="D10" s="146">
        <v>85</v>
      </c>
      <c r="E10" s="97">
        <v>26</v>
      </c>
      <c r="F10" s="97">
        <v>136</v>
      </c>
      <c r="G10" s="169" t="s">
        <v>325</v>
      </c>
    </row>
    <row r="11" spans="1:10">
      <c r="A11" s="169" t="s">
        <v>326</v>
      </c>
      <c r="B11" s="146">
        <v>622</v>
      </c>
      <c r="C11" s="146">
        <v>353</v>
      </c>
      <c r="D11" s="146">
        <v>350</v>
      </c>
      <c r="E11" s="97">
        <v>1087</v>
      </c>
      <c r="F11" s="97">
        <v>4749</v>
      </c>
      <c r="G11" s="169" t="s">
        <v>327</v>
      </c>
    </row>
    <row r="12" spans="1:10">
      <c r="A12" s="169" t="s">
        <v>339</v>
      </c>
      <c r="B12" s="146">
        <v>280</v>
      </c>
      <c r="C12" s="146" t="s">
        <v>378</v>
      </c>
      <c r="D12" s="146" t="s">
        <v>378</v>
      </c>
      <c r="E12" s="97">
        <v>280</v>
      </c>
      <c r="F12" s="97">
        <v>280</v>
      </c>
      <c r="G12" s="169" t="s">
        <v>329</v>
      </c>
    </row>
    <row r="13" spans="1:10">
      <c r="A13" s="169" t="s">
        <v>330</v>
      </c>
      <c r="B13" s="146">
        <v>513</v>
      </c>
      <c r="C13" s="146">
        <v>315</v>
      </c>
      <c r="D13" s="146">
        <v>375</v>
      </c>
      <c r="E13" s="97">
        <v>2458</v>
      </c>
      <c r="F13" s="97">
        <v>3067</v>
      </c>
      <c r="G13" s="169" t="s">
        <v>331</v>
      </c>
    </row>
    <row r="14" spans="1:10">
      <c r="A14" s="169" t="s">
        <v>332</v>
      </c>
      <c r="B14" s="146" t="s">
        <v>378</v>
      </c>
      <c r="C14" s="146" t="s">
        <v>378</v>
      </c>
      <c r="D14" s="146" t="s">
        <v>378</v>
      </c>
      <c r="E14" s="97" t="s">
        <v>378</v>
      </c>
      <c r="F14" s="97" t="s">
        <v>378</v>
      </c>
      <c r="G14" s="169" t="s">
        <v>333</v>
      </c>
    </row>
    <row r="15" spans="1:10">
      <c r="A15" s="169" t="s">
        <v>855</v>
      </c>
      <c r="B15" s="146">
        <v>190</v>
      </c>
      <c r="C15" s="146">
        <v>120</v>
      </c>
      <c r="D15" s="146">
        <v>120</v>
      </c>
      <c r="E15" s="97">
        <v>440</v>
      </c>
      <c r="F15" s="97">
        <v>440</v>
      </c>
      <c r="G15" s="169" t="s">
        <v>335</v>
      </c>
      <c r="J15" s="3" t="s">
        <v>1059</v>
      </c>
    </row>
    <row r="16" spans="1:10" ht="19.149999999999999" customHeight="1">
      <c r="A16" s="253" t="s">
        <v>843</v>
      </c>
      <c r="B16" s="352">
        <f>SUM(B17:B25)</f>
        <v>2352</v>
      </c>
      <c r="C16" s="352">
        <f t="shared" ref="C16:F16" si="0">SUM(C17:C25)</f>
        <v>220</v>
      </c>
      <c r="D16" s="352">
        <f t="shared" si="0"/>
        <v>1709</v>
      </c>
      <c r="E16" s="352">
        <f t="shared" si="0"/>
        <v>1709</v>
      </c>
      <c r="F16" s="352">
        <f t="shared" si="0"/>
        <v>3609</v>
      </c>
      <c r="G16" s="253" t="s">
        <v>844</v>
      </c>
      <c r="J16" s="3" t="s">
        <v>1059</v>
      </c>
    </row>
    <row r="17" spans="1:14">
      <c r="A17" s="169" t="s">
        <v>318</v>
      </c>
      <c r="B17" s="353" t="s">
        <v>378</v>
      </c>
      <c r="C17" s="353" t="s">
        <v>378</v>
      </c>
      <c r="D17" s="93">
        <v>50</v>
      </c>
      <c r="E17" s="93">
        <v>50</v>
      </c>
      <c r="F17" s="93" t="s">
        <v>378</v>
      </c>
      <c r="G17" s="169" t="s">
        <v>319</v>
      </c>
      <c r="M17" s="3" t="s">
        <v>1059</v>
      </c>
    </row>
    <row r="18" spans="1:14" ht="16.5" customHeight="1">
      <c r="A18" s="169" t="s">
        <v>753</v>
      </c>
      <c r="B18" s="353" t="s">
        <v>378</v>
      </c>
      <c r="C18" s="353" t="s">
        <v>378</v>
      </c>
      <c r="D18" s="93" t="s">
        <v>378</v>
      </c>
      <c r="E18" s="93" t="s">
        <v>378</v>
      </c>
      <c r="F18" s="93" t="s">
        <v>378</v>
      </c>
      <c r="G18" s="169" t="s">
        <v>321</v>
      </c>
      <c r="J18" s="3" t="s">
        <v>1059</v>
      </c>
    </row>
    <row r="19" spans="1:14" ht="26.25">
      <c r="A19" s="169" t="s">
        <v>374</v>
      </c>
      <c r="B19" s="353">
        <v>1939</v>
      </c>
      <c r="C19" s="353">
        <v>40</v>
      </c>
      <c r="D19" s="93">
        <v>1017</v>
      </c>
      <c r="E19" s="93">
        <v>1017</v>
      </c>
      <c r="F19" s="93">
        <v>1568</v>
      </c>
      <c r="G19" s="169" t="s">
        <v>375</v>
      </c>
      <c r="I19" s="3" t="s">
        <v>1059</v>
      </c>
    </row>
    <row r="20" spans="1:14">
      <c r="A20" s="169" t="s">
        <v>324</v>
      </c>
      <c r="B20" s="353">
        <v>307</v>
      </c>
      <c r="C20" s="353" t="s">
        <v>378</v>
      </c>
      <c r="D20" s="93">
        <v>164</v>
      </c>
      <c r="E20" s="93">
        <v>164</v>
      </c>
      <c r="F20" s="93">
        <v>787</v>
      </c>
      <c r="G20" s="169" t="s">
        <v>325</v>
      </c>
    </row>
    <row r="21" spans="1:14">
      <c r="A21" s="169" t="s">
        <v>326</v>
      </c>
      <c r="B21" s="353" t="s">
        <v>378</v>
      </c>
      <c r="C21" s="353" t="s">
        <v>378</v>
      </c>
      <c r="D21" s="93" t="s">
        <v>378</v>
      </c>
      <c r="E21" s="93" t="s">
        <v>378</v>
      </c>
      <c r="F21" s="93">
        <v>866</v>
      </c>
      <c r="G21" s="169" t="s">
        <v>327</v>
      </c>
      <c r="K21" s="3" t="s">
        <v>1059</v>
      </c>
      <c r="L21" s="261" t="s">
        <v>1059</v>
      </c>
      <c r="N21" s="3" t="s">
        <v>1059</v>
      </c>
    </row>
    <row r="22" spans="1:14">
      <c r="A22" s="169" t="s">
        <v>339</v>
      </c>
      <c r="B22" s="353" t="s">
        <v>378</v>
      </c>
      <c r="C22" s="353" t="s">
        <v>378</v>
      </c>
      <c r="D22" s="93" t="s">
        <v>378</v>
      </c>
      <c r="E22" s="93" t="s">
        <v>378</v>
      </c>
      <c r="F22" s="93" t="s">
        <v>378</v>
      </c>
      <c r="G22" s="169" t="s">
        <v>329</v>
      </c>
      <c r="K22" s="3" t="s">
        <v>1059</v>
      </c>
      <c r="N22" s="3" t="s">
        <v>1059</v>
      </c>
    </row>
    <row r="23" spans="1:14">
      <c r="A23" s="169" t="s">
        <v>330</v>
      </c>
      <c r="B23" s="353">
        <v>106</v>
      </c>
      <c r="C23" s="353">
        <v>180</v>
      </c>
      <c r="D23" s="93">
        <v>394</v>
      </c>
      <c r="E23" s="93">
        <v>394</v>
      </c>
      <c r="F23" s="93">
        <v>388</v>
      </c>
      <c r="G23" s="169" t="s">
        <v>331</v>
      </c>
    </row>
    <row r="24" spans="1:14">
      <c r="A24" s="169" t="s">
        <v>332</v>
      </c>
      <c r="B24" s="271" t="s">
        <v>378</v>
      </c>
      <c r="C24" s="271" t="s">
        <v>378</v>
      </c>
      <c r="D24" s="272" t="s">
        <v>378</v>
      </c>
      <c r="E24" s="272" t="s">
        <v>378</v>
      </c>
      <c r="F24" s="97" t="s">
        <v>378</v>
      </c>
      <c r="G24" s="169" t="s">
        <v>333</v>
      </c>
    </row>
    <row r="25" spans="1:14" ht="15.75" thickBot="1">
      <c r="A25" s="177" t="s">
        <v>855</v>
      </c>
      <c r="B25" s="354" t="s">
        <v>378</v>
      </c>
      <c r="C25" s="354" t="s">
        <v>378</v>
      </c>
      <c r="D25" s="95">
        <v>84</v>
      </c>
      <c r="E25" s="95">
        <v>84</v>
      </c>
      <c r="F25" s="161" t="s">
        <v>378</v>
      </c>
      <c r="G25" s="177" t="s">
        <v>335</v>
      </c>
    </row>
    <row r="26" spans="1:14" ht="15.75">
      <c r="A26" s="355" t="s">
        <v>856</v>
      </c>
      <c r="B26" s="20"/>
      <c r="C26" s="20"/>
      <c r="D26" s="20"/>
      <c r="E26" s="20"/>
      <c r="F26" s="20"/>
    </row>
    <row r="27" spans="1:14">
      <c r="A27" s="356" t="s">
        <v>857</v>
      </c>
      <c r="B27" s="20"/>
      <c r="C27" s="20"/>
      <c r="D27" s="20"/>
      <c r="E27" s="20"/>
      <c r="F27" s="20"/>
    </row>
    <row r="28" spans="1:14">
      <c r="A28" s="357"/>
    </row>
  </sheetData>
  <mergeCells count="1">
    <mergeCell ref="A1:G1"/>
  </mergeCells>
  <pageMargins left="0.70866141732283505" right="0.70866141732283505" top="0.74803149606299202" bottom="0.74803149606299202" header="0.31496062992126" footer="0.31496062992126"/>
  <pageSetup paperSize="9" firstPageNumber="55" orientation="portrait" useFirstPageNumber="1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5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2" width="15.5703125" style="3" customWidth="1"/>
    <col min="3" max="3" width="14.28515625" style="3" customWidth="1"/>
    <col min="4" max="4" width="15.42578125" style="3" customWidth="1"/>
    <col min="5" max="5" width="20.28515625" style="3" customWidth="1"/>
    <col min="6" max="16384" width="9.140625" style="3"/>
  </cols>
  <sheetData>
    <row r="1" spans="1:5" s="1" customFormat="1" ht="18" customHeight="1">
      <c r="A1" s="743" t="s">
        <v>1614</v>
      </c>
      <c r="B1" s="743"/>
      <c r="C1" s="743"/>
      <c r="D1" s="743"/>
      <c r="E1" s="743"/>
    </row>
    <row r="2" spans="1:5" s="1" customFormat="1" ht="21" customHeight="1">
      <c r="A2" s="745" t="s">
        <v>1615</v>
      </c>
      <c r="B2" s="745"/>
      <c r="C2" s="745"/>
      <c r="D2" s="745"/>
      <c r="E2" s="745"/>
    </row>
    <row r="3" spans="1:5" ht="63.75">
      <c r="A3" s="347"/>
      <c r="B3" s="348" t="s">
        <v>858</v>
      </c>
      <c r="C3" s="348" t="s">
        <v>859</v>
      </c>
      <c r="D3" s="348" t="s">
        <v>860</v>
      </c>
      <c r="E3" s="349"/>
    </row>
    <row r="4" spans="1:5" ht="94.5">
      <c r="A4" s="341"/>
      <c r="B4" s="342" t="s">
        <v>861</v>
      </c>
      <c r="C4" s="342" t="s">
        <v>862</v>
      </c>
      <c r="D4" s="342" t="s">
        <v>863</v>
      </c>
      <c r="E4" s="350"/>
    </row>
    <row r="5" spans="1:5" ht="19.149999999999999" customHeight="1">
      <c r="A5" s="351" t="s">
        <v>295</v>
      </c>
      <c r="B5" s="143"/>
      <c r="C5" s="143"/>
      <c r="D5" s="144"/>
      <c r="E5" s="245" t="s">
        <v>428</v>
      </c>
    </row>
    <row r="6" spans="1:5">
      <c r="A6" s="248" t="s">
        <v>864</v>
      </c>
      <c r="B6" s="146">
        <v>1558</v>
      </c>
      <c r="C6" s="146">
        <v>1574</v>
      </c>
      <c r="D6" s="14">
        <v>9182</v>
      </c>
      <c r="E6" s="248" t="s">
        <v>644</v>
      </c>
    </row>
    <row r="7" spans="1:5">
      <c r="A7" s="248" t="s">
        <v>865</v>
      </c>
      <c r="B7" s="146">
        <v>13627</v>
      </c>
      <c r="C7" s="146">
        <v>20407</v>
      </c>
      <c r="D7" s="14">
        <v>84525</v>
      </c>
      <c r="E7" s="248" t="s">
        <v>646</v>
      </c>
    </row>
    <row r="8" spans="1:5">
      <c r="A8" s="248" t="s">
        <v>866</v>
      </c>
      <c r="B8" s="146">
        <v>1496</v>
      </c>
      <c r="C8" s="146">
        <v>2256</v>
      </c>
      <c r="D8" s="14">
        <v>7838</v>
      </c>
      <c r="E8" s="248" t="s">
        <v>648</v>
      </c>
    </row>
    <row r="9" spans="1:5" ht="26.25">
      <c r="A9" s="169" t="s">
        <v>867</v>
      </c>
      <c r="B9" s="146">
        <v>1719</v>
      </c>
      <c r="C9" s="146">
        <v>3435</v>
      </c>
      <c r="D9" s="14">
        <v>10619</v>
      </c>
      <c r="E9" s="169" t="s">
        <v>868</v>
      </c>
    </row>
    <row r="10" spans="1:5">
      <c r="A10" s="248" t="s">
        <v>869</v>
      </c>
      <c r="B10" s="146">
        <v>3544</v>
      </c>
      <c r="C10" s="146">
        <v>3607</v>
      </c>
      <c r="D10" s="14">
        <v>22577</v>
      </c>
      <c r="E10" s="248" t="s">
        <v>652</v>
      </c>
    </row>
    <row r="11" spans="1:5">
      <c r="A11" s="248" t="s">
        <v>870</v>
      </c>
      <c r="B11" s="146">
        <v>21849</v>
      </c>
      <c r="C11" s="603">
        <v>34488</v>
      </c>
      <c r="D11" s="14">
        <v>277593</v>
      </c>
      <c r="E11" s="248" t="s">
        <v>654</v>
      </c>
    </row>
    <row r="12" spans="1:5">
      <c r="A12" s="248" t="s">
        <v>871</v>
      </c>
      <c r="B12" s="146">
        <v>311</v>
      </c>
      <c r="C12" s="146">
        <v>311</v>
      </c>
      <c r="D12" s="14">
        <v>2045</v>
      </c>
      <c r="E12" s="248" t="s">
        <v>872</v>
      </c>
    </row>
    <row r="13" spans="1:5">
      <c r="A13" s="248" t="s">
        <v>873</v>
      </c>
      <c r="B13" s="146">
        <v>1115</v>
      </c>
      <c r="C13" s="146">
        <v>1257</v>
      </c>
      <c r="D13" s="14">
        <v>20452</v>
      </c>
      <c r="E13" s="248" t="s">
        <v>658</v>
      </c>
    </row>
    <row r="14" spans="1:5" ht="39">
      <c r="A14" s="169" t="s">
        <v>874</v>
      </c>
      <c r="B14" s="146">
        <v>3344</v>
      </c>
      <c r="C14" s="146">
        <v>4850</v>
      </c>
      <c r="D14" s="14">
        <v>30491</v>
      </c>
      <c r="E14" s="169" t="s">
        <v>875</v>
      </c>
    </row>
    <row r="15" spans="1:5" ht="28.5" customHeight="1">
      <c r="A15" s="177" t="s">
        <v>876</v>
      </c>
      <c r="B15" s="147">
        <v>2593</v>
      </c>
      <c r="C15" s="147">
        <v>3221</v>
      </c>
      <c r="D15" s="17">
        <v>7406</v>
      </c>
      <c r="E15" s="177" t="s">
        <v>877</v>
      </c>
    </row>
  </sheetData>
  <mergeCells count="2">
    <mergeCell ref="A1:E1"/>
    <mergeCell ref="A2:E2"/>
  </mergeCells>
  <pageMargins left="0.70866141732283505" right="0.70866141732283505" top="0.74803149606299202" bottom="0.74803149606299202" header="0.31496062992126" footer="0.31496062992126"/>
  <pageSetup paperSize="9" firstPageNumber="56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"/>
  <sheetViews>
    <sheetView topLeftCell="A22" workbookViewId="0">
      <selection activeCell="G24" sqref="G24"/>
    </sheetView>
  </sheetViews>
  <sheetFormatPr defaultColWidth="8.85546875" defaultRowHeight="15"/>
  <cols>
    <col min="1" max="1" width="20.7109375" style="3" customWidth="1"/>
    <col min="2" max="4" width="8.42578125" style="3" customWidth="1"/>
    <col min="5" max="6" width="9.140625" style="3" bestFit="1" customWidth="1"/>
    <col min="7" max="7" width="20.7109375" style="3" customWidth="1"/>
    <col min="8" max="9" width="8.85546875" style="3"/>
    <col min="10" max="10" width="12.140625" style="3" customWidth="1"/>
    <col min="11" max="11" width="11.85546875" style="3" customWidth="1"/>
    <col min="12" max="16384" width="8.85546875" style="3"/>
  </cols>
  <sheetData>
    <row r="1" spans="1:10" ht="18" customHeight="1">
      <c r="A1" s="656" t="s">
        <v>1596</v>
      </c>
      <c r="B1" s="656"/>
      <c r="C1" s="656"/>
      <c r="D1" s="656"/>
      <c r="E1" s="656"/>
      <c r="F1" s="656"/>
      <c r="G1" s="656"/>
    </row>
    <row r="2" spans="1:10" ht="18" customHeight="1">
      <c r="A2" s="657" t="s">
        <v>1597</v>
      </c>
      <c r="B2" s="657"/>
      <c r="C2" s="657"/>
      <c r="D2" s="657"/>
      <c r="E2" s="657"/>
      <c r="F2" s="657"/>
      <c r="G2" s="657"/>
    </row>
    <row r="3" spans="1:10" s="20" customFormat="1" ht="18" customHeight="1">
      <c r="A3" s="356"/>
      <c r="B3" s="310"/>
      <c r="C3" s="310"/>
      <c r="D3" s="310"/>
      <c r="E3" s="310"/>
      <c r="F3" s="310"/>
      <c r="G3" s="310"/>
    </row>
    <row r="4" spans="1:10">
      <c r="A4" s="523"/>
      <c r="B4" s="524">
        <v>2019</v>
      </c>
      <c r="C4" s="524">
        <v>2020</v>
      </c>
      <c r="D4" s="524">
        <v>2021</v>
      </c>
      <c r="E4" s="524">
        <v>2022</v>
      </c>
      <c r="F4" s="524">
        <v>2023</v>
      </c>
      <c r="G4" s="523"/>
    </row>
    <row r="5" spans="1:10" ht="54.75">
      <c r="A5" s="168" t="s">
        <v>1684</v>
      </c>
      <c r="B5" s="600">
        <v>6663.5919999999996</v>
      </c>
      <c r="C5" s="600">
        <v>6789.6</v>
      </c>
      <c r="D5" s="600">
        <v>6912.9</v>
      </c>
      <c r="E5" s="600">
        <v>7037.6</v>
      </c>
      <c r="F5" s="600">
        <v>7161.9</v>
      </c>
      <c r="G5" s="472" t="s">
        <v>1636</v>
      </c>
    </row>
    <row r="6" spans="1:10" ht="39">
      <c r="A6" s="168" t="s">
        <v>198</v>
      </c>
      <c r="B6" s="600">
        <v>140.19999999999999</v>
      </c>
      <c r="C6" s="600">
        <v>118.13500000000001</v>
      </c>
      <c r="D6" s="600">
        <v>111.289</v>
      </c>
      <c r="E6" s="600">
        <v>118.824</v>
      </c>
      <c r="F6" s="600">
        <v>114.477</v>
      </c>
      <c r="G6" s="472" t="s">
        <v>199</v>
      </c>
    </row>
    <row r="7" spans="1:10" ht="54.75">
      <c r="A7" s="472" t="s">
        <v>1685</v>
      </c>
      <c r="B7" s="521">
        <v>2442.6999999999998</v>
      </c>
      <c r="C7" s="521">
        <v>2445.1999999999998</v>
      </c>
      <c r="D7" s="521">
        <v>2537.9</v>
      </c>
      <c r="E7" s="521">
        <v>2581.1</v>
      </c>
      <c r="F7" s="521">
        <v>2656.2</v>
      </c>
      <c r="G7" s="168" t="s">
        <v>200</v>
      </c>
    </row>
    <row r="8" spans="1:10" ht="77.25">
      <c r="A8" s="168" t="s">
        <v>201</v>
      </c>
      <c r="B8" s="521">
        <v>76.099999999999994</v>
      </c>
      <c r="C8" s="521">
        <v>76.7</v>
      </c>
      <c r="D8" s="521">
        <v>76</v>
      </c>
      <c r="E8" s="521">
        <v>74.7</v>
      </c>
      <c r="F8" s="521">
        <v>67.599999999999994</v>
      </c>
      <c r="G8" s="168" t="s">
        <v>202</v>
      </c>
    </row>
    <row r="9" spans="1:10" ht="51.75">
      <c r="A9" s="168" t="s">
        <v>203</v>
      </c>
      <c r="B9" s="521">
        <v>5684.7</v>
      </c>
      <c r="C9" s="521">
        <v>5625.4</v>
      </c>
      <c r="D9" s="521">
        <v>6647.8</v>
      </c>
      <c r="E9" s="521">
        <v>7948.36</v>
      </c>
      <c r="F9" s="521">
        <v>9716</v>
      </c>
      <c r="G9" s="168" t="s">
        <v>204</v>
      </c>
    </row>
    <row r="10" spans="1:10" ht="42">
      <c r="A10" s="168" t="s">
        <v>1732</v>
      </c>
      <c r="B10" s="521">
        <v>654015.19999999995</v>
      </c>
      <c r="C10" s="521">
        <v>639688.6</v>
      </c>
      <c r="D10" s="521">
        <v>782854.3</v>
      </c>
      <c r="E10" s="601">
        <v>1020744.6</v>
      </c>
      <c r="F10" s="601">
        <v>1228898.8</v>
      </c>
      <c r="G10" s="168" t="s">
        <v>1733</v>
      </c>
    </row>
    <row r="11" spans="1:10" ht="26.25">
      <c r="A11" s="169" t="s">
        <v>205</v>
      </c>
      <c r="B11" s="521">
        <v>98.1</v>
      </c>
      <c r="C11" s="521">
        <v>94.2</v>
      </c>
      <c r="D11" s="521">
        <v>113.2</v>
      </c>
      <c r="E11" s="521">
        <v>146.30000000000001</v>
      </c>
      <c r="F11" s="521">
        <v>173.1</v>
      </c>
      <c r="G11" s="169" t="s">
        <v>206</v>
      </c>
    </row>
    <row r="12" spans="1:10" ht="41.25" customHeight="1">
      <c r="A12" s="168" t="s">
        <v>1734</v>
      </c>
      <c r="B12" s="521">
        <v>162193.70000000001</v>
      </c>
      <c r="C12" s="521">
        <v>123279.6</v>
      </c>
      <c r="D12" s="521">
        <v>122843.3</v>
      </c>
      <c r="E12" s="521">
        <v>139417.5</v>
      </c>
      <c r="F12" s="521">
        <v>185054</v>
      </c>
      <c r="G12" s="168" t="s">
        <v>1735</v>
      </c>
    </row>
    <row r="13" spans="1:10" ht="68.099999999999994" customHeight="1">
      <c r="A13" s="168" t="s">
        <v>207</v>
      </c>
      <c r="B13" s="602">
        <v>1076.9000000000001</v>
      </c>
      <c r="C13" s="602">
        <v>537.6</v>
      </c>
      <c r="D13" s="602">
        <v>1006.1</v>
      </c>
      <c r="E13" s="602">
        <v>1202.5999999999999</v>
      </c>
      <c r="F13" s="602">
        <v>844.9</v>
      </c>
      <c r="G13" s="168" t="s">
        <v>208</v>
      </c>
    </row>
    <row r="14" spans="1:10" ht="64.5">
      <c r="A14" s="168" t="s">
        <v>1677</v>
      </c>
      <c r="B14" s="521">
        <v>13135.1</v>
      </c>
      <c r="C14" s="521">
        <v>7141.6</v>
      </c>
      <c r="D14" s="521">
        <v>9090.7000000000007</v>
      </c>
      <c r="E14" s="521">
        <v>10444.200000000001</v>
      </c>
      <c r="F14" s="521">
        <v>11350.7</v>
      </c>
      <c r="G14" s="168" t="s">
        <v>209</v>
      </c>
    </row>
    <row r="15" spans="1:10" ht="86.25" customHeight="1">
      <c r="A15" s="168" t="s">
        <v>1737</v>
      </c>
      <c r="B15" s="521">
        <v>595215.69999999995</v>
      </c>
      <c r="C15" s="521">
        <v>537271.4</v>
      </c>
      <c r="D15" s="521">
        <v>754902.1</v>
      </c>
      <c r="E15" s="521">
        <v>1000897.9</v>
      </c>
      <c r="F15" s="521">
        <v>1287491.7</v>
      </c>
      <c r="G15" s="168" t="s">
        <v>1736</v>
      </c>
    </row>
    <row r="16" spans="1:10" ht="57" customHeight="1">
      <c r="A16" s="168" t="s">
        <v>1739</v>
      </c>
      <c r="B16" s="521">
        <v>25663.5</v>
      </c>
      <c r="C16" s="521">
        <v>16017.2</v>
      </c>
      <c r="D16" s="521">
        <v>21315.599999999999</v>
      </c>
      <c r="E16" s="521">
        <v>29849.200000000001</v>
      </c>
      <c r="F16" s="521">
        <v>41191.1</v>
      </c>
      <c r="G16" s="168" t="s">
        <v>1738</v>
      </c>
      <c r="J16" s="198"/>
    </row>
    <row r="17" spans="1:10" ht="90">
      <c r="A17" s="168" t="s">
        <v>210</v>
      </c>
      <c r="B17" s="521">
        <v>103.1</v>
      </c>
      <c r="C17" s="521">
        <v>109.7</v>
      </c>
      <c r="D17" s="521">
        <v>111.2</v>
      </c>
      <c r="E17" s="521">
        <v>114.7</v>
      </c>
      <c r="F17" s="521">
        <v>107.27489813107292</v>
      </c>
      <c r="G17" s="168" t="s">
        <v>211</v>
      </c>
      <c r="J17" s="198"/>
    </row>
    <row r="18" spans="1:10" ht="54" customHeight="1">
      <c r="A18" s="168" t="s">
        <v>1744</v>
      </c>
      <c r="B18" s="521">
        <v>167412.20000000001</v>
      </c>
      <c r="C18" s="521">
        <v>152139.9</v>
      </c>
      <c r="D18" s="521">
        <v>209937.2</v>
      </c>
      <c r="E18" s="521">
        <v>300741.59999999998</v>
      </c>
      <c r="F18" s="521">
        <v>392111.8</v>
      </c>
      <c r="G18" s="168" t="s">
        <v>1745</v>
      </c>
    </row>
    <row r="19" spans="1:10" ht="42" customHeight="1">
      <c r="A19" s="169" t="s">
        <v>1645</v>
      </c>
      <c r="B19" s="600">
        <v>25.6</v>
      </c>
      <c r="C19" s="600">
        <v>23.8</v>
      </c>
      <c r="D19" s="600">
        <v>26.8</v>
      </c>
      <c r="E19" s="639">
        <v>29.5</v>
      </c>
      <c r="F19" s="600">
        <v>31.9</v>
      </c>
      <c r="G19" s="169" t="s">
        <v>213</v>
      </c>
    </row>
    <row r="20" spans="1:10" ht="55.5" customHeight="1">
      <c r="A20" s="168" t="s">
        <v>1743</v>
      </c>
      <c r="B20" s="600">
        <v>167843.9</v>
      </c>
      <c r="C20" s="600">
        <v>171873.9</v>
      </c>
      <c r="D20" s="600">
        <v>211700.8</v>
      </c>
      <c r="E20" s="600">
        <v>311142.3</v>
      </c>
      <c r="F20" s="600">
        <v>379486.7</v>
      </c>
      <c r="G20" s="168" t="s">
        <v>1742</v>
      </c>
    </row>
    <row r="21" spans="1:10" ht="43.5" customHeight="1">
      <c r="A21" s="169" t="s">
        <v>212</v>
      </c>
      <c r="B21" s="600">
        <v>25.7</v>
      </c>
      <c r="C21" s="600">
        <v>26.9</v>
      </c>
      <c r="D21" s="600">
        <v>27</v>
      </c>
      <c r="E21" s="639">
        <v>30.5</v>
      </c>
      <c r="F21" s="600">
        <v>30.9</v>
      </c>
      <c r="G21" s="169" t="s">
        <v>214</v>
      </c>
    </row>
    <row r="22" spans="1:10" ht="52.5" customHeight="1">
      <c r="A22" s="168" t="s">
        <v>1741</v>
      </c>
      <c r="B22" s="600">
        <v>-431.7</v>
      </c>
      <c r="C22" s="600">
        <v>-19734</v>
      </c>
      <c r="D22" s="600">
        <v>-1763.6</v>
      </c>
      <c r="E22" s="600">
        <v>-10400.700000000001</v>
      </c>
      <c r="F22" s="600">
        <v>12625.1</v>
      </c>
      <c r="G22" s="168" t="s">
        <v>1740</v>
      </c>
    </row>
    <row r="23" spans="1:10" ht="51.75">
      <c r="A23" s="169" t="s">
        <v>212</v>
      </c>
      <c r="B23" s="600">
        <v>-0.1</v>
      </c>
      <c r="C23" s="600">
        <v>-3.1</v>
      </c>
      <c r="D23" s="600">
        <v>-0.2</v>
      </c>
      <c r="E23" s="639">
        <v>-1</v>
      </c>
      <c r="F23" s="600">
        <v>1</v>
      </c>
      <c r="G23" s="169" t="s">
        <v>213</v>
      </c>
    </row>
    <row r="24" spans="1:10" ht="39">
      <c r="A24" s="168" t="s">
        <v>215</v>
      </c>
      <c r="B24" s="521">
        <v>6975.1</v>
      </c>
      <c r="C24" s="521">
        <v>5692</v>
      </c>
      <c r="D24" s="521">
        <v>8332.4</v>
      </c>
      <c r="E24" s="521">
        <v>12057.9</v>
      </c>
      <c r="F24" s="521">
        <v>15902.7</v>
      </c>
      <c r="G24" s="168" t="s">
        <v>216</v>
      </c>
    </row>
    <row r="25" spans="1:10" ht="18" customHeight="1">
      <c r="A25" s="169" t="s">
        <v>217</v>
      </c>
      <c r="B25" s="521"/>
      <c r="C25" s="521"/>
      <c r="D25" s="521"/>
      <c r="E25" s="521"/>
      <c r="F25" s="521"/>
      <c r="G25" s="169" t="s">
        <v>218</v>
      </c>
    </row>
    <row r="26" spans="1:10" ht="18" customHeight="1">
      <c r="A26" s="169" t="s">
        <v>219</v>
      </c>
      <c r="B26" s="521">
        <v>1986.1</v>
      </c>
      <c r="C26" s="521">
        <v>1973.2</v>
      </c>
      <c r="D26" s="521">
        <v>2752.2</v>
      </c>
      <c r="E26" s="521">
        <v>2254.6999999999998</v>
      </c>
      <c r="F26" s="521">
        <v>3384.8</v>
      </c>
      <c r="G26" s="169" t="s">
        <v>220</v>
      </c>
    </row>
    <row r="27" spans="1:10" ht="20.100000000000001" customHeight="1">
      <c r="A27" s="177" t="s">
        <v>221</v>
      </c>
      <c r="B27" s="525">
        <v>4989</v>
      </c>
      <c r="C27" s="525">
        <v>3718.8</v>
      </c>
      <c r="D27" s="525">
        <v>5580.2</v>
      </c>
      <c r="E27" s="525">
        <v>9803.2000000000007</v>
      </c>
      <c r="F27" s="525">
        <v>12517.9</v>
      </c>
      <c r="G27" s="177" t="s">
        <v>222</v>
      </c>
    </row>
    <row r="28" spans="1:10" ht="27" customHeight="1">
      <c r="A28" s="658" t="s">
        <v>223</v>
      </c>
      <c r="B28" s="658"/>
      <c r="C28" s="658"/>
      <c r="D28" s="522"/>
      <c r="E28" s="655" t="s">
        <v>224</v>
      </c>
      <c r="F28" s="655"/>
      <c r="G28" s="655"/>
    </row>
    <row r="29" spans="1:10" ht="24.75" customHeight="1">
      <c r="A29" s="654" t="s">
        <v>225</v>
      </c>
      <c r="B29" s="654"/>
      <c r="C29" s="654"/>
      <c r="D29" s="522"/>
      <c r="E29" s="655" t="s">
        <v>226</v>
      </c>
      <c r="F29" s="655"/>
      <c r="G29" s="655"/>
    </row>
    <row r="30" spans="1:10" ht="38.25" customHeight="1">
      <c r="A30" s="654" t="s">
        <v>227</v>
      </c>
      <c r="B30" s="654"/>
      <c r="C30" s="654"/>
      <c r="D30" s="522"/>
      <c r="E30" s="655" t="s">
        <v>228</v>
      </c>
      <c r="F30" s="655"/>
      <c r="G30" s="655"/>
    </row>
    <row r="31" spans="1:10" ht="39" customHeight="1">
      <c r="A31" s="654" t="s">
        <v>229</v>
      </c>
      <c r="B31" s="654"/>
      <c r="C31" s="654"/>
      <c r="D31" s="24"/>
      <c r="E31" s="655" t="s">
        <v>230</v>
      </c>
      <c r="F31" s="655"/>
      <c r="G31" s="655"/>
    </row>
    <row r="39" spans="7:7">
      <c r="G39" s="462"/>
    </row>
  </sheetData>
  <mergeCells count="10">
    <mergeCell ref="A30:C30"/>
    <mergeCell ref="E30:G30"/>
    <mergeCell ref="A31:C31"/>
    <mergeCell ref="E31:G31"/>
    <mergeCell ref="A1:G1"/>
    <mergeCell ref="A2:G2"/>
    <mergeCell ref="A28:C28"/>
    <mergeCell ref="E28:G28"/>
    <mergeCell ref="A29:C29"/>
    <mergeCell ref="E29:G29"/>
  </mergeCells>
  <pageMargins left="0.9055118110236221" right="0.51181102362204722" top="0.78740157480314965" bottom="0.78740157480314965" header="0.31496062992125984" footer="0.31496062992125984"/>
  <pageSetup paperSize="9" firstPageNumber="21" orientation="portrait" useFirstPageNumber="1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53"/>
  <sheetViews>
    <sheetView workbookViewId="0">
      <selection activeCell="C9" sqref="C9:C10"/>
    </sheetView>
  </sheetViews>
  <sheetFormatPr defaultColWidth="9.140625" defaultRowHeight="15"/>
  <cols>
    <col min="1" max="1" width="20.85546875" style="3" customWidth="1"/>
    <col min="2" max="2" width="14.7109375" style="3" customWidth="1"/>
    <col min="3" max="3" width="15.5703125" style="3" customWidth="1"/>
    <col min="4" max="4" width="12.7109375" style="3" customWidth="1"/>
    <col min="5" max="5" width="22.7109375" style="3" customWidth="1"/>
    <col min="6" max="16384" width="9.140625" style="3"/>
  </cols>
  <sheetData>
    <row r="1" spans="1:5" ht="18" customHeight="1">
      <c r="A1" s="4" t="s">
        <v>1616</v>
      </c>
      <c r="B1" s="4"/>
      <c r="C1" s="4"/>
      <c r="D1" s="4"/>
      <c r="E1" s="320"/>
    </row>
    <row r="2" spans="1:5" s="19" customFormat="1" ht="18" customHeight="1">
      <c r="A2" s="6" t="s">
        <v>878</v>
      </c>
      <c r="B2" s="6"/>
      <c r="C2" s="6"/>
      <c r="D2" s="6"/>
      <c r="E2" s="321"/>
    </row>
    <row r="3" spans="1:5" s="1" customFormat="1" ht="18" customHeight="1">
      <c r="A3" s="4" t="s">
        <v>879</v>
      </c>
      <c r="B3" s="4"/>
      <c r="C3" s="4"/>
      <c r="D3" s="4"/>
      <c r="E3" s="320"/>
    </row>
    <row r="4" spans="1:5" s="2" customFormat="1" ht="18" customHeight="1" thickBot="1">
      <c r="A4" s="6" t="s">
        <v>1617</v>
      </c>
      <c r="B4" s="263"/>
      <c r="C4" s="263"/>
      <c r="D4" s="263"/>
      <c r="E4" s="322"/>
    </row>
    <row r="5" spans="1:5" ht="80.25" customHeight="1">
      <c r="A5" s="339"/>
      <c r="B5" s="153" t="s">
        <v>880</v>
      </c>
      <c r="C5" s="153" t="s">
        <v>859</v>
      </c>
      <c r="D5" s="153" t="s">
        <v>881</v>
      </c>
      <c r="E5" s="340"/>
    </row>
    <row r="6" spans="1:5" ht="76.5" customHeight="1" thickBot="1">
      <c r="A6" s="341"/>
      <c r="B6" s="342" t="s">
        <v>861</v>
      </c>
      <c r="C6" s="342" t="s">
        <v>882</v>
      </c>
      <c r="D6" s="342" t="s">
        <v>883</v>
      </c>
      <c r="E6" s="343"/>
    </row>
    <row r="7" spans="1:5" ht="12" customHeight="1">
      <c r="A7" s="344"/>
      <c r="B7" s="345"/>
      <c r="C7" s="345"/>
      <c r="D7" s="345"/>
      <c r="E7" s="158"/>
    </row>
    <row r="8" spans="1:5" ht="18" customHeight="1">
      <c r="A8" s="245" t="s">
        <v>643</v>
      </c>
      <c r="B8" s="143"/>
      <c r="C8" s="143"/>
      <c r="D8" s="228"/>
      <c r="E8" s="245" t="s">
        <v>644</v>
      </c>
    </row>
    <row r="9" spans="1:5">
      <c r="A9" s="248" t="s">
        <v>753</v>
      </c>
      <c r="B9" s="146">
        <v>640</v>
      </c>
      <c r="C9" s="146">
        <v>640</v>
      </c>
      <c r="D9" s="14">
        <v>3736</v>
      </c>
      <c r="E9" s="248" t="s">
        <v>321</v>
      </c>
    </row>
    <row r="10" spans="1:5">
      <c r="A10" s="248" t="s">
        <v>374</v>
      </c>
      <c r="B10" s="146">
        <v>258</v>
      </c>
      <c r="C10" s="146">
        <v>274</v>
      </c>
      <c r="D10" s="14">
        <v>4045</v>
      </c>
      <c r="E10" s="248" t="s">
        <v>375</v>
      </c>
    </row>
    <row r="11" spans="1:5">
      <c r="A11" s="248" t="s">
        <v>330</v>
      </c>
      <c r="B11" s="146">
        <v>604</v>
      </c>
      <c r="C11" s="146">
        <v>604</v>
      </c>
      <c r="D11" s="14">
        <v>792</v>
      </c>
      <c r="E11" s="248" t="s">
        <v>331</v>
      </c>
    </row>
    <row r="12" spans="1:5">
      <c r="A12" s="248" t="s">
        <v>884</v>
      </c>
      <c r="B12" s="146">
        <v>56</v>
      </c>
      <c r="C12" s="146">
        <v>56</v>
      </c>
      <c r="D12" s="14">
        <v>609</v>
      </c>
      <c r="E12" s="248" t="s">
        <v>325</v>
      </c>
    </row>
    <row r="13" spans="1:5" ht="18" customHeight="1">
      <c r="A13" s="245" t="s">
        <v>885</v>
      </c>
      <c r="B13" s="143"/>
      <c r="C13" s="143"/>
      <c r="D13" s="228"/>
      <c r="E13" s="245" t="s">
        <v>646</v>
      </c>
    </row>
    <row r="14" spans="1:5">
      <c r="A14" s="248" t="s">
        <v>693</v>
      </c>
      <c r="B14" s="146">
        <v>2422</v>
      </c>
      <c r="C14" s="146">
        <v>3124</v>
      </c>
      <c r="D14" s="14">
        <v>12588</v>
      </c>
      <c r="E14" s="248" t="s">
        <v>321</v>
      </c>
    </row>
    <row r="15" spans="1:5">
      <c r="A15" s="248" t="s">
        <v>683</v>
      </c>
      <c r="B15" s="146">
        <v>9597</v>
      </c>
      <c r="C15" s="146">
        <v>15675</v>
      </c>
      <c r="D15" s="14">
        <v>68062</v>
      </c>
      <c r="E15" s="248" t="s">
        <v>375</v>
      </c>
    </row>
    <row r="16" spans="1:5">
      <c r="A16" s="248" t="s">
        <v>688</v>
      </c>
      <c r="B16" s="146">
        <v>1528</v>
      </c>
      <c r="C16" s="146">
        <v>1528</v>
      </c>
      <c r="D16" s="14">
        <v>3797</v>
      </c>
      <c r="E16" s="248" t="s">
        <v>331</v>
      </c>
    </row>
    <row r="17" spans="1:5">
      <c r="A17" s="248" t="s">
        <v>884</v>
      </c>
      <c r="B17" s="146">
        <v>80</v>
      </c>
      <c r="C17" s="146">
        <v>80</v>
      </c>
      <c r="D17" s="14">
        <v>78</v>
      </c>
      <c r="E17" s="248" t="s">
        <v>325</v>
      </c>
    </row>
    <row r="18" spans="1:5" ht="18" customHeight="1">
      <c r="A18" s="245" t="s">
        <v>886</v>
      </c>
      <c r="B18" s="143"/>
      <c r="C18" s="143"/>
      <c r="D18" s="228"/>
      <c r="E18" s="245" t="s">
        <v>648</v>
      </c>
    </row>
    <row r="19" spans="1:5">
      <c r="A19" s="248" t="s">
        <v>753</v>
      </c>
      <c r="B19" s="146">
        <v>864</v>
      </c>
      <c r="C19" s="146">
        <v>1624</v>
      </c>
      <c r="D19" s="14">
        <v>6488</v>
      </c>
      <c r="E19" s="248" t="s">
        <v>321</v>
      </c>
    </row>
    <row r="20" spans="1:5">
      <c r="A20" s="248" t="s">
        <v>374</v>
      </c>
      <c r="B20" s="146">
        <v>152</v>
      </c>
      <c r="C20" s="146">
        <v>152</v>
      </c>
      <c r="D20" s="14">
        <v>786</v>
      </c>
      <c r="E20" s="248" t="s">
        <v>375</v>
      </c>
    </row>
    <row r="21" spans="1:5">
      <c r="A21" s="248" t="s">
        <v>330</v>
      </c>
      <c r="B21" s="146">
        <v>480</v>
      </c>
      <c r="C21" s="146">
        <v>480</v>
      </c>
      <c r="D21" s="14">
        <v>564</v>
      </c>
      <c r="E21" s="248" t="s">
        <v>331</v>
      </c>
    </row>
    <row r="22" spans="1:5" ht="25.9" customHeight="1">
      <c r="A22" s="253" t="s">
        <v>887</v>
      </c>
      <c r="B22" s="143"/>
      <c r="C22" s="143"/>
      <c r="D22" s="228"/>
      <c r="E22" s="253" t="s">
        <v>888</v>
      </c>
    </row>
    <row r="23" spans="1:5">
      <c r="A23" s="248" t="s">
        <v>374</v>
      </c>
      <c r="B23" s="146">
        <v>116</v>
      </c>
      <c r="C23" s="146">
        <v>116</v>
      </c>
      <c r="D23" s="14">
        <v>2743</v>
      </c>
      <c r="E23" s="248" t="s">
        <v>375</v>
      </c>
    </row>
    <row r="24" spans="1:5">
      <c r="A24" s="248" t="s">
        <v>753</v>
      </c>
      <c r="B24" s="146">
        <v>150</v>
      </c>
      <c r="C24" s="146">
        <v>150</v>
      </c>
      <c r="D24" s="14">
        <v>300</v>
      </c>
      <c r="E24" s="248" t="s">
        <v>321</v>
      </c>
    </row>
    <row r="25" spans="1:5">
      <c r="A25" s="248" t="s">
        <v>326</v>
      </c>
      <c r="B25" s="146">
        <v>863</v>
      </c>
      <c r="C25" s="146">
        <v>2579</v>
      </c>
      <c r="D25" s="14">
        <v>5922</v>
      </c>
      <c r="E25" s="248" t="s">
        <v>327</v>
      </c>
    </row>
    <row r="26" spans="1:5">
      <c r="A26" s="248" t="s">
        <v>330</v>
      </c>
      <c r="B26" s="146">
        <v>100</v>
      </c>
      <c r="C26" s="146">
        <v>100</v>
      </c>
      <c r="D26" s="97" t="s">
        <v>378</v>
      </c>
      <c r="E26" s="248" t="s">
        <v>331</v>
      </c>
    </row>
    <row r="27" spans="1:5">
      <c r="A27" s="248" t="s">
        <v>334</v>
      </c>
      <c r="B27" s="146">
        <v>440</v>
      </c>
      <c r="C27" s="146">
        <v>440</v>
      </c>
      <c r="D27" s="14">
        <v>1597</v>
      </c>
      <c r="E27" s="248" t="s">
        <v>335</v>
      </c>
    </row>
    <row r="28" spans="1:5">
      <c r="A28" s="248" t="s">
        <v>318</v>
      </c>
      <c r="B28" s="146">
        <v>50</v>
      </c>
      <c r="C28" s="146">
        <v>50</v>
      </c>
      <c r="D28" s="14">
        <v>57</v>
      </c>
      <c r="E28" s="248" t="s">
        <v>319</v>
      </c>
    </row>
    <row r="29" spans="1:5" ht="18" customHeight="1">
      <c r="A29" s="245" t="s">
        <v>651</v>
      </c>
      <c r="B29" s="143"/>
      <c r="C29" s="143"/>
      <c r="D29" s="228"/>
      <c r="E29" s="245" t="s">
        <v>652</v>
      </c>
    </row>
    <row r="30" spans="1:5" ht="18" customHeight="1">
      <c r="A30" s="248" t="s">
        <v>753</v>
      </c>
      <c r="B30" s="146">
        <v>60</v>
      </c>
      <c r="C30" s="146">
        <v>60</v>
      </c>
      <c r="D30" s="14">
        <v>677</v>
      </c>
      <c r="E30" s="248" t="s">
        <v>321</v>
      </c>
    </row>
    <row r="31" spans="1:5">
      <c r="A31" s="248" t="s">
        <v>374</v>
      </c>
      <c r="B31" s="146">
        <v>3484</v>
      </c>
      <c r="C31" s="146">
        <v>3547</v>
      </c>
      <c r="D31" s="14">
        <v>21900</v>
      </c>
      <c r="E31" s="248" t="s">
        <v>375</v>
      </c>
    </row>
    <row r="32" spans="1:5" ht="18" customHeight="1">
      <c r="A32" s="245" t="s">
        <v>836</v>
      </c>
      <c r="B32" s="143"/>
      <c r="C32" s="143"/>
      <c r="D32" s="228"/>
      <c r="E32" s="245" t="s">
        <v>654</v>
      </c>
    </row>
    <row r="33" spans="1:5">
      <c r="A33" s="248" t="s">
        <v>753</v>
      </c>
      <c r="B33" s="146">
        <v>840</v>
      </c>
      <c r="C33" s="146">
        <v>840</v>
      </c>
      <c r="D33" s="14">
        <v>8837</v>
      </c>
      <c r="E33" s="248" t="s">
        <v>321</v>
      </c>
    </row>
    <row r="34" spans="1:5">
      <c r="A34" s="248" t="s">
        <v>374</v>
      </c>
      <c r="B34" s="146">
        <v>21009</v>
      </c>
      <c r="C34" s="146">
        <v>33648</v>
      </c>
      <c r="D34" s="14">
        <v>268756</v>
      </c>
      <c r="E34" s="248" t="s">
        <v>375</v>
      </c>
    </row>
    <row r="35" spans="1:5" ht="27" customHeight="1">
      <c r="A35" s="253" t="s">
        <v>655</v>
      </c>
      <c r="B35" s="143"/>
      <c r="C35" s="143"/>
      <c r="D35" s="228"/>
      <c r="E35" s="253" t="s">
        <v>872</v>
      </c>
    </row>
    <row r="36" spans="1:5">
      <c r="A36" s="248" t="s">
        <v>330</v>
      </c>
      <c r="B36" s="146">
        <v>311</v>
      </c>
      <c r="C36" s="146">
        <v>311</v>
      </c>
      <c r="D36" s="14">
        <v>2045</v>
      </c>
      <c r="E36" s="248" t="s">
        <v>331</v>
      </c>
    </row>
    <row r="37" spans="1:5" ht="18" customHeight="1">
      <c r="A37" s="245" t="s">
        <v>889</v>
      </c>
      <c r="B37" s="143"/>
      <c r="C37" s="143"/>
      <c r="D37" s="228"/>
      <c r="E37" s="245" t="s">
        <v>658</v>
      </c>
    </row>
    <row r="38" spans="1:5">
      <c r="A38" s="248" t="s">
        <v>318</v>
      </c>
      <c r="B38" s="146">
        <v>52</v>
      </c>
      <c r="C38" s="146">
        <v>52</v>
      </c>
      <c r="D38" s="14">
        <v>1109</v>
      </c>
      <c r="E38" s="248" t="s">
        <v>319</v>
      </c>
    </row>
    <row r="39" spans="1:5">
      <c r="A39" s="248" t="s">
        <v>374</v>
      </c>
      <c r="B39" s="146">
        <v>953</v>
      </c>
      <c r="C39" s="146">
        <v>1095</v>
      </c>
      <c r="D39" s="14">
        <v>15878</v>
      </c>
      <c r="E39" s="248" t="s">
        <v>375</v>
      </c>
    </row>
    <row r="40" spans="1:5">
      <c r="A40" s="248" t="s">
        <v>753</v>
      </c>
      <c r="B40" s="146">
        <v>66</v>
      </c>
      <c r="C40" s="146">
        <v>66</v>
      </c>
      <c r="D40" s="14">
        <v>1296</v>
      </c>
      <c r="E40" s="248" t="s">
        <v>321</v>
      </c>
    </row>
    <row r="41" spans="1:5">
      <c r="A41" s="248" t="s">
        <v>330</v>
      </c>
      <c r="B41" s="146">
        <v>44</v>
      </c>
      <c r="C41" s="146">
        <v>44</v>
      </c>
      <c r="D41" s="14">
        <v>2169</v>
      </c>
      <c r="E41" s="248" t="s">
        <v>331</v>
      </c>
    </row>
    <row r="42" spans="1:5">
      <c r="A42" s="248"/>
      <c r="B42" s="146"/>
      <c r="C42" s="146"/>
      <c r="D42" s="14"/>
      <c r="E42" s="248"/>
    </row>
    <row r="43" spans="1:5" ht="25.9" customHeight="1">
      <c r="A43" s="253" t="s">
        <v>890</v>
      </c>
      <c r="B43" s="143"/>
      <c r="C43" s="143"/>
      <c r="D43" s="228"/>
      <c r="E43" s="253" t="s">
        <v>891</v>
      </c>
    </row>
    <row r="44" spans="1:5">
      <c r="A44" s="248" t="s">
        <v>374</v>
      </c>
      <c r="B44" s="146">
        <v>493</v>
      </c>
      <c r="C44" s="146">
        <v>551</v>
      </c>
      <c r="D44" s="97">
        <v>3007</v>
      </c>
      <c r="E44" s="248" t="s">
        <v>375</v>
      </c>
    </row>
    <row r="45" spans="1:5">
      <c r="A45" s="248" t="s">
        <v>753</v>
      </c>
      <c r="B45" s="146">
        <v>1300</v>
      </c>
      <c r="C45" s="146">
        <v>1870</v>
      </c>
      <c r="D45" s="14">
        <v>2799</v>
      </c>
      <c r="E45" s="248" t="s">
        <v>321</v>
      </c>
    </row>
    <row r="46" spans="1:5">
      <c r="A46" s="248" t="s">
        <v>326</v>
      </c>
      <c r="B46" s="146">
        <v>800</v>
      </c>
      <c r="C46" s="146">
        <v>800</v>
      </c>
      <c r="D46" s="14">
        <v>1600</v>
      </c>
      <c r="E46" s="248" t="s">
        <v>327</v>
      </c>
    </row>
    <row r="47" spans="1:5">
      <c r="A47" s="248"/>
      <c r="B47" s="146"/>
      <c r="C47" s="146"/>
      <c r="D47" s="14"/>
      <c r="E47" s="248"/>
    </row>
    <row r="48" spans="1:5" ht="26.25">
      <c r="A48" s="253" t="s">
        <v>892</v>
      </c>
      <c r="B48" s="143"/>
      <c r="C48" s="143"/>
      <c r="D48" s="228"/>
      <c r="E48" s="253" t="s">
        <v>839</v>
      </c>
    </row>
    <row r="49" spans="1:5">
      <c r="A49" s="248" t="s">
        <v>374</v>
      </c>
      <c r="B49" s="146">
        <v>2537</v>
      </c>
      <c r="C49" s="146">
        <v>2810</v>
      </c>
      <c r="D49" s="97">
        <v>28006</v>
      </c>
      <c r="E49" s="248" t="s">
        <v>375</v>
      </c>
    </row>
    <row r="50" spans="1:5">
      <c r="A50" s="169" t="s">
        <v>339</v>
      </c>
      <c r="B50" s="146">
        <v>280</v>
      </c>
      <c r="C50" s="146">
        <v>280</v>
      </c>
      <c r="D50" s="14">
        <v>733</v>
      </c>
      <c r="E50" s="248" t="s">
        <v>329</v>
      </c>
    </row>
    <row r="51" spans="1:5">
      <c r="A51" s="248" t="s">
        <v>318</v>
      </c>
      <c r="B51" s="146">
        <v>390</v>
      </c>
      <c r="C51" s="146">
        <v>390</v>
      </c>
      <c r="D51" s="14">
        <v>871</v>
      </c>
      <c r="E51" s="248" t="s">
        <v>319</v>
      </c>
    </row>
    <row r="52" spans="1:5">
      <c r="A52" s="248" t="s">
        <v>326</v>
      </c>
      <c r="B52" s="146">
        <v>137</v>
      </c>
      <c r="C52" s="146">
        <v>1370</v>
      </c>
      <c r="D52" s="14">
        <v>881</v>
      </c>
      <c r="E52" s="248" t="s">
        <v>327</v>
      </c>
    </row>
    <row r="53" spans="1:5" ht="15.75" thickBot="1">
      <c r="A53" s="346"/>
      <c r="B53" s="346"/>
      <c r="C53" s="346"/>
      <c r="D53" s="346"/>
      <c r="E53" s="346"/>
    </row>
  </sheetData>
  <pageMargins left="0.70866141732283505" right="0.70866141732283505" top="0.78740157480314998" bottom="0.78740157480314998" header="0.31496062992126" footer="0.31496062992126"/>
  <pageSetup paperSize="9" firstPageNumber="57" orientation="portrait" useFirstPageNumber="1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41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5" width="9.140625" style="3" customWidth="1"/>
    <col min="6" max="6" width="9.140625" style="212" customWidth="1"/>
    <col min="7" max="7" width="19.5703125" style="3" customWidth="1"/>
    <col min="8" max="16384" width="9.140625" style="3"/>
  </cols>
  <sheetData>
    <row r="1" spans="1:12" ht="18" customHeight="1">
      <c r="A1" s="743" t="s">
        <v>893</v>
      </c>
      <c r="B1" s="743"/>
      <c r="C1" s="743"/>
      <c r="D1" s="743"/>
      <c r="E1" s="743"/>
      <c r="F1" s="743"/>
      <c r="G1" s="743"/>
    </row>
    <row r="2" spans="1:12" ht="18" customHeight="1">
      <c r="A2" s="743" t="s">
        <v>894</v>
      </c>
      <c r="B2" s="743"/>
      <c r="C2" s="743"/>
      <c r="D2" s="743"/>
      <c r="E2" s="743"/>
      <c r="F2" s="743"/>
      <c r="G2" s="743"/>
    </row>
    <row r="3" spans="1:12" ht="18" customHeight="1">
      <c r="A3" s="743" t="s">
        <v>895</v>
      </c>
      <c r="B3" s="743"/>
      <c r="C3" s="743"/>
      <c r="D3" s="743"/>
      <c r="E3" s="743"/>
      <c r="F3" s="743"/>
      <c r="G3" s="743"/>
    </row>
    <row r="4" spans="1:12" ht="24.75" customHeight="1">
      <c r="A4" s="743" t="s">
        <v>896</v>
      </c>
      <c r="B4" s="743"/>
      <c r="C4" s="743"/>
      <c r="D4" s="743"/>
      <c r="E4" s="743"/>
      <c r="F4" s="743"/>
      <c r="G4" s="743"/>
    </row>
    <row r="5" spans="1:12" ht="9.75" customHeight="1" thickBot="1">
      <c r="A5" s="330"/>
      <c r="B5" s="330"/>
      <c r="C5" s="330"/>
      <c r="D5" s="330"/>
      <c r="E5" s="330"/>
      <c r="F5" s="330"/>
      <c r="G5" s="330"/>
    </row>
    <row r="6" spans="1:12" s="24" customFormat="1" ht="21.75" customHeight="1" thickBot="1">
      <c r="A6" s="331" t="s">
        <v>897</v>
      </c>
      <c r="B6" s="10">
        <v>2019</v>
      </c>
      <c r="C6" s="10">
        <v>2020</v>
      </c>
      <c r="D6" s="10">
        <v>2021</v>
      </c>
      <c r="E6" s="124">
        <v>2022</v>
      </c>
      <c r="F6" s="124">
        <v>2023</v>
      </c>
      <c r="G6" s="332"/>
    </row>
    <row r="7" spans="1:12" ht="18" customHeight="1">
      <c r="A7" s="201"/>
      <c r="B7" s="664" t="s">
        <v>898</v>
      </c>
      <c r="C7" s="664"/>
      <c r="D7" s="664"/>
      <c r="E7" s="664"/>
      <c r="F7" s="664"/>
      <c r="G7" s="145"/>
    </row>
    <row r="8" spans="1:12">
      <c r="A8" s="250" t="s">
        <v>899</v>
      </c>
      <c r="B8" s="143">
        <v>809589</v>
      </c>
      <c r="C8" s="143">
        <v>256251</v>
      </c>
      <c r="D8" s="143">
        <v>664691</v>
      </c>
      <c r="E8" s="333">
        <v>1148200</v>
      </c>
      <c r="F8" s="333">
        <f>F9+F10+F21+F22+F23</f>
        <v>1832547</v>
      </c>
      <c r="G8" s="253" t="s">
        <v>900</v>
      </c>
      <c r="I8" s="333"/>
      <c r="J8" s="261"/>
      <c r="K8" s="261"/>
      <c r="L8" s="261"/>
    </row>
    <row r="9" spans="1:12" ht="51" customHeight="1">
      <c r="A9" s="270" t="s">
        <v>901</v>
      </c>
      <c r="B9" s="146">
        <v>230702</v>
      </c>
      <c r="C9" s="146">
        <v>76099</v>
      </c>
      <c r="D9" s="146">
        <v>142457</v>
      </c>
      <c r="E9" s="334">
        <v>313963</v>
      </c>
      <c r="F9" s="334">
        <v>443913</v>
      </c>
      <c r="G9" s="270" t="s">
        <v>902</v>
      </c>
      <c r="I9" s="261"/>
      <c r="J9" s="261"/>
    </row>
    <row r="10" spans="1:12" ht="64.5">
      <c r="A10" s="168" t="s">
        <v>641</v>
      </c>
      <c r="B10" s="146">
        <v>328447</v>
      </c>
      <c r="C10" s="146">
        <v>99336</v>
      </c>
      <c r="D10" s="146">
        <v>280267</v>
      </c>
      <c r="E10" s="334">
        <v>412222</v>
      </c>
      <c r="F10" s="334">
        <v>573521</v>
      </c>
      <c r="G10" s="168" t="s">
        <v>903</v>
      </c>
    </row>
    <row r="11" spans="1:12">
      <c r="A11" s="169" t="s">
        <v>904</v>
      </c>
      <c r="B11" s="146">
        <v>20938</v>
      </c>
      <c r="C11" s="146">
        <v>21187</v>
      </c>
      <c r="D11" s="146">
        <v>44662</v>
      </c>
      <c r="E11" s="334">
        <v>62335</v>
      </c>
      <c r="F11" s="334">
        <v>93428</v>
      </c>
      <c r="G11" s="169" t="s">
        <v>644</v>
      </c>
    </row>
    <row r="12" spans="1:12">
      <c r="A12" s="169" t="s">
        <v>645</v>
      </c>
      <c r="B12" s="146">
        <v>62698</v>
      </c>
      <c r="C12" s="146">
        <v>35375</v>
      </c>
      <c r="D12" s="146">
        <v>65342</v>
      </c>
      <c r="E12" s="334">
        <v>91735</v>
      </c>
      <c r="F12" s="334">
        <v>87221</v>
      </c>
      <c r="G12" s="169" t="s">
        <v>646</v>
      </c>
    </row>
    <row r="13" spans="1:12" ht="18.75" customHeight="1">
      <c r="A13" s="169" t="s">
        <v>647</v>
      </c>
      <c r="B13" s="146">
        <v>4904</v>
      </c>
      <c r="C13" s="146">
        <v>783</v>
      </c>
      <c r="D13" s="146">
        <v>1106</v>
      </c>
      <c r="E13" s="334">
        <v>2896</v>
      </c>
      <c r="F13" s="334">
        <v>7838</v>
      </c>
      <c r="G13" s="169" t="s">
        <v>648</v>
      </c>
    </row>
    <row r="14" spans="1:12" ht="26.25">
      <c r="A14" s="169" t="s">
        <v>649</v>
      </c>
      <c r="B14" s="146">
        <v>20312</v>
      </c>
      <c r="C14" s="146">
        <v>9446</v>
      </c>
      <c r="D14" s="146">
        <v>17427</v>
      </c>
      <c r="E14" s="334">
        <v>14388</v>
      </c>
      <c r="F14" s="334">
        <v>17131</v>
      </c>
      <c r="G14" s="169" t="s">
        <v>905</v>
      </c>
    </row>
    <row r="15" spans="1:12">
      <c r="A15" s="169" t="s">
        <v>651</v>
      </c>
      <c r="B15" s="146">
        <v>18374</v>
      </c>
      <c r="C15" s="146">
        <v>1363</v>
      </c>
      <c r="D15" s="146">
        <v>11611</v>
      </c>
      <c r="E15" s="334">
        <v>15144</v>
      </c>
      <c r="F15" s="334">
        <v>22627</v>
      </c>
      <c r="G15" s="169" t="s">
        <v>652</v>
      </c>
    </row>
    <row r="16" spans="1:12" ht="26.25">
      <c r="A16" s="169" t="s">
        <v>836</v>
      </c>
      <c r="B16" s="146">
        <v>151245</v>
      </c>
      <c r="C16" s="146">
        <v>29402</v>
      </c>
      <c r="D16" s="146">
        <v>114912</v>
      </c>
      <c r="E16" s="334">
        <v>186675</v>
      </c>
      <c r="F16" s="334">
        <v>277593</v>
      </c>
      <c r="G16" s="169" t="s">
        <v>906</v>
      </c>
    </row>
    <row r="17" spans="1:13">
      <c r="A17" s="248" t="s">
        <v>655</v>
      </c>
      <c r="B17" s="146">
        <v>6987</v>
      </c>
      <c r="C17" s="146">
        <v>602</v>
      </c>
      <c r="D17" s="146">
        <v>1398</v>
      </c>
      <c r="E17" s="334">
        <v>1710</v>
      </c>
      <c r="F17" s="334">
        <v>2045</v>
      </c>
      <c r="G17" s="248" t="s">
        <v>872</v>
      </c>
    </row>
    <row r="18" spans="1:13">
      <c r="A18" s="169" t="s">
        <v>657</v>
      </c>
      <c r="B18" s="146">
        <v>12665</v>
      </c>
      <c r="C18" s="146">
        <v>1125</v>
      </c>
      <c r="D18" s="146">
        <v>9571</v>
      </c>
      <c r="E18" s="334">
        <v>16874</v>
      </c>
      <c r="F18" s="334">
        <v>27741</v>
      </c>
      <c r="G18" s="169" t="s">
        <v>658</v>
      </c>
    </row>
    <row r="19" spans="1:13" ht="39">
      <c r="A19" s="169" t="s">
        <v>907</v>
      </c>
      <c r="B19" s="146">
        <v>8629</v>
      </c>
      <c r="C19" s="146">
        <v>53</v>
      </c>
      <c r="D19" s="146">
        <v>1061</v>
      </c>
      <c r="E19" s="334">
        <v>5843</v>
      </c>
      <c r="F19" s="334">
        <v>30491</v>
      </c>
      <c r="G19" s="169" t="s">
        <v>839</v>
      </c>
    </row>
    <row r="20" spans="1:13" ht="39">
      <c r="A20" s="169" t="s">
        <v>908</v>
      </c>
      <c r="B20" s="146">
        <v>21695</v>
      </c>
      <c r="C20" s="146" t="s">
        <v>378</v>
      </c>
      <c r="D20" s="146">
        <v>13177</v>
      </c>
      <c r="E20" s="334">
        <v>14622</v>
      </c>
      <c r="F20" s="334">
        <v>7406</v>
      </c>
      <c r="G20" s="169" t="s">
        <v>842</v>
      </c>
    </row>
    <row r="21" spans="1:13" ht="52.15" customHeight="1">
      <c r="A21" s="168" t="s">
        <v>909</v>
      </c>
      <c r="B21" s="146">
        <v>25133</v>
      </c>
      <c r="C21" s="146">
        <v>1325</v>
      </c>
      <c r="D21" s="146">
        <v>3152</v>
      </c>
      <c r="E21" s="334">
        <v>14346</v>
      </c>
      <c r="F21" s="334">
        <v>27318</v>
      </c>
      <c r="G21" s="168" t="s">
        <v>910</v>
      </c>
    </row>
    <row r="22" spans="1:13" ht="26.25">
      <c r="A22" s="168" t="s">
        <v>665</v>
      </c>
      <c r="B22" s="146">
        <v>75556</v>
      </c>
      <c r="C22" s="146">
        <v>49372</v>
      </c>
      <c r="D22" s="146">
        <v>85731</v>
      </c>
      <c r="E22" s="334">
        <v>91528</v>
      </c>
      <c r="F22" s="334">
        <v>185867</v>
      </c>
      <c r="G22" s="168" t="s">
        <v>752</v>
      </c>
    </row>
    <row r="23" spans="1:13" ht="29.25">
      <c r="A23" s="168" t="s">
        <v>911</v>
      </c>
      <c r="B23" s="146">
        <v>149751</v>
      </c>
      <c r="C23" s="146">
        <v>30119</v>
      </c>
      <c r="D23" s="146">
        <v>153084</v>
      </c>
      <c r="E23" s="334">
        <v>316141</v>
      </c>
      <c r="F23" s="334">
        <v>601928</v>
      </c>
      <c r="G23" s="168" t="s">
        <v>912</v>
      </c>
    </row>
    <row r="24" spans="1:13">
      <c r="A24" s="746"/>
      <c r="B24" s="664" t="s">
        <v>402</v>
      </c>
      <c r="C24" s="664"/>
      <c r="D24" s="664"/>
      <c r="E24" s="664"/>
      <c r="F24" s="664"/>
      <c r="G24" s="746"/>
    </row>
    <row r="25" spans="1:13">
      <c r="A25" s="746"/>
      <c r="B25" s="665" t="s">
        <v>613</v>
      </c>
      <c r="C25" s="665"/>
      <c r="D25" s="665"/>
      <c r="E25" s="665"/>
      <c r="F25" s="665"/>
      <c r="G25" s="746"/>
    </row>
    <row r="26" spans="1:13">
      <c r="A26" s="250" t="s">
        <v>899</v>
      </c>
      <c r="B26" s="335">
        <v>100</v>
      </c>
      <c r="C26" s="335">
        <v>100</v>
      </c>
      <c r="D26" s="335">
        <v>100</v>
      </c>
      <c r="E26" s="335">
        <v>100</v>
      </c>
      <c r="F26" s="336">
        <v>100</v>
      </c>
      <c r="G26" s="253" t="s">
        <v>900</v>
      </c>
      <c r="I26" s="198"/>
      <c r="J26" s="198"/>
      <c r="K26" s="198"/>
      <c r="L26" s="198"/>
      <c r="M26" s="198"/>
    </row>
    <row r="27" spans="1:13" ht="51.75">
      <c r="A27" s="270" t="s">
        <v>913</v>
      </c>
      <c r="B27" s="328">
        <f>B9/B8*100</f>
        <v>28.49618757171849</v>
      </c>
      <c r="C27" s="328">
        <f t="shared" ref="C27:E27" si="0">C9/C8*100</f>
        <v>29.697054840761599</v>
      </c>
      <c r="D27" s="328">
        <f t="shared" si="0"/>
        <v>21.432063921431162</v>
      </c>
      <c r="E27" s="328">
        <f t="shared" si="0"/>
        <v>27.343929628984498</v>
      </c>
      <c r="F27" s="337">
        <f>F9/F8*100</f>
        <v>24.223826182902812</v>
      </c>
      <c r="G27" s="270" t="s">
        <v>914</v>
      </c>
      <c r="I27" s="198"/>
      <c r="J27" s="198"/>
      <c r="K27" s="198"/>
      <c r="L27" s="198"/>
      <c r="M27" s="198"/>
    </row>
    <row r="28" spans="1:13" ht="77.25">
      <c r="A28" s="168" t="s">
        <v>915</v>
      </c>
      <c r="B28" s="328">
        <f>B10/B8*100</f>
        <v>40.569597660047258</v>
      </c>
      <c r="C28" s="328">
        <f t="shared" ref="C28:E28" si="1">C10/C8*100</f>
        <v>38.765117014177505</v>
      </c>
      <c r="D28" s="328">
        <f t="shared" si="1"/>
        <v>42.165005995266974</v>
      </c>
      <c r="E28" s="328">
        <f t="shared" si="1"/>
        <v>35.901585089705627</v>
      </c>
      <c r="F28" s="337">
        <f>F10/F8*100</f>
        <v>31.296386941235344</v>
      </c>
      <c r="G28" s="168" t="s">
        <v>916</v>
      </c>
      <c r="I28" s="198"/>
      <c r="J28" s="198"/>
      <c r="K28" s="198"/>
      <c r="L28" s="198"/>
      <c r="M28" s="198"/>
    </row>
    <row r="29" spans="1:13">
      <c r="A29" s="169" t="s">
        <v>904</v>
      </c>
      <c r="B29" s="328">
        <f>B11/B8*100</f>
        <v>2.5862505542935987</v>
      </c>
      <c r="C29" s="328">
        <f t="shared" ref="C29:E29" si="2">C11/C8*100</f>
        <v>8.2680652953549458</v>
      </c>
      <c r="D29" s="328">
        <f t="shared" si="2"/>
        <v>6.7192123859056316</v>
      </c>
      <c r="E29" s="328">
        <f t="shared" si="2"/>
        <v>5.4289322417697266</v>
      </c>
      <c r="F29" s="337">
        <f>F11/F8*100</f>
        <v>5.0982594170845275</v>
      </c>
      <c r="G29" s="169" t="s">
        <v>644</v>
      </c>
      <c r="I29" s="198"/>
      <c r="J29" s="198"/>
      <c r="K29" s="198"/>
      <c r="L29" s="198"/>
      <c r="M29" s="198"/>
    </row>
    <row r="30" spans="1:13">
      <c r="A30" s="169" t="s">
        <v>645</v>
      </c>
      <c r="B30" s="328">
        <f>B12/B8*100</f>
        <v>7.7444234049622711</v>
      </c>
      <c r="C30" s="328">
        <f t="shared" ref="C30:E30" si="3">C12/C8*100</f>
        <v>13.804824176295897</v>
      </c>
      <c r="D30" s="328">
        <f t="shared" si="3"/>
        <v>9.8304324866742601</v>
      </c>
      <c r="E30" s="328">
        <f t="shared" si="3"/>
        <v>7.9894617662428153</v>
      </c>
      <c r="F30" s="337">
        <f>F12/F8*100</f>
        <v>4.7595505053894938</v>
      </c>
      <c r="G30" s="169" t="s">
        <v>646</v>
      </c>
      <c r="I30" s="198"/>
      <c r="J30" s="198"/>
      <c r="K30" s="198"/>
      <c r="L30" s="198"/>
      <c r="M30" s="198"/>
    </row>
    <row r="31" spans="1:13" ht="16.5" customHeight="1">
      <c r="A31" s="169" t="s">
        <v>647</v>
      </c>
      <c r="B31" s="328">
        <f>B13/B8*100</f>
        <v>0.60573945545208741</v>
      </c>
      <c r="C31" s="328">
        <f t="shared" ref="C31:E31" si="4">C13/C8*100</f>
        <v>0.30555978318133392</v>
      </c>
      <c r="D31" s="328">
        <f t="shared" si="4"/>
        <v>0.16639310596954074</v>
      </c>
      <c r="E31" s="328">
        <f t="shared" si="4"/>
        <v>0.25222086744469602</v>
      </c>
      <c r="F31" s="337">
        <f>F13/F8*100</f>
        <v>0.42771072174410801</v>
      </c>
      <c r="G31" s="169" t="s">
        <v>648</v>
      </c>
      <c r="I31" s="198"/>
      <c r="J31" s="198"/>
      <c r="K31" s="198"/>
      <c r="L31" s="198"/>
      <c r="M31" s="198"/>
    </row>
    <row r="32" spans="1:13" ht="26.25">
      <c r="A32" s="169" t="s">
        <v>649</v>
      </c>
      <c r="B32" s="328">
        <f>B14/B8*100</f>
        <v>2.508927369319494</v>
      </c>
      <c r="C32" s="328">
        <f t="shared" ref="C32:E32" si="5">C14/C8*100</f>
        <v>3.6862295171531034</v>
      </c>
      <c r="D32" s="328">
        <f t="shared" si="5"/>
        <v>2.6218197628672573</v>
      </c>
      <c r="E32" s="328">
        <f t="shared" si="5"/>
        <v>1.2530917958543808</v>
      </c>
      <c r="F32" s="337">
        <f>F14/F8*100</f>
        <v>0.93481913424321461</v>
      </c>
      <c r="G32" s="169" t="s">
        <v>650</v>
      </c>
      <c r="I32" s="198"/>
      <c r="J32" s="198"/>
      <c r="K32" s="198"/>
      <c r="L32" s="198"/>
      <c r="M32" s="198"/>
    </row>
    <row r="33" spans="1:13">
      <c r="A33" s="169" t="s">
        <v>651</v>
      </c>
      <c r="B33" s="328">
        <f>B15/B8*100</f>
        <v>2.2695466465082901</v>
      </c>
      <c r="C33" s="328">
        <f t="shared" ref="C33:E33" si="6">C15/C8*100</f>
        <v>0.53190036331565538</v>
      </c>
      <c r="D33" s="328">
        <f t="shared" si="6"/>
        <v>1.7468267209876469</v>
      </c>
      <c r="E33" s="328">
        <f t="shared" si="6"/>
        <v>1.3189339836265459</v>
      </c>
      <c r="F33" s="337">
        <f>F15/F8*100</f>
        <v>1.2347295867445691</v>
      </c>
      <c r="G33" s="169" t="s">
        <v>652</v>
      </c>
      <c r="I33" s="198"/>
      <c r="J33" s="198"/>
      <c r="K33" s="198"/>
      <c r="L33" s="198"/>
      <c r="M33" s="198"/>
    </row>
    <row r="34" spans="1:13" ht="26.25">
      <c r="A34" s="169" t="s">
        <v>836</v>
      </c>
      <c r="B34" s="328">
        <f>B16/B8*100</f>
        <v>18.681701455923932</v>
      </c>
      <c r="C34" s="328">
        <f t="shared" ref="C34:E34" si="7">C16/C8*100</f>
        <v>11.473906443291929</v>
      </c>
      <c r="D34" s="328">
        <f t="shared" si="7"/>
        <v>17.288033086050511</v>
      </c>
      <c r="E34" s="328">
        <f t="shared" si="7"/>
        <v>16.258056087789583</v>
      </c>
      <c r="F34" s="337">
        <f>F16/F8*100</f>
        <v>15.147933450001554</v>
      </c>
      <c r="G34" s="169" t="s">
        <v>906</v>
      </c>
      <c r="I34" s="198"/>
      <c r="J34" s="198"/>
      <c r="K34" s="198"/>
      <c r="L34" s="198"/>
      <c r="M34" s="198"/>
    </row>
    <row r="35" spans="1:13">
      <c r="A35" s="248" t="s">
        <v>655</v>
      </c>
      <c r="B35" s="328">
        <f>B17/B8*100</f>
        <v>0.86303050066144671</v>
      </c>
      <c r="C35" s="328">
        <f t="shared" ref="C35:E35" si="8">C17/C8*100</f>
        <v>0.23492591248424396</v>
      </c>
      <c r="D35" s="328">
        <f t="shared" si="8"/>
        <v>0.21032329307903974</v>
      </c>
      <c r="E35" s="328">
        <f t="shared" si="8"/>
        <v>0.1489287580560878</v>
      </c>
      <c r="F35" s="337">
        <f>F17/F8*100</f>
        <v>0.11159331793400115</v>
      </c>
      <c r="G35" s="248" t="s">
        <v>872</v>
      </c>
      <c r="I35" s="198"/>
      <c r="J35" s="198"/>
      <c r="K35" s="198"/>
      <c r="L35" s="198"/>
      <c r="M35" s="198"/>
    </row>
    <row r="36" spans="1:13">
      <c r="A36" s="169" t="s">
        <v>657</v>
      </c>
      <c r="B36" s="328">
        <f>B18/B8*100</f>
        <v>1.5643740218802378</v>
      </c>
      <c r="C36" s="328">
        <f t="shared" ref="C36:E36" si="9">C18/C8*100</f>
        <v>0.43902267698467518</v>
      </c>
      <c r="D36" s="328">
        <f t="shared" si="9"/>
        <v>1.4399171946062155</v>
      </c>
      <c r="E36" s="328">
        <f t="shared" si="9"/>
        <v>1.4696045985020032</v>
      </c>
      <c r="F36" s="337">
        <f>F18/F8*100</f>
        <v>1.5137947348690102</v>
      </c>
      <c r="G36" s="169" t="s">
        <v>658</v>
      </c>
      <c r="I36" s="198"/>
      <c r="J36" s="198"/>
      <c r="K36" s="198"/>
      <c r="L36" s="198"/>
      <c r="M36" s="198"/>
    </row>
    <row r="37" spans="1:13" ht="39">
      <c r="A37" s="169" t="s">
        <v>917</v>
      </c>
      <c r="B37" s="328">
        <f>B19/B8*100</f>
        <v>1.0658494618874514</v>
      </c>
      <c r="C37" s="328">
        <f t="shared" ref="C37:E37" si="10">C19/C8*100</f>
        <v>2.0682846115722475E-2</v>
      </c>
      <c r="D37" s="328">
        <f t="shared" si="10"/>
        <v>0.15962304288759741</v>
      </c>
      <c r="E37" s="328">
        <f t="shared" si="10"/>
        <v>0.50888346977878418</v>
      </c>
      <c r="F37" s="337">
        <f>F19/F8*100</f>
        <v>1.6638590988389383</v>
      </c>
      <c r="G37" s="169" t="s">
        <v>918</v>
      </c>
      <c r="I37" s="198"/>
      <c r="J37" s="198"/>
      <c r="K37" s="198"/>
      <c r="L37" s="198"/>
      <c r="M37" s="198"/>
    </row>
    <row r="38" spans="1:13" ht="39">
      <c r="A38" s="169" t="s">
        <v>919</v>
      </c>
      <c r="B38" s="328">
        <f>B20/B8*100</f>
        <v>2.6797547891584497</v>
      </c>
      <c r="C38" s="328" t="s">
        <v>378</v>
      </c>
      <c r="D38" s="328">
        <f t="shared" ref="D38:E38" si="11">D20/D8*100</f>
        <v>1.9824249162392751</v>
      </c>
      <c r="E38" s="328">
        <f t="shared" si="11"/>
        <v>1.2734715206410034</v>
      </c>
      <c r="F38" s="337">
        <f>F20/F8*100</f>
        <v>0.404136974385923</v>
      </c>
      <c r="G38" s="169" t="s">
        <v>920</v>
      </c>
      <c r="I38" s="198"/>
      <c r="J38" s="198"/>
      <c r="K38" s="198"/>
      <c r="L38" s="198"/>
      <c r="M38" s="198"/>
    </row>
    <row r="39" spans="1:13" ht="51" customHeight="1">
      <c r="A39" s="168" t="s">
        <v>921</v>
      </c>
      <c r="B39" s="328">
        <f>B21/B8*100</f>
        <v>3.1044147091919481</v>
      </c>
      <c r="C39" s="328">
        <f t="shared" ref="C39:E39" si="12">C21/C8*100</f>
        <v>0.51707115289306183</v>
      </c>
      <c r="D39" s="328">
        <f t="shared" si="12"/>
        <v>0.47420530742856459</v>
      </c>
      <c r="E39" s="328">
        <f t="shared" si="12"/>
        <v>1.2494338965337048</v>
      </c>
      <c r="F39" s="337">
        <f>F21/F8*100</f>
        <v>1.4907121072474538</v>
      </c>
      <c r="G39" s="168" t="s">
        <v>922</v>
      </c>
      <c r="I39" s="198"/>
      <c r="J39" s="198"/>
      <c r="K39" s="198"/>
      <c r="L39" s="198"/>
      <c r="M39" s="198"/>
    </row>
    <row r="40" spans="1:13" ht="26.25" customHeight="1">
      <c r="A40" s="168" t="s">
        <v>923</v>
      </c>
      <c r="B40" s="328">
        <f>B22/B8*100</f>
        <v>9.3326366835517778</v>
      </c>
      <c r="C40" s="328">
        <f t="shared" ref="C40:E40" si="13">C22/C8*100</f>
        <v>19.267046762744343</v>
      </c>
      <c r="D40" s="328">
        <f t="shared" si="13"/>
        <v>12.897872846179654</v>
      </c>
      <c r="E40" s="328">
        <f t="shared" si="13"/>
        <v>7.9714335481623406</v>
      </c>
      <c r="F40" s="337">
        <f>F22/F8*100</f>
        <v>10.142550231999508</v>
      </c>
      <c r="G40" s="168" t="s">
        <v>710</v>
      </c>
      <c r="I40" s="198"/>
      <c r="J40" s="198"/>
      <c r="K40" s="198"/>
      <c r="L40" s="198"/>
      <c r="M40" s="198"/>
    </row>
    <row r="41" spans="1:13" ht="31.9" customHeight="1" thickBot="1">
      <c r="A41" s="172" t="s">
        <v>924</v>
      </c>
      <c r="B41" s="329">
        <f>B23/B8*100</f>
        <v>18.497163375490526</v>
      </c>
      <c r="C41" s="329">
        <f t="shared" ref="C41:E41" si="14">C23/C8*100</f>
        <v>11.753710229423495</v>
      </c>
      <c r="D41" s="329">
        <f t="shared" si="14"/>
        <v>23.030851929693647</v>
      </c>
      <c r="E41" s="329">
        <f t="shared" si="14"/>
        <v>27.533617836613832</v>
      </c>
      <c r="F41" s="338">
        <f>F23/F8*100</f>
        <v>32.846524536614886</v>
      </c>
      <c r="G41" s="172" t="s">
        <v>925</v>
      </c>
      <c r="I41" s="198"/>
      <c r="J41" s="198"/>
      <c r="K41" s="198"/>
      <c r="L41" s="198"/>
      <c r="M41" s="198"/>
    </row>
  </sheetData>
  <mergeCells count="9">
    <mergeCell ref="B24:F24"/>
    <mergeCell ref="B25:F25"/>
    <mergeCell ref="A24:A25"/>
    <mergeCell ref="G24:G25"/>
    <mergeCell ref="A1:G1"/>
    <mergeCell ref="A2:G2"/>
    <mergeCell ref="A3:G3"/>
    <mergeCell ref="A4:G4"/>
    <mergeCell ref="B7:F7"/>
  </mergeCells>
  <pageMargins left="0.70866141732283505" right="0.70866141732283505" top="0.74803149606299202" bottom="0.74803149606299202" header="0.31496062992126" footer="0.31496062992126"/>
  <pageSetup paperSize="9" firstPageNumber="59" orientation="portrait" useFirstPageNumber="1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133"/>
  <sheetViews>
    <sheetView workbookViewId="0">
      <selection activeCell="C9" sqref="C9:C10"/>
    </sheetView>
  </sheetViews>
  <sheetFormatPr defaultColWidth="9.140625" defaultRowHeight="15"/>
  <cols>
    <col min="1" max="1" width="19.42578125" style="3" customWidth="1"/>
    <col min="2" max="4" width="8.7109375" style="3" customWidth="1"/>
    <col min="5" max="6" width="9.7109375" style="3" bestFit="1" customWidth="1"/>
    <col min="7" max="7" width="19.28515625" style="3" customWidth="1"/>
    <col min="8" max="16384" width="9.140625" style="3"/>
  </cols>
  <sheetData>
    <row r="1" spans="1:7" s="1" customFormat="1" ht="18" customHeight="1">
      <c r="A1" s="319" t="s">
        <v>926</v>
      </c>
      <c r="B1" s="320"/>
      <c r="C1" s="320"/>
      <c r="D1" s="320"/>
      <c r="E1" s="320"/>
      <c r="F1" s="320"/>
      <c r="G1" s="320"/>
    </row>
    <row r="2" spans="1:7" s="2" customFormat="1" ht="15.75">
      <c r="A2" s="6" t="s">
        <v>927</v>
      </c>
      <c r="B2" s="321"/>
      <c r="C2" s="321"/>
      <c r="D2" s="321"/>
      <c r="E2" s="321"/>
      <c r="F2" s="321"/>
      <c r="G2" s="321"/>
    </row>
    <row r="3" spans="1:7" s="1" customFormat="1" ht="15.75">
      <c r="A3" s="262" t="s">
        <v>928</v>
      </c>
      <c r="B3" s="320"/>
      <c r="C3" s="320"/>
      <c r="D3" s="320"/>
      <c r="E3" s="320"/>
      <c r="F3" s="320"/>
      <c r="G3" s="320"/>
    </row>
    <row r="4" spans="1:7" s="2" customFormat="1" ht="18" customHeight="1" thickBot="1">
      <c r="A4" s="263" t="s">
        <v>929</v>
      </c>
      <c r="B4" s="322"/>
      <c r="C4" s="322"/>
      <c r="D4" s="322"/>
      <c r="E4" s="322"/>
      <c r="F4" s="322"/>
      <c r="G4" s="322"/>
    </row>
    <row r="5" spans="1:7" s="217" customFormat="1" ht="18" customHeight="1" thickBot="1">
      <c r="A5" s="9"/>
      <c r="B5" s="124">
        <v>2019</v>
      </c>
      <c r="C5" s="124">
        <v>2020</v>
      </c>
      <c r="D5" s="124">
        <v>2021</v>
      </c>
      <c r="E5" s="124">
        <v>2022</v>
      </c>
      <c r="F5" s="124">
        <v>2023</v>
      </c>
      <c r="G5" s="31"/>
    </row>
    <row r="6" spans="1:7" s="217" customFormat="1" ht="11.45" customHeight="1">
      <c r="A6" s="323"/>
      <c r="B6" s="324"/>
      <c r="C6" s="324"/>
      <c r="D6" s="324"/>
      <c r="E6" s="324"/>
      <c r="F6" s="324"/>
      <c r="G6" s="141"/>
    </row>
    <row r="7" spans="1:7" ht="15" customHeight="1">
      <c r="A7" s="145"/>
      <c r="B7" s="664" t="s">
        <v>930</v>
      </c>
      <c r="C7" s="664"/>
      <c r="D7" s="664"/>
      <c r="E7" s="664"/>
      <c r="F7" s="664"/>
      <c r="G7" s="145"/>
    </row>
    <row r="8" spans="1:7">
      <c r="A8" s="145" t="s">
        <v>295</v>
      </c>
      <c r="B8" s="144">
        <f>SUM(B9:B17)</f>
        <v>809589</v>
      </c>
      <c r="C8" s="144">
        <f>SUM(C9:C17)</f>
        <v>256251</v>
      </c>
      <c r="D8" s="144">
        <f>SUM(D9:D17)</f>
        <v>664691</v>
      </c>
      <c r="E8" s="144">
        <f>SUM(E9:E17)</f>
        <v>1148200</v>
      </c>
      <c r="F8" s="144">
        <f>SUM(F9:F17)</f>
        <v>1832547</v>
      </c>
      <c r="G8" s="145" t="s">
        <v>428</v>
      </c>
    </row>
    <row r="9" spans="1:7">
      <c r="A9" s="169" t="s">
        <v>318</v>
      </c>
      <c r="B9" s="97">
        <v>23276</v>
      </c>
      <c r="C9" s="97">
        <v>8705</v>
      </c>
      <c r="D9" s="97">
        <v>14723</v>
      </c>
      <c r="E9" s="97">
        <v>19597</v>
      </c>
      <c r="F9" s="97">
        <v>20295</v>
      </c>
      <c r="G9" s="169" t="s">
        <v>319</v>
      </c>
    </row>
    <row r="10" spans="1:7" ht="26.25">
      <c r="A10" s="169" t="s">
        <v>753</v>
      </c>
      <c r="B10" s="97">
        <v>78661</v>
      </c>
      <c r="C10" s="97">
        <v>29018</v>
      </c>
      <c r="D10" s="97">
        <v>72544</v>
      </c>
      <c r="E10" s="97">
        <v>79046</v>
      </c>
      <c r="F10" s="604">
        <v>139349</v>
      </c>
      <c r="G10" s="169" t="s">
        <v>321</v>
      </c>
    </row>
    <row r="11" spans="1:7" ht="26.25">
      <c r="A11" s="169" t="s">
        <v>374</v>
      </c>
      <c r="B11" s="97">
        <v>318579</v>
      </c>
      <c r="C11" s="97">
        <v>104417</v>
      </c>
      <c r="D11" s="97">
        <v>270170</v>
      </c>
      <c r="E11" s="97">
        <v>383885</v>
      </c>
      <c r="F11" s="97">
        <v>555827</v>
      </c>
      <c r="G11" s="169" t="s">
        <v>375</v>
      </c>
    </row>
    <row r="12" spans="1:7">
      <c r="A12" s="169" t="s">
        <v>324</v>
      </c>
      <c r="B12" s="97">
        <v>36546</v>
      </c>
      <c r="C12" s="97">
        <v>1869</v>
      </c>
      <c r="D12" s="97">
        <v>21878</v>
      </c>
      <c r="E12" s="97">
        <v>34516</v>
      </c>
      <c r="F12" s="97">
        <v>102517</v>
      </c>
      <c r="G12" s="169" t="s">
        <v>325</v>
      </c>
    </row>
    <row r="13" spans="1:7">
      <c r="A13" s="169" t="s">
        <v>326</v>
      </c>
      <c r="B13" s="97">
        <v>31662</v>
      </c>
      <c r="C13" s="97">
        <v>21623</v>
      </c>
      <c r="D13" s="97">
        <v>32265</v>
      </c>
      <c r="E13" s="97">
        <v>34786</v>
      </c>
      <c r="F13" s="97">
        <v>155990</v>
      </c>
      <c r="G13" s="169" t="s">
        <v>327</v>
      </c>
    </row>
    <row r="14" spans="1:7">
      <c r="A14" s="169" t="s">
        <v>329</v>
      </c>
      <c r="B14" s="97">
        <v>124961</v>
      </c>
      <c r="C14" s="97">
        <v>28218</v>
      </c>
      <c r="D14" s="97">
        <v>65408</v>
      </c>
      <c r="E14" s="97">
        <v>69199</v>
      </c>
      <c r="F14" s="97">
        <v>110183</v>
      </c>
      <c r="G14" s="169" t="s">
        <v>329</v>
      </c>
    </row>
    <row r="15" spans="1:7">
      <c r="A15" s="169" t="s">
        <v>330</v>
      </c>
      <c r="B15" s="97">
        <v>45200</v>
      </c>
      <c r="C15" s="97">
        <v>21302</v>
      </c>
      <c r="D15" s="97">
        <v>44408</v>
      </c>
      <c r="E15" s="97">
        <v>134258</v>
      </c>
      <c r="F15" s="97">
        <v>198898</v>
      </c>
      <c r="G15" s="169" t="s">
        <v>331</v>
      </c>
    </row>
    <row r="16" spans="1:7">
      <c r="A16" s="169" t="s">
        <v>332</v>
      </c>
      <c r="B16" s="97">
        <v>117504</v>
      </c>
      <c r="C16" s="97">
        <v>28959</v>
      </c>
      <c r="D16" s="97">
        <v>52308</v>
      </c>
      <c r="E16" s="97">
        <v>181722</v>
      </c>
      <c r="F16" s="97">
        <v>273824</v>
      </c>
      <c r="G16" s="169" t="s">
        <v>333</v>
      </c>
    </row>
    <row r="17" spans="1:7">
      <c r="A17" s="169" t="s">
        <v>334</v>
      </c>
      <c r="B17" s="97">
        <v>33200</v>
      </c>
      <c r="C17" s="97">
        <v>12140</v>
      </c>
      <c r="D17" s="97">
        <v>90987</v>
      </c>
      <c r="E17" s="97">
        <v>211191</v>
      </c>
      <c r="F17" s="97">
        <v>275664</v>
      </c>
      <c r="G17" s="169" t="s">
        <v>335</v>
      </c>
    </row>
    <row r="18" spans="1:7" ht="15" customHeight="1">
      <c r="A18" s="145"/>
      <c r="B18" s="664" t="s">
        <v>402</v>
      </c>
      <c r="C18" s="664"/>
      <c r="D18" s="664"/>
      <c r="E18" s="664"/>
      <c r="F18" s="664"/>
      <c r="G18" s="145"/>
    </row>
    <row r="19" spans="1:7" ht="15" customHeight="1">
      <c r="A19" s="145"/>
      <c r="B19" s="665" t="s">
        <v>613</v>
      </c>
      <c r="C19" s="665"/>
      <c r="D19" s="665"/>
      <c r="E19" s="665"/>
      <c r="F19" s="665"/>
      <c r="G19" s="145"/>
    </row>
    <row r="20" spans="1:7">
      <c r="A20" s="145" t="s">
        <v>295</v>
      </c>
      <c r="B20" s="230">
        <v>100</v>
      </c>
      <c r="C20" s="230">
        <v>100</v>
      </c>
      <c r="D20" s="230">
        <v>100</v>
      </c>
      <c r="E20" s="230">
        <v>100</v>
      </c>
      <c r="F20" s="230">
        <v>100</v>
      </c>
      <c r="G20" s="145" t="s">
        <v>428</v>
      </c>
    </row>
    <row r="21" spans="1:7" ht="14.45" customHeight="1">
      <c r="A21" s="169" t="s">
        <v>318</v>
      </c>
      <c r="B21" s="37">
        <f>B9/B8*100</f>
        <v>2.8750390630307479</v>
      </c>
      <c r="C21" s="37">
        <f t="shared" ref="C21:E21" si="0">C9/C8*100</f>
        <v>3.397059913912531</v>
      </c>
      <c r="D21" s="37">
        <f t="shared" si="0"/>
        <v>2.2150141945655952</v>
      </c>
      <c r="E21" s="37">
        <f t="shared" si="0"/>
        <v>1.7067584044591535</v>
      </c>
      <c r="F21" s="37">
        <f>F9/F8*100</f>
        <v>1.10747500609807</v>
      </c>
      <c r="G21" s="169" t="s">
        <v>319</v>
      </c>
    </row>
    <row r="22" spans="1:7" ht="24.75" customHeight="1">
      <c r="A22" s="169" t="s">
        <v>753</v>
      </c>
      <c r="B22" s="37">
        <f>B10/B8*100</f>
        <v>9.7161646218019264</v>
      </c>
      <c r="C22" s="37">
        <f t="shared" ref="C22:E22" si="1">C10/C8*100</f>
        <v>11.324053369547826</v>
      </c>
      <c r="D22" s="37">
        <f t="shared" si="1"/>
        <v>10.913943471477724</v>
      </c>
      <c r="E22" s="37">
        <f t="shared" si="1"/>
        <v>6.8843407071938687</v>
      </c>
      <c r="F22" s="37">
        <f>F11/F8*100</f>
        <v>30.330845539023009</v>
      </c>
      <c r="G22" s="169" t="s">
        <v>321</v>
      </c>
    </row>
    <row r="23" spans="1:7" ht="26.25">
      <c r="A23" s="169" t="s">
        <v>374</v>
      </c>
      <c r="B23" s="37">
        <f>B11/B8*100</f>
        <v>39.350707581254191</v>
      </c>
      <c r="C23" s="37">
        <f t="shared" ref="C23:E23" si="2">C11/C8*100</f>
        <v>40.747938544630067</v>
      </c>
      <c r="D23" s="37">
        <f t="shared" si="2"/>
        <v>40.645954285525157</v>
      </c>
      <c r="E23" s="37">
        <f t="shared" si="2"/>
        <v>33.433635255182026</v>
      </c>
      <c r="F23" s="37">
        <f>F11/F8*100</f>
        <v>30.330845539023009</v>
      </c>
      <c r="G23" s="169" t="s">
        <v>375</v>
      </c>
    </row>
    <row r="24" spans="1:7" ht="14.45" customHeight="1">
      <c r="A24" s="169" t="s">
        <v>324</v>
      </c>
      <c r="B24" s="37">
        <f>B12/B8*100</f>
        <v>4.5141423611239775</v>
      </c>
      <c r="C24" s="37">
        <f t="shared" ref="C24:E24" si="3">C12/C8*100</f>
        <v>0.72936300736387372</v>
      </c>
      <c r="D24" s="37">
        <f t="shared" si="3"/>
        <v>3.2914542245945859</v>
      </c>
      <c r="E24" s="37">
        <f t="shared" si="3"/>
        <v>3.0060964988677932</v>
      </c>
      <c r="F24" s="37">
        <f>F12/F8*100</f>
        <v>5.5942357822200464</v>
      </c>
      <c r="G24" s="169" t="s">
        <v>325</v>
      </c>
    </row>
    <row r="25" spans="1:7" ht="14.45" customHeight="1">
      <c r="A25" s="169" t="s">
        <v>326</v>
      </c>
      <c r="B25" s="37">
        <f>B13/B8*100</f>
        <v>3.9108732949681877</v>
      </c>
      <c r="C25" s="37">
        <f t="shared" ref="C25:E25" si="4">C13/C8*100</f>
        <v>8.4382109728352273</v>
      </c>
      <c r="D25" s="37">
        <f t="shared" si="4"/>
        <v>4.854135229753374</v>
      </c>
      <c r="E25" s="37">
        <f t="shared" si="4"/>
        <v>3.0296115659292808</v>
      </c>
      <c r="F25" s="37">
        <f>F13/F8*100</f>
        <v>8.5121964129705816</v>
      </c>
      <c r="G25" s="169" t="s">
        <v>327</v>
      </c>
    </row>
    <row r="26" spans="1:7" ht="14.45" customHeight="1">
      <c r="A26" s="169" t="s">
        <v>329</v>
      </c>
      <c r="B26" s="37">
        <f>B14/B8*100</f>
        <v>15.435115842730077</v>
      </c>
      <c r="C26" s="37">
        <f t="shared" ref="C26:E26" si="5">C14/C8*100</f>
        <v>11.011859465914279</v>
      </c>
      <c r="D26" s="37">
        <f t="shared" si="5"/>
        <v>9.8403619125277757</v>
      </c>
      <c r="E26" s="37">
        <f t="shared" si="5"/>
        <v>6.0267375021773217</v>
      </c>
      <c r="F26" s="37">
        <f>F14/F8*100</f>
        <v>6.0125606601085808</v>
      </c>
      <c r="G26" s="169" t="s">
        <v>329</v>
      </c>
    </row>
    <row r="27" spans="1:7" ht="14.45" customHeight="1">
      <c r="A27" s="169" t="s">
        <v>330</v>
      </c>
      <c r="B27" s="37">
        <f>B15/B8*100</f>
        <v>5.5830798096318013</v>
      </c>
      <c r="C27" s="37">
        <f t="shared" ref="C27:E27" si="6">C15/C8*100</f>
        <v>8.312943169002267</v>
      </c>
      <c r="D27" s="37">
        <f t="shared" si="6"/>
        <v>6.680999140954218</v>
      </c>
      <c r="E27" s="37">
        <f t="shared" si="6"/>
        <v>11.692910642745167</v>
      </c>
      <c r="F27" s="37">
        <f>F15/F8*100</f>
        <v>10.853637041778464</v>
      </c>
      <c r="G27" s="169" t="s">
        <v>331</v>
      </c>
    </row>
    <row r="28" spans="1:7" ht="14.45" customHeight="1">
      <c r="A28" s="169" t="s">
        <v>332</v>
      </c>
      <c r="B28" s="37">
        <f>B16/B8*100</f>
        <v>14.514031193605645</v>
      </c>
      <c r="C28" s="37">
        <f t="shared" ref="C28:E28" si="7">C16/C8*100</f>
        <v>11.301029069154852</v>
      </c>
      <c r="D28" s="37">
        <f t="shared" si="7"/>
        <v>7.8695213264509372</v>
      </c>
      <c r="E28" s="37">
        <f t="shared" si="7"/>
        <v>15.82668524647274</v>
      </c>
      <c r="F28" s="37">
        <f>F16/F8*100</f>
        <v>14.942263418073315</v>
      </c>
      <c r="G28" s="169" t="s">
        <v>333</v>
      </c>
    </row>
    <row r="29" spans="1:7" ht="14.45" customHeight="1">
      <c r="A29" s="169" t="s">
        <v>334</v>
      </c>
      <c r="B29" s="37">
        <f>B17/B8*100</f>
        <v>4.1008462318534464</v>
      </c>
      <c r="C29" s="37">
        <f t="shared" ref="C29:E29" si="8">C17/C8*100</f>
        <v>4.7375424876390726</v>
      </c>
      <c r="D29" s="37">
        <f t="shared" si="8"/>
        <v>13.688616214150636</v>
      </c>
      <c r="E29" s="37">
        <f t="shared" si="8"/>
        <v>18.393224176972652</v>
      </c>
      <c r="F29" s="37">
        <f>F17/F8*100</f>
        <v>15.042670119784104</v>
      </c>
      <c r="G29" s="169" t="s">
        <v>335</v>
      </c>
    </row>
    <row r="30" spans="1:7" ht="15" customHeight="1">
      <c r="A30" s="145"/>
      <c r="B30" s="664" t="s">
        <v>898</v>
      </c>
      <c r="C30" s="664"/>
      <c r="D30" s="664"/>
      <c r="E30" s="664"/>
      <c r="F30" s="664"/>
      <c r="G30" s="145"/>
    </row>
    <row r="31" spans="1:7" ht="39" customHeight="1">
      <c r="A31" s="250" t="s">
        <v>639</v>
      </c>
      <c r="B31" s="144">
        <f>SUM(B32:B40)</f>
        <v>230702</v>
      </c>
      <c r="C31" s="144">
        <f t="shared" ref="C31:F31" si="9">SUM(C32:C40)</f>
        <v>76099</v>
      </c>
      <c r="D31" s="144">
        <f t="shared" si="9"/>
        <v>142457</v>
      </c>
      <c r="E31" s="144">
        <f t="shared" si="9"/>
        <v>313963</v>
      </c>
      <c r="F31" s="144">
        <f t="shared" si="9"/>
        <v>443913</v>
      </c>
      <c r="G31" s="145" t="s">
        <v>931</v>
      </c>
    </row>
    <row r="32" spans="1:7" ht="14.45" customHeight="1">
      <c r="A32" s="169" t="s">
        <v>318</v>
      </c>
      <c r="B32" s="97">
        <v>11325</v>
      </c>
      <c r="C32" s="97">
        <v>8083</v>
      </c>
      <c r="D32" s="97">
        <v>13534</v>
      </c>
      <c r="E32" s="97">
        <v>16756</v>
      </c>
      <c r="F32" s="97">
        <v>15628</v>
      </c>
      <c r="G32" s="169" t="s">
        <v>319</v>
      </c>
    </row>
    <row r="33" spans="1:7" ht="26.25">
      <c r="A33" s="169" t="s">
        <v>753</v>
      </c>
      <c r="B33" s="97">
        <v>32733</v>
      </c>
      <c r="C33" s="97">
        <v>13981</v>
      </c>
      <c r="D33" s="97">
        <v>22844</v>
      </c>
      <c r="E33" s="97">
        <v>30986</v>
      </c>
      <c r="F33" s="97">
        <v>43548</v>
      </c>
      <c r="G33" s="169" t="s">
        <v>321</v>
      </c>
    </row>
    <row r="34" spans="1:7" ht="24" customHeight="1">
      <c r="A34" s="169" t="s">
        <v>374</v>
      </c>
      <c r="B34" s="97">
        <v>19832</v>
      </c>
      <c r="C34" s="97">
        <v>5099</v>
      </c>
      <c r="D34" s="97">
        <v>10447</v>
      </c>
      <c r="E34" s="97">
        <v>17477</v>
      </c>
      <c r="F34" s="97">
        <v>25851</v>
      </c>
      <c r="G34" s="169" t="s">
        <v>375</v>
      </c>
    </row>
    <row r="35" spans="1:7" ht="14.45" customHeight="1">
      <c r="A35" s="169" t="s">
        <v>324</v>
      </c>
      <c r="B35" s="97">
        <v>7447</v>
      </c>
      <c r="C35" s="97">
        <v>1399</v>
      </c>
      <c r="D35" s="97">
        <v>3295</v>
      </c>
      <c r="E35" s="97">
        <v>5963</v>
      </c>
      <c r="F35" s="97">
        <v>15724</v>
      </c>
      <c r="G35" s="169" t="s">
        <v>325</v>
      </c>
    </row>
    <row r="36" spans="1:7" ht="14.45" customHeight="1">
      <c r="A36" s="169" t="s">
        <v>326</v>
      </c>
      <c r="B36" s="97">
        <v>513</v>
      </c>
      <c r="C36" s="97">
        <v>77</v>
      </c>
      <c r="D36" s="97">
        <v>755</v>
      </c>
      <c r="E36" s="97">
        <v>3393</v>
      </c>
      <c r="F36" s="97">
        <v>6788</v>
      </c>
      <c r="G36" s="169" t="s">
        <v>327</v>
      </c>
    </row>
    <row r="37" spans="1:7" ht="14.45" customHeight="1">
      <c r="A37" s="169" t="s">
        <v>329</v>
      </c>
      <c r="B37" s="97">
        <v>2691</v>
      </c>
      <c r="C37" s="97">
        <v>1232</v>
      </c>
      <c r="D37" s="97">
        <v>2746</v>
      </c>
      <c r="E37" s="97">
        <v>4603</v>
      </c>
      <c r="F37" s="97">
        <v>5507</v>
      </c>
      <c r="G37" s="169" t="s">
        <v>329</v>
      </c>
    </row>
    <row r="38" spans="1:7" ht="14.45" customHeight="1">
      <c r="A38" s="169" t="s">
        <v>330</v>
      </c>
      <c r="B38" s="97">
        <v>16134</v>
      </c>
      <c r="C38" s="97">
        <v>6917</v>
      </c>
      <c r="D38" s="97">
        <v>10101</v>
      </c>
      <c r="E38" s="97">
        <v>14185</v>
      </c>
      <c r="F38" s="97">
        <v>14763</v>
      </c>
      <c r="G38" s="169" t="s">
        <v>331</v>
      </c>
    </row>
    <row r="39" spans="1:7" ht="14.45" customHeight="1">
      <c r="A39" s="169" t="s">
        <v>332</v>
      </c>
      <c r="B39" s="97">
        <v>107791</v>
      </c>
      <c r="C39" s="97">
        <v>28007</v>
      </c>
      <c r="D39" s="97">
        <v>50421</v>
      </c>
      <c r="E39" s="97">
        <v>169881</v>
      </c>
      <c r="F39" s="97">
        <v>251168</v>
      </c>
      <c r="G39" s="169" t="s">
        <v>333</v>
      </c>
    </row>
    <row r="40" spans="1:7" ht="14.45" customHeight="1">
      <c r="A40" s="169" t="s">
        <v>334</v>
      </c>
      <c r="B40" s="97">
        <v>32236</v>
      </c>
      <c r="C40" s="97">
        <v>11304</v>
      </c>
      <c r="D40" s="97">
        <v>28314</v>
      </c>
      <c r="E40" s="97">
        <v>50719</v>
      </c>
      <c r="F40" s="97">
        <v>64936</v>
      </c>
      <c r="G40" s="169" t="s">
        <v>335</v>
      </c>
    </row>
    <row r="41" spans="1:7" ht="15" customHeight="1">
      <c r="A41" s="112"/>
      <c r="B41" s="664" t="s">
        <v>402</v>
      </c>
      <c r="C41" s="664"/>
      <c r="D41" s="664"/>
      <c r="E41" s="664"/>
      <c r="F41" s="664"/>
      <c r="G41" s="112"/>
    </row>
    <row r="42" spans="1:7" ht="15" customHeight="1">
      <c r="A42" s="112"/>
      <c r="B42" s="665" t="s">
        <v>613</v>
      </c>
      <c r="C42" s="665"/>
      <c r="D42" s="665"/>
      <c r="E42" s="665"/>
      <c r="F42" s="665"/>
      <c r="G42" s="112"/>
    </row>
    <row r="43" spans="1:7" ht="38.25" customHeight="1">
      <c r="A43" s="250" t="s">
        <v>639</v>
      </c>
      <c r="B43" s="314">
        <f t="shared" ref="B43:F52" si="10">B31/B$31*100</f>
        <v>100</v>
      </c>
      <c r="C43" s="314">
        <f t="shared" si="10"/>
        <v>100</v>
      </c>
      <c r="D43" s="314">
        <f t="shared" si="10"/>
        <v>100</v>
      </c>
      <c r="E43" s="314">
        <f t="shared" si="10"/>
        <v>100</v>
      </c>
      <c r="F43" s="314">
        <f t="shared" si="10"/>
        <v>100</v>
      </c>
      <c r="G43" s="145" t="s">
        <v>931</v>
      </c>
    </row>
    <row r="44" spans="1:7" ht="14.45" customHeight="1">
      <c r="A44" s="169" t="s">
        <v>318</v>
      </c>
      <c r="B44" s="37">
        <f t="shared" si="10"/>
        <v>4.9089301349793235</v>
      </c>
      <c r="C44" s="37">
        <f t="shared" si="10"/>
        <v>10.621690166756462</v>
      </c>
      <c r="D44" s="37">
        <f t="shared" si="10"/>
        <v>9.5004106502312968</v>
      </c>
      <c r="E44" s="37">
        <f t="shared" si="10"/>
        <v>5.3369346069441308</v>
      </c>
      <c r="F44" s="37">
        <f t="shared" si="10"/>
        <v>3.5205096494132859</v>
      </c>
      <c r="G44" s="169" t="s">
        <v>319</v>
      </c>
    </row>
    <row r="45" spans="1:7" ht="14.45" customHeight="1">
      <c r="A45" s="169" t="s">
        <v>753</v>
      </c>
      <c r="B45" s="37">
        <f t="shared" si="10"/>
        <v>14.188433563644875</v>
      </c>
      <c r="C45" s="37">
        <f t="shared" si="10"/>
        <v>18.372120527207979</v>
      </c>
      <c r="D45" s="37">
        <f t="shared" si="10"/>
        <v>16.035716040629804</v>
      </c>
      <c r="E45" s="37">
        <f t="shared" si="10"/>
        <v>9.86931581109876</v>
      </c>
      <c r="F45" s="37">
        <f t="shared" si="10"/>
        <v>9.8100303437835787</v>
      </c>
      <c r="G45" s="169" t="s">
        <v>321</v>
      </c>
    </row>
    <row r="46" spans="1:7" ht="14.45" customHeight="1">
      <c r="A46" s="169" t="s">
        <v>374</v>
      </c>
      <c r="B46" s="37">
        <f t="shared" si="10"/>
        <v>8.5963710761068395</v>
      </c>
      <c r="C46" s="37">
        <f t="shared" si="10"/>
        <v>6.7004822665212416</v>
      </c>
      <c r="D46" s="37">
        <f t="shared" si="10"/>
        <v>7.3334409681517929</v>
      </c>
      <c r="E46" s="37">
        <f t="shared" si="10"/>
        <v>5.5665795014062169</v>
      </c>
      <c r="F46" s="37">
        <f t="shared" si="10"/>
        <v>5.8234383764386264</v>
      </c>
      <c r="G46" s="169" t="s">
        <v>375</v>
      </c>
    </row>
    <row r="47" spans="1:7" ht="14.45" customHeight="1">
      <c r="A47" s="169" t="s">
        <v>324</v>
      </c>
      <c r="B47" s="37">
        <f t="shared" si="10"/>
        <v>3.2279737496857419</v>
      </c>
      <c r="C47" s="37">
        <f t="shared" si="10"/>
        <v>1.8383947226638984</v>
      </c>
      <c r="D47" s="37">
        <f t="shared" si="10"/>
        <v>2.3129786532076344</v>
      </c>
      <c r="E47" s="37">
        <f t="shared" si="10"/>
        <v>1.899268385128184</v>
      </c>
      <c r="F47" s="37">
        <f t="shared" si="10"/>
        <v>3.5421355085343298</v>
      </c>
      <c r="G47" s="169" t="s">
        <v>325</v>
      </c>
    </row>
    <row r="48" spans="1:7" ht="14.45" customHeight="1">
      <c r="A48" s="169" t="s">
        <v>326</v>
      </c>
      <c r="B48" s="37">
        <f t="shared" si="10"/>
        <v>0.22236478227323561</v>
      </c>
      <c r="C48" s="37">
        <f t="shared" si="10"/>
        <v>0.10118398402081498</v>
      </c>
      <c r="D48" s="37">
        <f t="shared" si="10"/>
        <v>0.52998448654681762</v>
      </c>
      <c r="E48" s="37">
        <f t="shared" si="10"/>
        <v>1.0807005921079871</v>
      </c>
      <c r="F48" s="37">
        <f t="shared" si="10"/>
        <v>1.5291284553504854</v>
      </c>
      <c r="G48" s="169" t="s">
        <v>327</v>
      </c>
    </row>
    <row r="49" spans="1:7" ht="14.45" customHeight="1">
      <c r="A49" s="169" t="s">
        <v>329</v>
      </c>
      <c r="B49" s="37">
        <f t="shared" si="10"/>
        <v>1.1664398228017097</v>
      </c>
      <c r="C49" s="37">
        <f t="shared" si="10"/>
        <v>1.6189437443330397</v>
      </c>
      <c r="D49" s="37">
        <f t="shared" si="10"/>
        <v>1.9275992053742534</v>
      </c>
      <c r="E49" s="37">
        <f t="shared" si="10"/>
        <v>1.4660963234521267</v>
      </c>
      <c r="F49" s="37">
        <f t="shared" si="10"/>
        <v>1.2405583977040546</v>
      </c>
      <c r="G49" s="169" t="s">
        <v>329</v>
      </c>
    </row>
    <row r="50" spans="1:7" ht="14.45" customHeight="1">
      <c r="A50" s="169" t="s">
        <v>330</v>
      </c>
      <c r="B50" s="37">
        <f t="shared" si="10"/>
        <v>6.9934374214354449</v>
      </c>
      <c r="C50" s="37">
        <f t="shared" si="10"/>
        <v>9.0894755515841208</v>
      </c>
      <c r="D50" s="37">
        <f t="shared" si="10"/>
        <v>7.0905606604098077</v>
      </c>
      <c r="E50" s="37">
        <f t="shared" si="10"/>
        <v>4.5180483050550544</v>
      </c>
      <c r="F50" s="37">
        <f t="shared" si="10"/>
        <v>3.325651647958046</v>
      </c>
      <c r="G50" s="169" t="s">
        <v>331</v>
      </c>
    </row>
    <row r="51" spans="1:7" ht="14.45" customHeight="1">
      <c r="A51" s="169" t="s">
        <v>332</v>
      </c>
      <c r="B51" s="37">
        <f t="shared" si="10"/>
        <v>46.723045313868106</v>
      </c>
      <c r="C51" s="37">
        <f t="shared" si="10"/>
        <v>36.803374551570975</v>
      </c>
      <c r="D51" s="37">
        <f t="shared" si="10"/>
        <v>35.393838140631914</v>
      </c>
      <c r="E51" s="37">
        <f t="shared" si="10"/>
        <v>54.108605154110514</v>
      </c>
      <c r="F51" s="37">
        <f t="shared" si="10"/>
        <v>56.58045608035809</v>
      </c>
      <c r="G51" s="169" t="s">
        <v>333</v>
      </c>
    </row>
    <row r="52" spans="1:7" ht="14.45" customHeight="1">
      <c r="A52" s="169" t="s">
        <v>334</v>
      </c>
      <c r="B52" s="37">
        <f t="shared" si="10"/>
        <v>13.973004135204722</v>
      </c>
      <c r="C52" s="37">
        <f t="shared" si="10"/>
        <v>14.854334485341465</v>
      </c>
      <c r="D52" s="37">
        <f t="shared" si="10"/>
        <v>19.875471194816683</v>
      </c>
      <c r="E52" s="37">
        <f t="shared" si="10"/>
        <v>16.154451320697024</v>
      </c>
      <c r="F52" s="37">
        <f t="shared" si="10"/>
        <v>14.628091540459504</v>
      </c>
      <c r="G52" s="169" t="s">
        <v>335</v>
      </c>
    </row>
    <row r="53" spans="1:7" ht="15" customHeight="1">
      <c r="A53" s="145"/>
      <c r="B53" s="664" t="s">
        <v>932</v>
      </c>
      <c r="C53" s="664"/>
      <c r="D53" s="664"/>
      <c r="E53" s="664"/>
      <c r="F53" s="664"/>
      <c r="G53" s="176"/>
    </row>
    <row r="54" spans="1:7" ht="76.5">
      <c r="A54" s="145" t="s">
        <v>641</v>
      </c>
      <c r="B54" s="144">
        <f>SUM(B55:B62)</f>
        <v>328447</v>
      </c>
      <c r="C54" s="144">
        <f t="shared" ref="C54:D54" si="11">SUM(C55:C62)</f>
        <v>99336</v>
      </c>
      <c r="D54" s="144">
        <f t="shared" si="11"/>
        <v>280267</v>
      </c>
      <c r="E54" s="144">
        <f>SUM(E55:E62)</f>
        <v>412222</v>
      </c>
      <c r="F54" s="144">
        <f>SUM(F55:F62)</f>
        <v>573521</v>
      </c>
      <c r="G54" s="145" t="s">
        <v>700</v>
      </c>
    </row>
    <row r="55" spans="1:7" ht="14.45" customHeight="1">
      <c r="A55" s="169" t="s">
        <v>318</v>
      </c>
      <c r="B55" s="97">
        <v>2361</v>
      </c>
      <c r="C55" s="97">
        <v>622</v>
      </c>
      <c r="D55" s="97">
        <v>1189</v>
      </c>
      <c r="E55" s="97">
        <v>1691</v>
      </c>
      <c r="F55" s="97">
        <v>2037</v>
      </c>
      <c r="G55" s="169" t="s">
        <v>319</v>
      </c>
    </row>
    <row r="56" spans="1:7" ht="26.25">
      <c r="A56" s="169" t="s">
        <v>753</v>
      </c>
      <c r="B56" s="97">
        <v>25156</v>
      </c>
      <c r="C56" s="97">
        <v>8728</v>
      </c>
      <c r="D56" s="97">
        <v>21729</v>
      </c>
      <c r="E56" s="97">
        <v>35447</v>
      </c>
      <c r="F56" s="97">
        <v>39467</v>
      </c>
      <c r="G56" s="169" t="s">
        <v>321</v>
      </c>
    </row>
    <row r="57" spans="1:7" ht="26.25">
      <c r="A57" s="169" t="s">
        <v>374</v>
      </c>
      <c r="B57" s="97">
        <v>264213</v>
      </c>
      <c r="C57" s="97">
        <v>73155</v>
      </c>
      <c r="D57" s="97">
        <v>213018</v>
      </c>
      <c r="E57" s="97">
        <v>307415</v>
      </c>
      <c r="F57" s="97">
        <v>442420</v>
      </c>
      <c r="G57" s="169" t="s">
        <v>375</v>
      </c>
    </row>
    <row r="58" spans="1:7" ht="14.45" customHeight="1">
      <c r="A58" s="169" t="s">
        <v>324</v>
      </c>
      <c r="B58" s="97">
        <v>174</v>
      </c>
      <c r="C58" s="97" t="s">
        <v>378</v>
      </c>
      <c r="D58" s="97">
        <v>278</v>
      </c>
      <c r="E58" s="97">
        <v>511</v>
      </c>
      <c r="F58" s="97">
        <v>1025</v>
      </c>
      <c r="G58" s="169" t="s">
        <v>325</v>
      </c>
    </row>
    <row r="59" spans="1:7" ht="14.45" customHeight="1">
      <c r="A59" s="169" t="s">
        <v>326</v>
      </c>
      <c r="B59" s="97">
        <v>7395</v>
      </c>
      <c r="C59" s="97">
        <v>3040</v>
      </c>
      <c r="D59" s="97">
        <v>10333</v>
      </c>
      <c r="E59" s="97">
        <v>9629</v>
      </c>
      <c r="F59" s="97">
        <v>11483</v>
      </c>
      <c r="G59" s="169" t="s">
        <v>327</v>
      </c>
    </row>
    <row r="60" spans="1:7" ht="14.45" customHeight="1">
      <c r="A60" s="169" t="s">
        <v>329</v>
      </c>
      <c r="B60" s="97">
        <v>1652</v>
      </c>
      <c r="C60" s="97" t="s">
        <v>378</v>
      </c>
      <c r="D60" s="97">
        <v>460</v>
      </c>
      <c r="E60" s="97">
        <v>2755</v>
      </c>
      <c r="F60" s="97">
        <v>2383</v>
      </c>
      <c r="G60" s="169" t="s">
        <v>329</v>
      </c>
    </row>
    <row r="61" spans="1:7" ht="14.45" customHeight="1">
      <c r="A61" s="169" t="s">
        <v>330</v>
      </c>
      <c r="B61" s="97">
        <v>26532</v>
      </c>
      <c r="C61" s="97">
        <v>13324</v>
      </c>
      <c r="D61" s="97">
        <v>32069</v>
      </c>
      <c r="E61" s="97">
        <v>53178</v>
      </c>
      <c r="F61" s="97">
        <v>73109</v>
      </c>
      <c r="G61" s="169" t="s">
        <v>331</v>
      </c>
    </row>
    <row r="62" spans="1:7" ht="14.45" customHeight="1">
      <c r="A62" s="169" t="s">
        <v>334</v>
      </c>
      <c r="B62" s="97">
        <v>964</v>
      </c>
      <c r="C62" s="97">
        <v>467</v>
      </c>
      <c r="D62" s="97">
        <v>1191</v>
      </c>
      <c r="E62" s="97">
        <v>1596</v>
      </c>
      <c r="F62" s="97">
        <v>1597</v>
      </c>
      <c r="G62" s="169" t="s">
        <v>335</v>
      </c>
    </row>
    <row r="63" spans="1:7" ht="15" customHeight="1">
      <c r="A63" s="112"/>
      <c r="B63" s="664" t="s">
        <v>309</v>
      </c>
      <c r="C63" s="664"/>
      <c r="D63" s="664"/>
      <c r="E63" s="664"/>
      <c r="F63" s="664"/>
      <c r="G63" s="112"/>
    </row>
    <row r="64" spans="1:7" ht="15" customHeight="1">
      <c r="A64" s="112"/>
      <c r="B64" s="665" t="s">
        <v>613</v>
      </c>
      <c r="C64" s="665"/>
      <c r="D64" s="665"/>
      <c r="E64" s="665"/>
      <c r="F64" s="665"/>
      <c r="G64" s="112"/>
    </row>
    <row r="65" spans="1:11" ht="70.5" customHeight="1">
      <c r="A65" s="145" t="s">
        <v>641</v>
      </c>
      <c r="B65" s="144">
        <v>100</v>
      </c>
      <c r="C65" s="144">
        <v>100</v>
      </c>
      <c r="D65" s="144">
        <v>100</v>
      </c>
      <c r="E65" s="144">
        <v>100</v>
      </c>
      <c r="F65" s="144">
        <f>SUM(F66:F73)</f>
        <v>99.999999999999986</v>
      </c>
      <c r="G65" s="145" t="s">
        <v>700</v>
      </c>
    </row>
    <row r="66" spans="1:11" ht="14.45" customHeight="1">
      <c r="A66" s="169" t="s">
        <v>318</v>
      </c>
      <c r="B66" s="37">
        <f>B55/B54*100</f>
        <v>0.71883743800369615</v>
      </c>
      <c r="C66" s="37">
        <f t="shared" ref="C66:E66" si="12">C55/C54*100</f>
        <v>0.62615768704195862</v>
      </c>
      <c r="D66" s="37">
        <f t="shared" si="12"/>
        <v>0.42423831560618985</v>
      </c>
      <c r="E66" s="37">
        <f t="shared" si="12"/>
        <v>0.41021585456380305</v>
      </c>
      <c r="F66" s="37">
        <f>F55/F54*100</f>
        <v>0.35517443999435072</v>
      </c>
      <c r="G66" s="114" t="s">
        <v>319</v>
      </c>
    </row>
    <row r="67" spans="1:11" ht="21.75" customHeight="1">
      <c r="A67" s="169" t="s">
        <v>753</v>
      </c>
      <c r="B67" s="37">
        <f>B56/B54*100</f>
        <v>7.6590743712075318</v>
      </c>
      <c r="C67" s="37">
        <f t="shared" ref="C67:E67" si="13">C56/C54*100</f>
        <v>8.7863413062736573</v>
      </c>
      <c r="D67" s="37">
        <f t="shared" si="13"/>
        <v>7.752964137768628</v>
      </c>
      <c r="E67" s="37">
        <f t="shared" si="13"/>
        <v>8.5990073310012569</v>
      </c>
      <c r="F67" s="37">
        <f>F56/F54*100</f>
        <v>6.881526570082003</v>
      </c>
      <c r="G67" s="114" t="s">
        <v>321</v>
      </c>
    </row>
    <row r="68" spans="1:11" ht="25.5">
      <c r="A68" s="169" t="s">
        <v>374</v>
      </c>
      <c r="B68" s="37">
        <f>B57/B54*100</f>
        <v>80.443115632050223</v>
      </c>
      <c r="C68" s="37">
        <f t="shared" ref="C68:F68" si="14">C57/C54*100</f>
        <v>73.643996134331971</v>
      </c>
      <c r="D68" s="37">
        <f t="shared" si="14"/>
        <v>76.005380583515006</v>
      </c>
      <c r="E68" s="37">
        <f t="shared" si="14"/>
        <v>74.575107587659076</v>
      </c>
      <c r="F68" s="37">
        <f t="shared" si="14"/>
        <v>77.141028837653721</v>
      </c>
      <c r="G68" s="114" t="s">
        <v>375</v>
      </c>
    </row>
    <row r="69" spans="1:11" ht="14.45" customHeight="1">
      <c r="A69" s="169" t="s">
        <v>324</v>
      </c>
      <c r="B69" s="37">
        <f>B58/B54*100</f>
        <v>5.29765837410602E-2</v>
      </c>
      <c r="C69" s="97" t="s">
        <v>378</v>
      </c>
      <c r="D69" s="37">
        <f t="shared" ref="D69:E69" si="15">D58/D54*100</f>
        <v>9.9191128459647407E-2</v>
      </c>
      <c r="E69" s="37">
        <f t="shared" si="15"/>
        <v>0.12396233097699784</v>
      </c>
      <c r="F69" s="37">
        <f>F58/F54*100</f>
        <v>0.17872056995297469</v>
      </c>
      <c r="G69" s="114" t="s">
        <v>325</v>
      </c>
    </row>
    <row r="70" spans="1:11" ht="14.45" customHeight="1">
      <c r="A70" s="169" t="s">
        <v>326</v>
      </c>
      <c r="B70" s="37">
        <f>B59/B54*100</f>
        <v>2.2515048089950582</v>
      </c>
      <c r="C70" s="37">
        <f t="shared" ref="C70:E70" si="16">C59/C54*100</f>
        <v>3.0603205283079649</v>
      </c>
      <c r="D70" s="37">
        <f t="shared" si="16"/>
        <v>3.6868414761638011</v>
      </c>
      <c r="E70" s="37">
        <f t="shared" si="16"/>
        <v>2.3358772700147008</v>
      </c>
      <c r="F70" s="37">
        <f>F59/F54*100</f>
        <v>2.0021934680683007</v>
      </c>
      <c r="G70" s="114" t="s">
        <v>327</v>
      </c>
    </row>
    <row r="71" spans="1:11" ht="14.45" customHeight="1">
      <c r="A71" s="169" t="s">
        <v>329</v>
      </c>
      <c r="B71" s="37">
        <f>B60/B54*100</f>
        <v>0.50297308241512328</v>
      </c>
      <c r="C71" s="97" t="s">
        <v>378</v>
      </c>
      <c r="D71" s="37">
        <f t="shared" ref="D71:E71" si="17">D60/D54*100</f>
        <v>0.16412920536488421</v>
      </c>
      <c r="E71" s="37">
        <f t="shared" si="17"/>
        <v>0.66832920125563411</v>
      </c>
      <c r="F71" s="37">
        <f>F60/F54*100</f>
        <v>0.41550352994920853</v>
      </c>
      <c r="G71" s="114" t="s">
        <v>329</v>
      </c>
    </row>
    <row r="72" spans="1:11" ht="14.45" customHeight="1">
      <c r="A72" s="169" t="s">
        <v>330</v>
      </c>
      <c r="B72" s="37">
        <f>B61/B54*100</f>
        <v>8.0780156311368359</v>
      </c>
      <c r="C72" s="37">
        <f t="shared" ref="C72:E72" si="18">C61/C54*100</f>
        <v>13.413062736570829</v>
      </c>
      <c r="D72" s="37">
        <f t="shared" si="18"/>
        <v>11.442303232274938</v>
      </c>
      <c r="E72" s="37">
        <f t="shared" si="18"/>
        <v>12.900330404490784</v>
      </c>
      <c r="F72" s="37">
        <f>F61/F54*100</f>
        <v>12.747397218236124</v>
      </c>
      <c r="G72" s="114" t="s">
        <v>331</v>
      </c>
    </row>
    <row r="73" spans="1:11" ht="14.45" customHeight="1">
      <c r="A73" s="169" t="s">
        <v>334</v>
      </c>
      <c r="B73" s="37">
        <f>B62/B54*100</f>
        <v>0.29350245245047146</v>
      </c>
      <c r="C73" s="37">
        <f t="shared" ref="C73:E73" si="19">C62/C54*100</f>
        <v>0.47012160747362486</v>
      </c>
      <c r="D73" s="37">
        <f t="shared" si="19"/>
        <v>0.42495192084690669</v>
      </c>
      <c r="E73" s="37">
        <f t="shared" si="19"/>
        <v>0.38717002003774664</v>
      </c>
      <c r="F73" s="37">
        <f>F62/F54*100</f>
        <v>0.27845536606331767</v>
      </c>
      <c r="G73" s="114" t="s">
        <v>335</v>
      </c>
    </row>
    <row r="74" spans="1:11" ht="15" customHeight="1">
      <c r="A74" s="145"/>
      <c r="B74" s="664" t="s">
        <v>898</v>
      </c>
      <c r="C74" s="664"/>
      <c r="D74" s="664"/>
      <c r="E74" s="664"/>
      <c r="F74" s="664"/>
      <c r="G74" s="145"/>
    </row>
    <row r="75" spans="1:11" ht="51">
      <c r="A75" s="145" t="s">
        <v>933</v>
      </c>
      <c r="B75" s="144">
        <f>SUM(B76:B82)</f>
        <v>25133</v>
      </c>
      <c r="C75" s="144">
        <f t="shared" ref="C75:E75" si="20">SUM(C76:C82)</f>
        <v>1325</v>
      </c>
      <c r="D75" s="144">
        <f t="shared" si="20"/>
        <v>3152</v>
      </c>
      <c r="E75" s="144">
        <f t="shared" si="20"/>
        <v>14346</v>
      </c>
      <c r="F75" s="92">
        <f>SUM(F76:F82)</f>
        <v>27318</v>
      </c>
      <c r="G75" s="145" t="s">
        <v>934</v>
      </c>
    </row>
    <row r="76" spans="1:11" ht="20.25" customHeight="1">
      <c r="A76" s="169" t="s">
        <v>318</v>
      </c>
      <c r="B76" s="97">
        <v>9590</v>
      </c>
      <c r="C76" s="97" t="s">
        <v>378</v>
      </c>
      <c r="D76" s="64" t="s">
        <v>378</v>
      </c>
      <c r="E76" s="325" t="s">
        <v>378</v>
      </c>
      <c r="F76" s="325" t="s">
        <v>378</v>
      </c>
      <c r="G76" s="114" t="s">
        <v>319</v>
      </c>
    </row>
    <row r="77" spans="1:11" ht="23.25" customHeight="1">
      <c r="A77" s="169" t="s">
        <v>374</v>
      </c>
      <c r="B77" s="97">
        <v>576</v>
      </c>
      <c r="C77" s="97" t="s">
        <v>378</v>
      </c>
      <c r="D77" s="64" t="s">
        <v>378</v>
      </c>
      <c r="E77" s="325">
        <v>409</v>
      </c>
      <c r="F77" s="325">
        <v>779</v>
      </c>
      <c r="G77" s="114" t="s">
        <v>375</v>
      </c>
      <c r="K77" s="3" t="s">
        <v>1059</v>
      </c>
    </row>
    <row r="78" spans="1:11" ht="14.45" customHeight="1">
      <c r="A78" s="169" t="s">
        <v>324</v>
      </c>
      <c r="B78" s="97">
        <v>3421</v>
      </c>
      <c r="C78" s="97">
        <v>4</v>
      </c>
      <c r="D78" s="93">
        <v>170</v>
      </c>
      <c r="E78" s="325">
        <v>241</v>
      </c>
      <c r="F78" s="325">
        <v>1295</v>
      </c>
      <c r="G78" s="114" t="s">
        <v>325</v>
      </c>
    </row>
    <row r="79" spans="1:11" ht="14.45" customHeight="1">
      <c r="A79" s="169" t="s">
        <v>339</v>
      </c>
      <c r="B79" s="97">
        <v>732</v>
      </c>
      <c r="C79" s="97" t="s">
        <v>378</v>
      </c>
      <c r="D79" s="93" t="s">
        <v>378</v>
      </c>
      <c r="E79" s="325">
        <v>2</v>
      </c>
      <c r="F79" s="325">
        <v>3</v>
      </c>
      <c r="G79" s="114" t="s">
        <v>329</v>
      </c>
    </row>
    <row r="80" spans="1:11" ht="14.45" customHeight="1">
      <c r="A80" s="169" t="s">
        <v>330</v>
      </c>
      <c r="B80" s="97">
        <v>1101</v>
      </c>
      <c r="C80" s="97" t="s">
        <v>378</v>
      </c>
      <c r="D80" s="93">
        <v>213</v>
      </c>
      <c r="E80" s="325">
        <v>512</v>
      </c>
      <c r="F80" s="325">
        <v>743</v>
      </c>
      <c r="G80" s="114" t="s">
        <v>331</v>
      </c>
    </row>
    <row r="81" spans="1:11" ht="14.45" customHeight="1">
      <c r="A81" s="169" t="s">
        <v>332</v>
      </c>
      <c r="B81" s="97">
        <v>9713</v>
      </c>
      <c r="C81" s="97">
        <v>952</v>
      </c>
      <c r="D81" s="93">
        <v>1887</v>
      </c>
      <c r="E81" s="325">
        <v>11841</v>
      </c>
      <c r="F81" s="325">
        <v>22656</v>
      </c>
      <c r="G81" s="114" t="s">
        <v>333</v>
      </c>
    </row>
    <row r="82" spans="1:11" ht="14.45" customHeight="1">
      <c r="A82" s="169" t="s">
        <v>334</v>
      </c>
      <c r="B82" s="97" t="s">
        <v>378</v>
      </c>
      <c r="C82" s="97">
        <v>369</v>
      </c>
      <c r="D82" s="93">
        <v>882</v>
      </c>
      <c r="E82" s="325">
        <v>1341</v>
      </c>
      <c r="F82" s="325">
        <v>1842</v>
      </c>
      <c r="G82" s="114" t="s">
        <v>335</v>
      </c>
    </row>
    <row r="83" spans="1:11" ht="15" customHeight="1">
      <c r="A83" s="112"/>
      <c r="B83" s="664" t="s">
        <v>309</v>
      </c>
      <c r="C83" s="664"/>
      <c r="D83" s="664"/>
      <c r="E83" s="664"/>
      <c r="F83" s="664"/>
      <c r="G83" s="112"/>
      <c r="J83" s="3" t="s">
        <v>1059</v>
      </c>
    </row>
    <row r="84" spans="1:11" ht="15.75" customHeight="1">
      <c r="A84" s="326"/>
      <c r="B84" s="665" t="s">
        <v>613</v>
      </c>
      <c r="C84" s="665"/>
      <c r="D84" s="665"/>
      <c r="E84" s="665"/>
      <c r="F84" s="665"/>
      <c r="G84" s="112"/>
      <c r="K84" s="3" t="s">
        <v>1059</v>
      </c>
    </row>
    <row r="85" spans="1:11" ht="51">
      <c r="A85" s="145" t="s">
        <v>933</v>
      </c>
      <c r="B85" s="314">
        <v>100</v>
      </c>
      <c r="C85" s="314">
        <v>100</v>
      </c>
      <c r="D85" s="314">
        <v>100</v>
      </c>
      <c r="E85" s="314">
        <v>100</v>
      </c>
      <c r="F85" s="314">
        <v>100</v>
      </c>
      <c r="G85" s="145" t="s">
        <v>935</v>
      </c>
    </row>
    <row r="86" spans="1:11" ht="14.45" customHeight="1">
      <c r="A86" s="169" t="s">
        <v>318</v>
      </c>
      <c r="B86" s="37">
        <f>B76/B75*100</f>
        <v>38.157004734810805</v>
      </c>
      <c r="C86" s="97" t="s">
        <v>378</v>
      </c>
      <c r="D86" s="64" t="s">
        <v>378</v>
      </c>
      <c r="E86" s="325" t="s">
        <v>378</v>
      </c>
      <c r="F86" s="325" t="s">
        <v>378</v>
      </c>
      <c r="G86" s="114" t="s">
        <v>319</v>
      </c>
    </row>
    <row r="87" spans="1:11" ht="25.5">
      <c r="A87" s="169" t="s">
        <v>374</v>
      </c>
      <c r="B87" s="37">
        <f>B77/B75*100</f>
        <v>2.2918075836549554</v>
      </c>
      <c r="C87" s="97" t="s">
        <v>378</v>
      </c>
      <c r="D87" s="64" t="s">
        <v>378</v>
      </c>
      <c r="E87" s="37">
        <f t="shared" ref="E87" si="21">E77/E75*100</f>
        <v>2.8509689111947583</v>
      </c>
      <c r="F87" s="634">
        <f>F77/F75*100</f>
        <v>2.8515996778680721</v>
      </c>
      <c r="G87" s="114" t="s">
        <v>375</v>
      </c>
    </row>
    <row r="88" spans="1:11" ht="14.45" customHeight="1">
      <c r="A88" s="169" t="s">
        <v>324</v>
      </c>
      <c r="B88" s="37">
        <f>B78/B75*100</f>
        <v>13.611586360561812</v>
      </c>
      <c r="C88" s="37">
        <f t="shared" ref="C88:E88" si="22">C78/C75*100</f>
        <v>0.30188679245283018</v>
      </c>
      <c r="D88" s="37">
        <f t="shared" si="22"/>
        <v>5.3934010152284264</v>
      </c>
      <c r="E88" s="37">
        <f t="shared" si="22"/>
        <v>1.6799107765230727</v>
      </c>
      <c r="F88" s="634">
        <f>F78/F75*100</f>
        <v>4.7404641628230468</v>
      </c>
      <c r="G88" s="114" t="s">
        <v>325</v>
      </c>
    </row>
    <row r="89" spans="1:11" ht="14.45" customHeight="1">
      <c r="A89" s="169" t="s">
        <v>339</v>
      </c>
      <c r="B89" s="37">
        <f>B79/B75*100</f>
        <v>2.9125054708948395</v>
      </c>
      <c r="C89" s="325" t="s">
        <v>378</v>
      </c>
      <c r="D89" s="325" t="s">
        <v>378</v>
      </c>
      <c r="E89" s="37">
        <f t="shared" ref="E89" si="23">E79/E75*100</f>
        <v>1.3941168269901019E-2</v>
      </c>
      <c r="F89" s="634">
        <f>F79/F75*100</f>
        <v>1.0981770261366132E-2</v>
      </c>
      <c r="G89" s="114" t="s">
        <v>329</v>
      </c>
    </row>
    <row r="90" spans="1:11" ht="14.45" customHeight="1">
      <c r="A90" s="169" t="s">
        <v>330</v>
      </c>
      <c r="B90" s="37">
        <f>B80/B75*100</f>
        <v>4.3806947041737949</v>
      </c>
      <c r="C90" s="325" t="s">
        <v>378</v>
      </c>
      <c r="D90" s="37">
        <f t="shared" ref="D90:E90" si="24">D80/D75*100</f>
        <v>6.7576142131979697</v>
      </c>
      <c r="E90" s="37">
        <f t="shared" si="24"/>
        <v>3.5689390770946607</v>
      </c>
      <c r="F90" s="634">
        <f>F80/F75*100</f>
        <v>2.7198184347316787</v>
      </c>
      <c r="G90" s="114" t="s">
        <v>331</v>
      </c>
    </row>
    <row r="91" spans="1:11" ht="14.45" customHeight="1">
      <c r="A91" s="169" t="s">
        <v>332</v>
      </c>
      <c r="B91" s="37">
        <f>B81/B75*100</f>
        <v>38.646401145903795</v>
      </c>
      <c r="C91" s="37">
        <f t="shared" ref="C91:E91" si="25">C81/C75*100</f>
        <v>71.84905660377359</v>
      </c>
      <c r="D91" s="37">
        <f t="shared" si="25"/>
        <v>59.866751269035532</v>
      </c>
      <c r="E91" s="37">
        <f t="shared" si="25"/>
        <v>82.538686741948979</v>
      </c>
      <c r="F91" s="634">
        <f>F81/F75*100</f>
        <v>82.934329013837029</v>
      </c>
      <c r="G91" s="114" t="s">
        <v>333</v>
      </c>
    </row>
    <row r="92" spans="1:11" ht="14.45" customHeight="1">
      <c r="A92" s="169" t="s">
        <v>334</v>
      </c>
      <c r="B92" s="325" t="s">
        <v>378</v>
      </c>
      <c r="C92" s="97">
        <f t="shared" ref="C92:E92" si="26">C82/C75*100</f>
        <v>27.849056603773587</v>
      </c>
      <c r="D92" s="97">
        <f t="shared" si="26"/>
        <v>27.982233502538072</v>
      </c>
      <c r="E92" s="97">
        <f t="shared" si="26"/>
        <v>9.3475533249686329</v>
      </c>
      <c r="F92" s="634">
        <f>F82/F75*100</f>
        <v>6.7428069404788058</v>
      </c>
      <c r="G92" s="114" t="s">
        <v>335</v>
      </c>
    </row>
    <row r="93" spans="1:11" ht="15" customHeight="1">
      <c r="A93" s="145"/>
      <c r="B93" s="664" t="s">
        <v>936</v>
      </c>
      <c r="C93" s="664"/>
      <c r="D93" s="664"/>
      <c r="E93" s="664"/>
      <c r="F93" s="664"/>
      <c r="G93" s="145"/>
    </row>
    <row r="94" spans="1:11" ht="38.25">
      <c r="A94" s="145" t="s">
        <v>665</v>
      </c>
      <c r="B94" s="144">
        <f>SUM(B95:B101)</f>
        <v>75556</v>
      </c>
      <c r="C94" s="144">
        <f t="shared" ref="C94:E94" si="27">SUM(C95:C101)</f>
        <v>49372</v>
      </c>
      <c r="D94" s="144">
        <f t="shared" si="27"/>
        <v>85731</v>
      </c>
      <c r="E94" s="144">
        <f t="shared" si="27"/>
        <v>91528</v>
      </c>
      <c r="F94" s="144">
        <f>SUM(F95:F101)</f>
        <v>185867</v>
      </c>
      <c r="G94" s="145" t="s">
        <v>848</v>
      </c>
    </row>
    <row r="95" spans="1:11" ht="25.5">
      <c r="A95" s="169" t="s">
        <v>753</v>
      </c>
      <c r="B95" s="97">
        <v>20772</v>
      </c>
      <c r="C95" s="97">
        <v>6309</v>
      </c>
      <c r="D95" s="97">
        <v>27971</v>
      </c>
      <c r="E95" s="97">
        <v>12613</v>
      </c>
      <c r="F95" s="97">
        <v>56334</v>
      </c>
      <c r="G95" s="114" t="s">
        <v>321</v>
      </c>
    </row>
    <row r="96" spans="1:11" ht="25.5">
      <c r="A96" s="169" t="s">
        <v>374</v>
      </c>
      <c r="B96" s="97">
        <v>23233</v>
      </c>
      <c r="C96" s="97">
        <v>23888</v>
      </c>
      <c r="D96" s="97">
        <v>25901</v>
      </c>
      <c r="E96" s="97">
        <v>40339</v>
      </c>
      <c r="F96" s="97">
        <v>62936</v>
      </c>
      <c r="G96" s="114" t="s">
        <v>375</v>
      </c>
    </row>
    <row r="97" spans="1:10" ht="14.45" customHeight="1">
      <c r="A97" s="169" t="s">
        <v>324</v>
      </c>
      <c r="B97" s="97">
        <v>5698</v>
      </c>
      <c r="C97" s="97" t="s">
        <v>378</v>
      </c>
      <c r="D97" s="97">
        <v>8669</v>
      </c>
      <c r="E97" s="97">
        <v>10024</v>
      </c>
      <c r="F97" s="97">
        <v>8486</v>
      </c>
      <c r="G97" s="114" t="s">
        <v>325</v>
      </c>
    </row>
    <row r="98" spans="1:10" ht="14.45" customHeight="1">
      <c r="A98" s="169" t="s">
        <v>326</v>
      </c>
      <c r="B98" s="97">
        <v>23754</v>
      </c>
      <c r="C98" s="97">
        <v>18506</v>
      </c>
      <c r="D98" s="97">
        <v>21177</v>
      </c>
      <c r="E98" s="97">
        <v>21764</v>
      </c>
      <c r="F98" s="97">
        <v>30373</v>
      </c>
      <c r="G98" s="114" t="s">
        <v>327</v>
      </c>
    </row>
    <row r="99" spans="1:10" ht="14.45" customHeight="1">
      <c r="A99" s="169" t="s">
        <v>339</v>
      </c>
      <c r="B99" s="97">
        <v>666</v>
      </c>
      <c r="C99" s="97">
        <v>36</v>
      </c>
      <c r="D99" s="97">
        <v>1068</v>
      </c>
      <c r="E99" s="97">
        <v>2555</v>
      </c>
      <c r="F99" s="97">
        <v>3472</v>
      </c>
      <c r="G99" s="114" t="s">
        <v>329</v>
      </c>
      <c r="J99" s="3" t="s">
        <v>1059</v>
      </c>
    </row>
    <row r="100" spans="1:10" ht="14.45" customHeight="1">
      <c r="A100" s="169" t="s">
        <v>330</v>
      </c>
      <c r="B100" s="97">
        <v>1433</v>
      </c>
      <c r="C100" s="97">
        <v>633</v>
      </c>
      <c r="D100" s="97">
        <v>945</v>
      </c>
      <c r="E100" s="97">
        <v>3511</v>
      </c>
      <c r="F100" s="97">
        <v>24266</v>
      </c>
      <c r="G100" s="114" t="s">
        <v>331</v>
      </c>
    </row>
    <row r="101" spans="1:10" ht="14.45" customHeight="1">
      <c r="A101" s="169" t="s">
        <v>334</v>
      </c>
      <c r="B101" s="97" t="s">
        <v>378</v>
      </c>
      <c r="C101" s="97" t="s">
        <v>378</v>
      </c>
      <c r="D101" s="97" t="s">
        <v>378</v>
      </c>
      <c r="E101" s="97">
        <v>722</v>
      </c>
      <c r="F101" s="97" t="s">
        <v>378</v>
      </c>
      <c r="G101" s="114" t="s">
        <v>335</v>
      </c>
    </row>
    <row r="102" spans="1:10" ht="15" customHeight="1">
      <c r="A102" s="112"/>
      <c r="B102" s="664" t="s">
        <v>309</v>
      </c>
      <c r="C102" s="664"/>
      <c r="D102" s="664"/>
      <c r="E102" s="664"/>
      <c r="F102" s="664"/>
      <c r="G102" s="112"/>
    </row>
    <row r="103" spans="1:10" ht="15" customHeight="1">
      <c r="A103" s="112"/>
      <c r="B103" s="665" t="s">
        <v>613</v>
      </c>
      <c r="C103" s="665"/>
      <c r="D103" s="665"/>
      <c r="E103" s="665"/>
      <c r="F103" s="665"/>
      <c r="G103" s="112"/>
    </row>
    <row r="104" spans="1:10" ht="38.25">
      <c r="A104" s="145" t="s">
        <v>665</v>
      </c>
      <c r="B104" s="314">
        <v>100</v>
      </c>
      <c r="C104" s="314">
        <v>100</v>
      </c>
      <c r="D104" s="314">
        <v>100</v>
      </c>
      <c r="E104" s="314">
        <v>100</v>
      </c>
      <c r="F104" s="327">
        <f>SUM(E105:E110)</f>
        <v>99.211170352241922</v>
      </c>
      <c r="G104" s="145" t="s">
        <v>752</v>
      </c>
    </row>
    <row r="105" spans="1:10" ht="21.75" customHeight="1">
      <c r="A105" s="169" t="s">
        <v>753</v>
      </c>
      <c r="B105" s="37">
        <f>B95/B94*100</f>
        <v>27.492191222404571</v>
      </c>
      <c r="C105" s="37">
        <f t="shared" ref="C105:F105" si="28">C95/C94*100</f>
        <v>12.778497934051689</v>
      </c>
      <c r="D105" s="37">
        <f t="shared" si="28"/>
        <v>32.626471171454902</v>
      </c>
      <c r="E105" s="37">
        <f t="shared" si="28"/>
        <v>13.780482475308103</v>
      </c>
      <c r="F105" s="37">
        <f t="shared" si="28"/>
        <v>30.30876917365643</v>
      </c>
      <c r="G105" s="114" t="s">
        <v>321</v>
      </c>
    </row>
    <row r="106" spans="1:10" ht="25.5">
      <c r="A106" s="169" t="s">
        <v>374</v>
      </c>
      <c r="B106" s="37">
        <f>B96/B94*100</f>
        <v>30.749377944835622</v>
      </c>
      <c r="C106" s="37">
        <f t="shared" ref="C106:F106" si="29">C96/C94*100</f>
        <v>48.383699262740016</v>
      </c>
      <c r="D106" s="37">
        <f t="shared" si="29"/>
        <v>30.211942004642427</v>
      </c>
      <c r="E106" s="37">
        <f t="shared" si="29"/>
        <v>44.072852023424524</v>
      </c>
      <c r="F106" s="37">
        <f t="shared" si="29"/>
        <v>33.860771411815975</v>
      </c>
      <c r="G106" s="114" t="s">
        <v>375</v>
      </c>
    </row>
    <row r="107" spans="1:10">
      <c r="A107" s="169" t="s">
        <v>324</v>
      </c>
      <c r="B107" s="37">
        <f>B97/B94*100</f>
        <v>7.541426226904548</v>
      </c>
      <c r="C107" s="97" t="s">
        <v>378</v>
      </c>
      <c r="D107" s="37">
        <f t="shared" ref="D107:F107" si="30">D97/D94*100</f>
        <v>10.111861520336868</v>
      </c>
      <c r="E107" s="37">
        <f t="shared" si="30"/>
        <v>10.951839874136876</v>
      </c>
      <c r="F107" s="37">
        <f t="shared" si="30"/>
        <v>4.5656302624995293</v>
      </c>
      <c r="G107" s="114" t="s">
        <v>325</v>
      </c>
    </row>
    <row r="108" spans="1:10" ht="12" customHeight="1">
      <c r="A108" s="169" t="s">
        <v>326</v>
      </c>
      <c r="B108" s="37">
        <f>B98/B94*100</f>
        <v>31.438932712160515</v>
      </c>
      <c r="C108" s="37">
        <f t="shared" ref="C108:F108" si="31">C98/C94*100</f>
        <v>37.482783764076807</v>
      </c>
      <c r="D108" s="37">
        <f t="shared" si="31"/>
        <v>24.701683171781504</v>
      </c>
      <c r="E108" s="37">
        <f t="shared" si="31"/>
        <v>23.7785158639979</v>
      </c>
      <c r="F108" s="37">
        <f t="shared" si="31"/>
        <v>16.34125476819446</v>
      </c>
      <c r="G108" s="114" t="s">
        <v>327</v>
      </c>
    </row>
    <row r="109" spans="1:10" ht="14.45" customHeight="1">
      <c r="A109" s="169" t="s">
        <v>339</v>
      </c>
      <c r="B109" s="37">
        <f>B99/B94*100</f>
        <v>0.88146540314468746</v>
      </c>
      <c r="C109" s="37">
        <f t="shared" ref="C109:F109" si="32">C99/C94*100</f>
        <v>7.2915822733533184E-2</v>
      </c>
      <c r="D109" s="37">
        <f t="shared" si="32"/>
        <v>1.2457570773699129</v>
      </c>
      <c r="E109" s="37">
        <f t="shared" si="32"/>
        <v>2.7914954986452236</v>
      </c>
      <c r="F109" s="37">
        <f t="shared" si="32"/>
        <v>1.8680023888048982</v>
      </c>
      <c r="G109" s="114" t="s">
        <v>329</v>
      </c>
      <c r="J109" s="3" t="s">
        <v>1059</v>
      </c>
    </row>
    <row r="110" spans="1:10" ht="14.45" customHeight="1">
      <c r="A110" s="169" t="s">
        <v>330</v>
      </c>
      <c r="B110" s="37">
        <f>B100/B94*100</f>
        <v>1.8966064905500555</v>
      </c>
      <c r="C110" s="37">
        <f t="shared" ref="C110:F110" si="33">C100/C94*100</f>
        <v>1.2821032163979582</v>
      </c>
      <c r="D110" s="37">
        <f t="shared" si="33"/>
        <v>1.1022850544143892</v>
      </c>
      <c r="E110" s="37">
        <f t="shared" si="33"/>
        <v>3.835984616729307</v>
      </c>
      <c r="F110" s="37">
        <f t="shared" si="33"/>
        <v>13.055571995028703</v>
      </c>
      <c r="G110" s="114" t="s">
        <v>331</v>
      </c>
    </row>
    <row r="111" spans="1:10" ht="14.45" customHeight="1">
      <c r="A111" s="169" t="s">
        <v>334</v>
      </c>
      <c r="B111" s="97" t="s">
        <v>378</v>
      </c>
      <c r="C111" s="97" t="s">
        <v>378</v>
      </c>
      <c r="D111" s="97" t="s">
        <v>378</v>
      </c>
      <c r="E111" s="97">
        <f t="shared" ref="E111" si="34">E101/E94*100</f>
        <v>0.78882964775806308</v>
      </c>
      <c r="F111" s="97" t="s">
        <v>378</v>
      </c>
      <c r="G111" s="114" t="s">
        <v>335</v>
      </c>
    </row>
    <row r="112" spans="1:10">
      <c r="A112" s="20"/>
      <c r="B112" s="664" t="s">
        <v>936</v>
      </c>
      <c r="C112" s="664"/>
      <c r="D112" s="664"/>
      <c r="E112" s="664"/>
      <c r="F112" s="664"/>
      <c r="G112" s="145"/>
    </row>
    <row r="113" spans="1:11" ht="25.5">
      <c r="A113" s="145" t="s">
        <v>667</v>
      </c>
      <c r="B113" s="143">
        <f>SUM(B115:B120)</f>
        <v>149751</v>
      </c>
      <c r="C113" s="143">
        <f t="shared" ref="C113:E113" si="35">SUM(C115:C120)</f>
        <v>30119</v>
      </c>
      <c r="D113" s="143">
        <f t="shared" si="35"/>
        <v>175755</v>
      </c>
      <c r="E113" s="143">
        <f t="shared" si="35"/>
        <v>314991</v>
      </c>
      <c r="F113" s="143">
        <f>SUM(F114:F120)</f>
        <v>601928</v>
      </c>
      <c r="G113" s="145" t="s">
        <v>937</v>
      </c>
    </row>
    <row r="114" spans="1:11">
      <c r="A114" s="169" t="s">
        <v>318</v>
      </c>
      <c r="B114" s="146" t="s">
        <v>378</v>
      </c>
      <c r="C114" s="146" t="s">
        <v>378</v>
      </c>
      <c r="D114" s="146" t="s">
        <v>378</v>
      </c>
      <c r="E114" s="146" t="s">
        <v>378</v>
      </c>
      <c r="F114" s="146">
        <v>2630</v>
      </c>
      <c r="G114" s="114" t="s">
        <v>319</v>
      </c>
    </row>
    <row r="115" spans="1:11" ht="24" customHeight="1">
      <c r="A115" s="169" t="s">
        <v>374</v>
      </c>
      <c r="B115" s="146">
        <v>10725</v>
      </c>
      <c r="C115" s="146">
        <v>2275</v>
      </c>
      <c r="D115" s="146">
        <v>20804</v>
      </c>
      <c r="E115" s="146">
        <v>18245</v>
      </c>
      <c r="F115" s="146">
        <v>23841</v>
      </c>
      <c r="G115" s="114" t="s">
        <v>375</v>
      </c>
    </row>
    <row r="116" spans="1:11" ht="14.45" customHeight="1">
      <c r="A116" s="169" t="s">
        <v>324</v>
      </c>
      <c r="B116" s="146">
        <v>19806</v>
      </c>
      <c r="C116" s="146">
        <v>470</v>
      </c>
      <c r="D116" s="146">
        <v>9466</v>
      </c>
      <c r="E116" s="146">
        <v>17777</v>
      </c>
      <c r="F116" s="146">
        <v>75987</v>
      </c>
      <c r="G116" s="114" t="s">
        <v>325</v>
      </c>
    </row>
    <row r="117" spans="1:11" ht="14.45" customHeight="1">
      <c r="A117" s="169" t="s">
        <v>326</v>
      </c>
      <c r="B117" s="146" t="s">
        <v>378</v>
      </c>
      <c r="C117" s="146" t="s">
        <v>378</v>
      </c>
      <c r="D117" s="146" t="s">
        <v>378</v>
      </c>
      <c r="E117" s="146" t="s">
        <v>378</v>
      </c>
      <c r="F117" s="146">
        <v>107346</v>
      </c>
      <c r="G117" s="114" t="s">
        <v>327</v>
      </c>
    </row>
    <row r="118" spans="1:11" ht="14.45" customHeight="1">
      <c r="A118" s="169" t="s">
        <v>339</v>
      </c>
      <c r="B118" s="146">
        <v>119220</v>
      </c>
      <c r="C118" s="146">
        <v>26946</v>
      </c>
      <c r="D118" s="146">
        <v>61134</v>
      </c>
      <c r="E118" s="146">
        <v>59284</v>
      </c>
      <c r="F118" s="146">
        <v>98818</v>
      </c>
      <c r="G118" s="114" t="s">
        <v>329</v>
      </c>
      <c r="J118" s="3" t="s">
        <v>1059</v>
      </c>
    </row>
    <row r="119" spans="1:11" ht="14.45" customHeight="1">
      <c r="A119" s="169" t="s">
        <v>330</v>
      </c>
      <c r="B119" s="146" t="s">
        <v>378</v>
      </c>
      <c r="C119" s="146">
        <v>428</v>
      </c>
      <c r="D119" s="146">
        <v>23751</v>
      </c>
      <c r="E119" s="146">
        <v>62872</v>
      </c>
      <c r="F119" s="146">
        <v>86017</v>
      </c>
      <c r="G119" s="114" t="s">
        <v>331</v>
      </c>
    </row>
    <row r="120" spans="1:11" ht="14.45" customHeight="1">
      <c r="A120" s="169" t="s">
        <v>334</v>
      </c>
      <c r="B120" s="146" t="s">
        <v>378</v>
      </c>
      <c r="C120" s="146" t="s">
        <v>378</v>
      </c>
      <c r="D120" s="146">
        <v>60600</v>
      </c>
      <c r="E120" s="146">
        <v>156813</v>
      </c>
      <c r="F120" s="146">
        <v>207289</v>
      </c>
      <c r="G120" s="114" t="s">
        <v>335</v>
      </c>
    </row>
    <row r="121" spans="1:11" ht="15" customHeight="1">
      <c r="A121" s="145"/>
      <c r="B121" s="664" t="s">
        <v>402</v>
      </c>
      <c r="C121" s="664"/>
      <c r="D121" s="664"/>
      <c r="E121" s="664"/>
      <c r="F121" s="664"/>
      <c r="G121" s="112"/>
      <c r="J121" s="3" t="s">
        <v>1059</v>
      </c>
    </row>
    <row r="122" spans="1:11" ht="15" customHeight="1">
      <c r="A122" s="145"/>
      <c r="B122" s="665" t="s">
        <v>613</v>
      </c>
      <c r="C122" s="665"/>
      <c r="D122" s="665"/>
      <c r="E122" s="665"/>
      <c r="F122" s="665"/>
      <c r="G122" s="112"/>
    </row>
    <row r="123" spans="1:11" ht="24.75" customHeight="1">
      <c r="A123" s="145" t="s">
        <v>667</v>
      </c>
      <c r="B123" s="145">
        <v>100</v>
      </c>
      <c r="C123" s="145">
        <v>100</v>
      </c>
      <c r="D123" s="313">
        <v>100</v>
      </c>
      <c r="E123" s="313">
        <v>100</v>
      </c>
      <c r="F123" s="313">
        <v>100</v>
      </c>
      <c r="G123" s="145" t="s">
        <v>937</v>
      </c>
    </row>
    <row r="124" spans="1:11">
      <c r="A124" s="169" t="s">
        <v>318</v>
      </c>
      <c r="B124" s="146" t="s">
        <v>378</v>
      </c>
      <c r="C124" s="146" t="s">
        <v>378</v>
      </c>
      <c r="D124" s="146" t="s">
        <v>378</v>
      </c>
      <c r="E124" s="146" t="s">
        <v>378</v>
      </c>
      <c r="F124" s="605">
        <f>F114/F113*100</f>
        <v>0.43692933374091258</v>
      </c>
      <c r="G124" s="114" t="s">
        <v>319</v>
      </c>
      <c r="I124" s="3" t="s">
        <v>1059</v>
      </c>
    </row>
    <row r="125" spans="1:11" ht="25.5">
      <c r="A125" s="169" t="s">
        <v>374</v>
      </c>
      <c r="B125" s="328">
        <f>B115/B113*100</f>
        <v>7.1618887353005993</v>
      </c>
      <c r="C125" s="328">
        <f t="shared" ref="C125:E125" si="36">C115/C113*100</f>
        <v>7.5533716258839938</v>
      </c>
      <c r="D125" s="328">
        <f t="shared" si="36"/>
        <v>11.836932092970329</v>
      </c>
      <c r="E125" s="328">
        <f t="shared" si="36"/>
        <v>5.7922289843201868</v>
      </c>
      <c r="F125" s="328">
        <f>F115/F113*100</f>
        <v>3.9607727170026981</v>
      </c>
      <c r="G125" s="114" t="s">
        <v>375</v>
      </c>
      <c r="K125" s="3" t="s">
        <v>1059</v>
      </c>
    </row>
    <row r="126" spans="1:11" ht="14.45" customHeight="1">
      <c r="A126" s="169" t="s">
        <v>324</v>
      </c>
      <c r="B126" s="328">
        <f>B116/B113*100</f>
        <v>13.225955085441834</v>
      </c>
      <c r="C126" s="328">
        <f t="shared" ref="C126:E126" si="37">C116/C113*100</f>
        <v>1.5604767754573525</v>
      </c>
      <c r="D126" s="328">
        <f t="shared" si="37"/>
        <v>5.3859065175955161</v>
      </c>
      <c r="E126" s="328">
        <f t="shared" si="37"/>
        <v>5.6436533107295128</v>
      </c>
      <c r="F126" s="328">
        <f>F116/F113*100</f>
        <v>12.623935088582023</v>
      </c>
      <c r="G126" s="114" t="s">
        <v>325</v>
      </c>
    </row>
    <row r="127" spans="1:11" ht="14.45" customHeight="1">
      <c r="A127" s="169" t="s">
        <v>326</v>
      </c>
      <c r="B127" s="146" t="s">
        <v>378</v>
      </c>
      <c r="C127" s="146" t="s">
        <v>378</v>
      </c>
      <c r="D127" s="146" t="s">
        <v>378</v>
      </c>
      <c r="E127" s="146" t="s">
        <v>378</v>
      </c>
      <c r="F127" s="328">
        <f>F117/F113*100</f>
        <v>17.833694395342963</v>
      </c>
      <c r="G127" s="114" t="s">
        <v>327</v>
      </c>
    </row>
    <row r="128" spans="1:11" ht="14.45" customHeight="1">
      <c r="A128" s="169" t="s">
        <v>339</v>
      </c>
      <c r="B128" s="328">
        <f>B118/B113*100</f>
        <v>79.612156179257568</v>
      </c>
      <c r="C128" s="328">
        <f t="shared" ref="C128:E128" si="38">C118/C113*100</f>
        <v>89.465121683986851</v>
      </c>
      <c r="D128" s="328">
        <f t="shared" si="38"/>
        <v>34.78364769138858</v>
      </c>
      <c r="E128" s="328">
        <f t="shared" si="38"/>
        <v>18.820855199037435</v>
      </c>
      <c r="F128" s="328">
        <f>F118/F113*100</f>
        <v>16.416913650802091</v>
      </c>
      <c r="G128" s="114" t="s">
        <v>329</v>
      </c>
    </row>
    <row r="129" spans="1:7" ht="14.45" customHeight="1">
      <c r="A129" s="169" t="s">
        <v>330</v>
      </c>
      <c r="B129" s="146" t="s">
        <v>378</v>
      </c>
      <c r="C129" s="328">
        <f t="shared" ref="C129:E129" si="39">C119/C113*100</f>
        <v>1.421029914671802</v>
      </c>
      <c r="D129" s="328">
        <f t="shared" si="39"/>
        <v>13.513698045574806</v>
      </c>
      <c r="E129" s="328">
        <f t="shared" si="39"/>
        <v>19.959935363232599</v>
      </c>
      <c r="F129" s="328">
        <f>F119/F113*100</f>
        <v>14.29024733855212</v>
      </c>
      <c r="G129" s="114" t="s">
        <v>331</v>
      </c>
    </row>
    <row r="130" spans="1:7" ht="14.45" customHeight="1" thickBot="1">
      <c r="A130" s="177" t="s">
        <v>334</v>
      </c>
      <c r="B130" s="147" t="s">
        <v>378</v>
      </c>
      <c r="C130" s="147" t="s">
        <v>378</v>
      </c>
      <c r="D130" s="329">
        <f t="shared" ref="D130:E130" si="40">D120/D113*100</f>
        <v>34.479815652470769</v>
      </c>
      <c r="E130" s="329">
        <f t="shared" si="40"/>
        <v>49.783327142680264</v>
      </c>
      <c r="F130" s="329">
        <f>F120/F113*100</f>
        <v>34.437507475977192</v>
      </c>
      <c r="G130" s="115" t="s">
        <v>335</v>
      </c>
    </row>
    <row r="133" spans="1:7">
      <c r="E133" s="3" t="s">
        <v>1059</v>
      </c>
    </row>
  </sheetData>
  <mergeCells count="18">
    <mergeCell ref="B93:F93"/>
    <mergeCell ref="B102:F102"/>
    <mergeCell ref="B103:F103"/>
    <mergeCell ref="B121:F121"/>
    <mergeCell ref="B122:F122"/>
    <mergeCell ref="B112:F112"/>
    <mergeCell ref="B7:F7"/>
    <mergeCell ref="B18:F18"/>
    <mergeCell ref="B19:F19"/>
    <mergeCell ref="B30:F30"/>
    <mergeCell ref="B41:F41"/>
    <mergeCell ref="B83:F83"/>
    <mergeCell ref="B84:F84"/>
    <mergeCell ref="B42:F42"/>
    <mergeCell ref="B53:F53"/>
    <mergeCell ref="B63:F63"/>
    <mergeCell ref="B64:F64"/>
    <mergeCell ref="B74:F74"/>
  </mergeCells>
  <pageMargins left="0.70866141732283472" right="0.70866141732283472" top="0.59055118110236227" bottom="0.59055118110236227" header="0.31496062992125984" footer="0.31496062992125984"/>
  <pageSetup paperSize="9" scale="95" firstPageNumber="61" orientation="portrait" useFirstPageNumber="1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F44"/>
  <sheetViews>
    <sheetView workbookViewId="0">
      <selection activeCell="C9" sqref="C9:C10"/>
    </sheetView>
  </sheetViews>
  <sheetFormatPr defaultColWidth="9.140625" defaultRowHeight="15"/>
  <cols>
    <col min="1" max="1" width="20.28515625" style="3" customWidth="1"/>
    <col min="2" max="2" width="10.7109375" style="3" customWidth="1"/>
    <col min="3" max="3" width="10.28515625" style="3" customWidth="1"/>
    <col min="4" max="4" width="11.140625" style="3" customWidth="1"/>
    <col min="5" max="5" width="10.140625" style="3" customWidth="1"/>
    <col min="6" max="6" width="20.42578125" style="277" customWidth="1"/>
    <col min="7" max="16384" width="9.140625" style="3"/>
  </cols>
  <sheetData>
    <row r="1" spans="1:6" s="1" customFormat="1" ht="18" customHeight="1">
      <c r="A1" s="750" t="s">
        <v>1618</v>
      </c>
      <c r="B1" s="750"/>
      <c r="C1" s="750"/>
      <c r="D1" s="750"/>
      <c r="E1" s="750"/>
      <c r="F1" s="750"/>
    </row>
    <row r="2" spans="1:6" s="2" customFormat="1" ht="18" customHeight="1">
      <c r="A2" s="297" t="s">
        <v>938</v>
      </c>
      <c r="B2" s="6"/>
      <c r="C2" s="6"/>
      <c r="D2" s="6"/>
      <c r="E2" s="6"/>
      <c r="F2" s="6"/>
    </row>
    <row r="3" spans="1:6" s="1" customFormat="1" ht="18" customHeight="1">
      <c r="A3" s="298" t="s">
        <v>939</v>
      </c>
      <c r="B3" s="4"/>
      <c r="C3" s="4"/>
      <c r="D3" s="4"/>
      <c r="E3" s="4"/>
      <c r="F3" s="4"/>
    </row>
    <row r="4" spans="1:6" s="173" customFormat="1" ht="18" customHeight="1">
      <c r="A4" s="297" t="s">
        <v>1619</v>
      </c>
      <c r="B4" s="299"/>
      <c r="C4" s="299"/>
      <c r="D4" s="299"/>
      <c r="E4" s="299"/>
      <c r="F4" s="299"/>
    </row>
    <row r="5" spans="1:6" s="151" customFormat="1">
      <c r="A5" s="300" t="s">
        <v>940</v>
      </c>
      <c r="B5" s="301" t="s">
        <v>295</v>
      </c>
      <c r="C5" s="751" t="s">
        <v>696</v>
      </c>
      <c r="D5" s="751"/>
      <c r="E5" s="751"/>
      <c r="F5" s="302"/>
    </row>
    <row r="6" spans="1:6" s="151" customFormat="1">
      <c r="A6" s="303"/>
      <c r="B6" s="304" t="s">
        <v>428</v>
      </c>
      <c r="C6" s="752" t="s">
        <v>697</v>
      </c>
      <c r="D6" s="752"/>
      <c r="E6" s="752"/>
      <c r="F6" s="305"/>
    </row>
    <row r="7" spans="1:6" s="151" customFormat="1" ht="43.5" customHeight="1">
      <c r="A7" s="303"/>
      <c r="B7" s="154"/>
      <c r="C7" s="264" t="s">
        <v>941</v>
      </c>
      <c r="D7" s="264" t="s">
        <v>942</v>
      </c>
      <c r="E7" s="264" t="s">
        <v>943</v>
      </c>
      <c r="F7" s="305"/>
    </row>
    <row r="8" spans="1:6" s="151" customFormat="1" ht="40.5">
      <c r="A8" s="306"/>
      <c r="B8" s="307"/>
      <c r="C8" s="267" t="s">
        <v>944</v>
      </c>
      <c r="D8" s="267" t="s">
        <v>945</v>
      </c>
      <c r="E8" s="267" t="s">
        <v>946</v>
      </c>
      <c r="F8" s="308"/>
    </row>
    <row r="9" spans="1:6" s="151" customFormat="1" ht="5.45" customHeight="1">
      <c r="A9" s="155"/>
      <c r="C9" s="309"/>
      <c r="D9" s="309"/>
      <c r="E9" s="309"/>
      <c r="F9" s="156"/>
    </row>
    <row r="10" spans="1:6">
      <c r="A10" s="310"/>
      <c r="B10" s="753" t="s">
        <v>898</v>
      </c>
      <c r="C10" s="753"/>
      <c r="D10" s="753"/>
      <c r="E10" s="753"/>
      <c r="F10" s="176"/>
    </row>
    <row r="11" spans="1:6">
      <c r="A11" s="245" t="s">
        <v>899</v>
      </c>
      <c r="B11" s="255">
        <f>B12+B13+B24+B25+B26</f>
        <v>1832547</v>
      </c>
      <c r="C11" s="255">
        <f>C12+C13+C24+C25+C26</f>
        <v>161289</v>
      </c>
      <c r="D11" s="255">
        <f>D12+D13+D25+D26</f>
        <v>256980</v>
      </c>
      <c r="E11" s="228">
        <f>E12+E13+E24+E25+E26</f>
        <v>1414278</v>
      </c>
      <c r="F11" s="253" t="s">
        <v>900</v>
      </c>
    </row>
    <row r="12" spans="1:6" ht="39">
      <c r="A12" s="270" t="s">
        <v>639</v>
      </c>
      <c r="B12" s="146">
        <v>443913</v>
      </c>
      <c r="C12" s="146">
        <v>101614</v>
      </c>
      <c r="D12" s="146">
        <v>95135</v>
      </c>
      <c r="E12" s="97">
        <v>247164</v>
      </c>
      <c r="F12" s="270" t="s">
        <v>732</v>
      </c>
    </row>
    <row r="13" spans="1:6" ht="64.5">
      <c r="A13" s="168" t="s">
        <v>641</v>
      </c>
      <c r="B13" s="146">
        <v>573521</v>
      </c>
      <c r="C13" s="252">
        <v>14999</v>
      </c>
      <c r="D13" s="252">
        <v>75484</v>
      </c>
      <c r="E13" s="14">
        <v>483038</v>
      </c>
      <c r="F13" s="168" t="s">
        <v>700</v>
      </c>
    </row>
    <row r="14" spans="1:6">
      <c r="A14" s="169" t="s">
        <v>643</v>
      </c>
      <c r="B14" s="146">
        <v>93428</v>
      </c>
      <c r="C14" s="252">
        <v>9106</v>
      </c>
      <c r="D14" s="252">
        <v>5884</v>
      </c>
      <c r="E14" s="14">
        <v>78438</v>
      </c>
      <c r="F14" s="169" t="s">
        <v>644</v>
      </c>
    </row>
    <row r="15" spans="1:6" ht="12" customHeight="1">
      <c r="A15" s="169" t="s">
        <v>645</v>
      </c>
      <c r="B15" s="146">
        <v>87221</v>
      </c>
      <c r="C15" s="252">
        <v>311</v>
      </c>
      <c r="D15" s="252">
        <v>5105</v>
      </c>
      <c r="E15" s="14">
        <v>81805</v>
      </c>
      <c r="F15" s="169" t="s">
        <v>646</v>
      </c>
    </row>
    <row r="16" spans="1:6" ht="26.25">
      <c r="A16" s="169" t="s">
        <v>647</v>
      </c>
      <c r="B16" s="146">
        <v>7222</v>
      </c>
      <c r="C16" s="252">
        <v>28</v>
      </c>
      <c r="D16" s="252">
        <v>46</v>
      </c>
      <c r="E16" s="14">
        <v>7148</v>
      </c>
      <c r="F16" s="169" t="s">
        <v>648</v>
      </c>
    </row>
    <row r="17" spans="1:6" ht="26.25">
      <c r="A17" s="169" t="s">
        <v>947</v>
      </c>
      <c r="B17" s="146">
        <v>17131</v>
      </c>
      <c r="C17" s="311">
        <v>327</v>
      </c>
      <c r="D17" s="311">
        <v>493</v>
      </c>
      <c r="E17" s="36">
        <v>16311</v>
      </c>
      <c r="F17" s="169" t="s">
        <v>948</v>
      </c>
    </row>
    <row r="18" spans="1:6">
      <c r="A18" s="169" t="s">
        <v>651</v>
      </c>
      <c r="B18" s="146">
        <v>22627</v>
      </c>
      <c r="C18" s="146">
        <v>26</v>
      </c>
      <c r="D18" s="146">
        <v>1252</v>
      </c>
      <c r="E18" s="97">
        <v>21349</v>
      </c>
      <c r="F18" s="169" t="s">
        <v>652</v>
      </c>
    </row>
    <row r="19" spans="1:6" ht="26.25">
      <c r="A19" s="98" t="s">
        <v>836</v>
      </c>
      <c r="B19" s="146">
        <v>277593</v>
      </c>
      <c r="C19" s="311">
        <v>4633</v>
      </c>
      <c r="D19" s="311">
        <v>59182</v>
      </c>
      <c r="E19" s="36">
        <v>213778</v>
      </c>
      <c r="F19" s="169" t="s">
        <v>654</v>
      </c>
    </row>
    <row r="20" spans="1:6" ht="26.25">
      <c r="A20" s="169" t="s">
        <v>949</v>
      </c>
      <c r="B20" s="146">
        <v>2045</v>
      </c>
      <c r="C20" s="249">
        <v>0</v>
      </c>
      <c r="D20" s="249">
        <v>17</v>
      </c>
      <c r="E20" s="13">
        <v>2028</v>
      </c>
      <c r="F20" s="169" t="s">
        <v>950</v>
      </c>
    </row>
    <row r="21" spans="1:6">
      <c r="A21" s="169" t="s">
        <v>657</v>
      </c>
      <c r="B21" s="146">
        <v>27741</v>
      </c>
      <c r="C21" s="311">
        <v>568</v>
      </c>
      <c r="D21" s="311">
        <v>3374</v>
      </c>
      <c r="E21" s="36">
        <v>23799</v>
      </c>
      <c r="F21" s="169" t="s">
        <v>658</v>
      </c>
    </row>
    <row r="22" spans="1:6" ht="39">
      <c r="A22" s="169" t="s">
        <v>907</v>
      </c>
      <c r="B22" s="146">
        <v>30491</v>
      </c>
      <c r="C22" s="311" t="s">
        <v>378</v>
      </c>
      <c r="D22" s="311">
        <v>131</v>
      </c>
      <c r="E22" s="36">
        <v>30360</v>
      </c>
      <c r="F22" s="169" t="s">
        <v>839</v>
      </c>
    </row>
    <row r="23" spans="1:6" ht="39">
      <c r="A23" s="169" t="s">
        <v>951</v>
      </c>
      <c r="B23" s="146">
        <v>7406</v>
      </c>
      <c r="C23" s="311" t="s">
        <v>378</v>
      </c>
      <c r="D23" s="311">
        <v>0</v>
      </c>
      <c r="E23" s="36">
        <v>7406</v>
      </c>
      <c r="F23" s="169" t="s">
        <v>842</v>
      </c>
    </row>
    <row r="24" spans="1:6" ht="51.6" customHeight="1">
      <c r="A24" s="168" t="s">
        <v>909</v>
      </c>
      <c r="B24" s="146">
        <v>27318</v>
      </c>
      <c r="C24" s="311">
        <v>7273</v>
      </c>
      <c r="D24" s="311" t="s">
        <v>378</v>
      </c>
      <c r="E24" s="36">
        <v>20045</v>
      </c>
      <c r="F24" s="168" t="s">
        <v>952</v>
      </c>
    </row>
    <row r="25" spans="1:6" ht="26.25" customHeight="1">
      <c r="A25" s="168" t="s">
        <v>349</v>
      </c>
      <c r="B25" s="146">
        <v>185867</v>
      </c>
      <c r="C25" s="311">
        <v>6817</v>
      </c>
      <c r="D25" s="311">
        <v>10278</v>
      </c>
      <c r="E25" s="36">
        <v>168772</v>
      </c>
      <c r="F25" s="168" t="s">
        <v>752</v>
      </c>
    </row>
    <row r="26" spans="1:6" ht="26.25">
      <c r="A26" s="168" t="s">
        <v>667</v>
      </c>
      <c r="B26" s="146">
        <v>601928</v>
      </c>
      <c r="C26" s="311">
        <v>30586</v>
      </c>
      <c r="D26" s="311">
        <v>76083</v>
      </c>
      <c r="E26" s="36">
        <v>495259</v>
      </c>
      <c r="F26" s="168" t="s">
        <v>711</v>
      </c>
    </row>
    <row r="27" spans="1:6">
      <c r="A27" s="748"/>
      <c r="B27" s="753" t="s">
        <v>309</v>
      </c>
      <c r="C27" s="753"/>
      <c r="D27" s="753"/>
      <c r="E27" s="753"/>
      <c r="F27" s="749"/>
    </row>
    <row r="28" spans="1:6">
      <c r="A28" s="748"/>
      <c r="B28" s="747" t="s">
        <v>613</v>
      </c>
      <c r="C28" s="747"/>
      <c r="D28" s="747"/>
      <c r="E28" s="747"/>
      <c r="F28" s="749"/>
    </row>
    <row r="29" spans="1:6">
      <c r="A29" s="253" t="s">
        <v>899</v>
      </c>
      <c r="B29" s="312">
        <v>100</v>
      </c>
      <c r="C29" s="313">
        <v>100</v>
      </c>
      <c r="D29" s="313">
        <v>100</v>
      </c>
      <c r="E29" s="314">
        <v>100</v>
      </c>
      <c r="F29" s="253" t="s">
        <v>900</v>
      </c>
    </row>
    <row r="30" spans="1:6" ht="41.45" customHeight="1">
      <c r="A30" s="270" t="s">
        <v>953</v>
      </c>
      <c r="B30" s="315">
        <f>B12/B11*100</f>
        <v>24.223826182902812</v>
      </c>
      <c r="C30" s="315">
        <f t="shared" ref="C30:E30" si="0">C12/C11*100</f>
        <v>63.001196609812204</v>
      </c>
      <c r="D30" s="315">
        <f t="shared" si="0"/>
        <v>37.020390691882639</v>
      </c>
      <c r="E30" s="316">
        <f t="shared" si="0"/>
        <v>17.476337749721061</v>
      </c>
      <c r="F30" s="270" t="s">
        <v>732</v>
      </c>
    </row>
    <row r="31" spans="1:6" ht="63.75" customHeight="1">
      <c r="A31" s="168" t="s">
        <v>954</v>
      </c>
      <c r="B31" s="315">
        <f>B13/B11*100</f>
        <v>31.296386941235344</v>
      </c>
      <c r="C31" s="315">
        <f>C13/C11*100</f>
        <v>9.2994562555412958</v>
      </c>
      <c r="D31" s="315">
        <f t="shared" ref="D31" si="1">D13/D11*100</f>
        <v>29.373492100552571</v>
      </c>
      <c r="E31" s="316">
        <f>E13/E11*100</f>
        <v>34.154388316865571</v>
      </c>
      <c r="F31" s="168" t="s">
        <v>955</v>
      </c>
    </row>
    <row r="32" spans="1:6" ht="13.5" customHeight="1">
      <c r="A32" s="169" t="s">
        <v>643</v>
      </c>
      <c r="B32" s="315">
        <f>B14/B11*100</f>
        <v>5.0982594170845275</v>
      </c>
      <c r="C32" s="315">
        <f>C14/C11*100</f>
        <v>5.6457662952836207</v>
      </c>
      <c r="D32" s="315">
        <f t="shared" ref="D32:E32" si="2">D14/D11*100</f>
        <v>2.2896723480426493</v>
      </c>
      <c r="E32" s="316">
        <f t="shared" si="2"/>
        <v>5.5461514638564697</v>
      </c>
      <c r="F32" s="169" t="s">
        <v>644</v>
      </c>
    </row>
    <row r="33" spans="1:6">
      <c r="A33" s="169" t="s">
        <v>645</v>
      </c>
      <c r="B33" s="315">
        <f>B15/B11*100</f>
        <v>4.7595505053894938</v>
      </c>
      <c r="C33" s="315">
        <f t="shared" ref="C33:E33" si="3">C15/C11*100</f>
        <v>0.19282158113696532</v>
      </c>
      <c r="D33" s="315">
        <f t="shared" si="3"/>
        <v>1.9865359171919994</v>
      </c>
      <c r="E33" s="316">
        <f t="shared" si="3"/>
        <v>5.7842234695017529</v>
      </c>
      <c r="F33" s="169" t="s">
        <v>646</v>
      </c>
    </row>
    <row r="34" spans="1:6" ht="26.25">
      <c r="A34" s="169" t="s">
        <v>647</v>
      </c>
      <c r="B34" s="315">
        <f>B16/B11*100</f>
        <v>0.39409630421484415</v>
      </c>
      <c r="C34" s="315">
        <f t="shared" ref="C34:E34" si="4">C16/C11*100</f>
        <v>1.7360142353167296E-2</v>
      </c>
      <c r="D34" s="315">
        <f t="shared" si="4"/>
        <v>1.7900225698497939E-2</v>
      </c>
      <c r="E34" s="316">
        <f t="shared" si="4"/>
        <v>0.50541689823358626</v>
      </c>
      <c r="F34" s="169" t="s">
        <v>648</v>
      </c>
    </row>
    <row r="35" spans="1:6" ht="26.25">
      <c r="A35" s="169" t="s">
        <v>956</v>
      </c>
      <c r="B35" s="315">
        <f>B17/B11*100</f>
        <v>0.93481913424321461</v>
      </c>
      <c r="C35" s="315">
        <f t="shared" ref="C35:E35" si="5">C17/C11*100</f>
        <v>0.20274166248163233</v>
      </c>
      <c r="D35" s="315">
        <f t="shared" si="5"/>
        <v>0.19184372324694529</v>
      </c>
      <c r="E35" s="316">
        <f t="shared" si="5"/>
        <v>1.1533093210811454</v>
      </c>
      <c r="F35" s="169" t="s">
        <v>957</v>
      </c>
    </row>
    <row r="36" spans="1:6">
      <c r="A36" s="169" t="s">
        <v>651</v>
      </c>
      <c r="B36" s="315">
        <f>B18/B11*100</f>
        <v>1.2347295867445691</v>
      </c>
      <c r="C36" s="311" t="s">
        <v>378</v>
      </c>
      <c r="D36" s="311">
        <f>D18/D11*100</f>
        <v>0.4871974472721613</v>
      </c>
      <c r="E36" s="316">
        <f t="shared" ref="E36" si="6">E18/E11*100</f>
        <v>1.5095334863442689</v>
      </c>
      <c r="F36" s="169" t="s">
        <v>652</v>
      </c>
    </row>
    <row r="37" spans="1:6" ht="15" customHeight="1">
      <c r="A37" s="98" t="s">
        <v>836</v>
      </c>
      <c r="B37" s="315">
        <f>B19/B11*100</f>
        <v>15.147933450001554</v>
      </c>
      <c r="C37" s="315">
        <f>C19/C11*100</f>
        <v>2.8724835543651457</v>
      </c>
      <c r="D37" s="315">
        <f t="shared" ref="D37:E37" si="7">D19/D11*100</f>
        <v>23.02980776714141</v>
      </c>
      <c r="E37" s="316">
        <f t="shared" si="7"/>
        <v>15.115698610881312</v>
      </c>
      <c r="F37" s="169" t="s">
        <v>654</v>
      </c>
    </row>
    <row r="38" spans="1:6" ht="26.25">
      <c r="A38" s="169" t="s">
        <v>655</v>
      </c>
      <c r="B38" s="315">
        <f>B20/B11*100</f>
        <v>0.11159331793400115</v>
      </c>
      <c r="C38" s="315">
        <f t="shared" ref="C38:E38" si="8">C20/C11*100</f>
        <v>0</v>
      </c>
      <c r="D38" s="315">
        <f t="shared" si="8"/>
        <v>6.6153008016188028E-3</v>
      </c>
      <c r="E38" s="316">
        <f t="shared" si="8"/>
        <v>0.14339472154696603</v>
      </c>
      <c r="F38" s="169" t="s">
        <v>656</v>
      </c>
    </row>
    <row r="39" spans="1:6">
      <c r="A39" s="169" t="s">
        <v>657</v>
      </c>
      <c r="B39" s="315">
        <f>B21/B11*100</f>
        <v>1.5137947348690102</v>
      </c>
      <c r="C39" s="315">
        <f t="shared" ref="C39:E39" si="9">C21/C11*100</f>
        <v>0.35216288773567944</v>
      </c>
      <c r="D39" s="315">
        <f t="shared" si="9"/>
        <v>1.3129426414506964</v>
      </c>
      <c r="E39" s="316">
        <f t="shared" si="9"/>
        <v>1.6827667544853275</v>
      </c>
      <c r="F39" s="169" t="s">
        <v>658</v>
      </c>
    </row>
    <row r="40" spans="1:6" ht="40.5" customHeight="1">
      <c r="A40" s="169" t="s">
        <v>907</v>
      </c>
      <c r="B40" s="315">
        <f>B22/B11*100</f>
        <v>1.6638590988389383</v>
      </c>
      <c r="C40" s="311" t="s">
        <v>378</v>
      </c>
      <c r="D40" s="315">
        <f t="shared" ref="D40:E40" si="10">D22/D11*100</f>
        <v>5.0976729706591957E-2</v>
      </c>
      <c r="E40" s="316">
        <f t="shared" si="10"/>
        <v>2.1466783758214438</v>
      </c>
      <c r="F40" s="169" t="s">
        <v>839</v>
      </c>
    </row>
    <row r="41" spans="1:6" ht="39">
      <c r="A41" s="169" t="s">
        <v>958</v>
      </c>
      <c r="B41" s="252" t="s">
        <v>378</v>
      </c>
      <c r="C41" s="311" t="s">
        <v>378</v>
      </c>
      <c r="D41" s="311" t="s">
        <v>378</v>
      </c>
      <c r="E41" s="36" t="s">
        <v>378</v>
      </c>
      <c r="F41" s="169" t="s">
        <v>842</v>
      </c>
    </row>
    <row r="42" spans="1:6" ht="51" customHeight="1">
      <c r="A42" s="168" t="s">
        <v>921</v>
      </c>
      <c r="B42" s="315">
        <f>B24/B11*100</f>
        <v>1.4907121072474538</v>
      </c>
      <c r="C42" s="315">
        <f t="shared" ref="C42:E42" si="11">C24/C11*100</f>
        <v>4.5092969762352055</v>
      </c>
      <c r="D42" s="315" t="s">
        <v>378</v>
      </c>
      <c r="E42" s="316">
        <f t="shared" si="11"/>
        <v>1.4173309632193953</v>
      </c>
      <c r="F42" s="168" t="s">
        <v>959</v>
      </c>
    </row>
    <row r="43" spans="1:6" ht="24" customHeight="1">
      <c r="A43" s="168" t="s">
        <v>960</v>
      </c>
      <c r="B43" s="315">
        <f>B25/B11*100</f>
        <v>10.142550231999508</v>
      </c>
      <c r="C43" s="315">
        <f t="shared" ref="C43:E43" si="12">C25/C11*100</f>
        <v>4.2265746579121952</v>
      </c>
      <c r="D43" s="315">
        <f t="shared" si="12"/>
        <v>3.9995330375904738</v>
      </c>
      <c r="E43" s="316">
        <f t="shared" si="12"/>
        <v>11.933438828858259</v>
      </c>
      <c r="F43" s="168" t="s">
        <v>710</v>
      </c>
    </row>
    <row r="44" spans="1:6" ht="28.15" customHeight="1">
      <c r="A44" s="172" t="s">
        <v>961</v>
      </c>
      <c r="B44" s="317">
        <f>B26/B11*100</f>
        <v>32.846524536614886</v>
      </c>
      <c r="C44" s="317">
        <f t="shared" ref="C44:E44" si="13">C26/C11*100</f>
        <v>18.963475500499104</v>
      </c>
      <c r="D44" s="317">
        <f t="shared" si="13"/>
        <v>29.606584169974315</v>
      </c>
      <c r="E44" s="318">
        <f t="shared" si="13"/>
        <v>35.018504141335718</v>
      </c>
      <c r="F44" s="172" t="s">
        <v>962</v>
      </c>
    </row>
  </sheetData>
  <mergeCells count="8">
    <mergeCell ref="B28:E28"/>
    <mergeCell ref="A27:A28"/>
    <mergeCell ref="F27:F28"/>
    <mergeCell ref="A1:F1"/>
    <mergeCell ref="C5:E5"/>
    <mergeCell ref="C6:E6"/>
    <mergeCell ref="B10:E10"/>
    <mergeCell ref="B27:E27"/>
  </mergeCells>
  <pageMargins left="0.70866141732283505" right="0.70866141732283505" top="0.74803149606299202" bottom="0.74803149606299202" header="0.31496062992126" footer="0.31496062992126"/>
  <pageSetup paperSize="9" firstPageNumber="64" orientation="portrait" useFirstPageNumber="1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139"/>
  <sheetViews>
    <sheetView workbookViewId="0">
      <selection activeCell="C9" sqref="C9:C10"/>
    </sheetView>
  </sheetViews>
  <sheetFormatPr defaultColWidth="9.140625" defaultRowHeight="15"/>
  <cols>
    <col min="1" max="1" width="20.28515625" style="3" customWidth="1"/>
    <col min="2" max="2" width="10.85546875" style="3" customWidth="1"/>
    <col min="3" max="3" width="11.7109375" style="3" customWidth="1"/>
    <col min="4" max="4" width="10.5703125" style="3" customWidth="1"/>
    <col min="5" max="5" width="12.85546875" style="3" customWidth="1"/>
    <col min="6" max="6" width="23.42578125" style="277" customWidth="1"/>
    <col min="7" max="16384" width="9.140625" style="3"/>
  </cols>
  <sheetData>
    <row r="1" spans="1:6" ht="18" customHeight="1">
      <c r="A1" s="4" t="s">
        <v>1620</v>
      </c>
      <c r="B1" s="278"/>
      <c r="C1" s="278"/>
      <c r="D1" s="278"/>
      <c r="E1" s="278"/>
      <c r="F1" s="278"/>
    </row>
    <row r="2" spans="1:6" s="19" customFormat="1" ht="18" customHeight="1">
      <c r="A2" s="6" t="s">
        <v>963</v>
      </c>
      <c r="B2" s="279"/>
      <c r="C2" s="279"/>
      <c r="D2" s="279"/>
      <c r="E2" s="279"/>
      <c r="F2" s="279"/>
    </row>
    <row r="3" spans="1:6" s="19" customFormat="1" ht="18" customHeight="1">
      <c r="A3" s="6" t="s">
        <v>964</v>
      </c>
      <c r="B3" s="279"/>
      <c r="C3" s="279"/>
      <c r="D3" s="279"/>
      <c r="E3" s="279"/>
      <c r="F3" s="279"/>
    </row>
    <row r="4" spans="1:6" s="275" customFormat="1" ht="16.5" customHeight="1">
      <c r="A4" s="4" t="s">
        <v>965</v>
      </c>
      <c r="B4" s="280"/>
      <c r="C4" s="280"/>
      <c r="D4" s="280"/>
      <c r="E4" s="280"/>
      <c r="F4" s="280"/>
    </row>
    <row r="5" spans="1:6" s="276" customFormat="1" ht="18" customHeight="1">
      <c r="A5" s="6" t="s">
        <v>966</v>
      </c>
      <c r="B5" s="281"/>
      <c r="C5" s="281"/>
      <c r="D5" s="281"/>
      <c r="E5" s="281"/>
      <c r="F5" s="281"/>
    </row>
    <row r="6" spans="1:6" s="276" customFormat="1" ht="25.5" customHeight="1" thickBot="1">
      <c r="A6" s="6" t="s">
        <v>1621</v>
      </c>
      <c r="B6" s="281"/>
      <c r="C6" s="281"/>
      <c r="D6" s="281"/>
      <c r="E6" s="281"/>
      <c r="F6" s="281"/>
    </row>
    <row r="7" spans="1:6">
      <c r="A7" s="282" t="s">
        <v>940</v>
      </c>
      <c r="B7" s="232" t="s">
        <v>295</v>
      </c>
      <c r="C7" s="715" t="s">
        <v>540</v>
      </c>
      <c r="D7" s="715"/>
      <c r="E7" s="715"/>
      <c r="F7" s="283"/>
    </row>
    <row r="8" spans="1:6">
      <c r="A8" s="284"/>
      <c r="B8" s="235" t="s">
        <v>428</v>
      </c>
      <c r="C8" s="754" t="s">
        <v>760</v>
      </c>
      <c r="D8" s="754"/>
      <c r="E8" s="754"/>
      <c r="F8" s="285"/>
    </row>
    <row r="9" spans="1:6" ht="38.25">
      <c r="A9" s="284"/>
      <c r="B9" s="286"/>
      <c r="C9" s="238" t="s">
        <v>967</v>
      </c>
      <c r="D9" s="238" t="s">
        <v>942</v>
      </c>
      <c r="E9" s="238" t="s">
        <v>968</v>
      </c>
      <c r="F9" s="285"/>
    </row>
    <row r="10" spans="1:6" ht="27.75" thickBot="1">
      <c r="A10" s="287"/>
      <c r="B10" s="241"/>
      <c r="C10" s="242" t="s">
        <v>944</v>
      </c>
      <c r="D10" s="242" t="s">
        <v>945</v>
      </c>
      <c r="E10" s="242" t="s">
        <v>946</v>
      </c>
      <c r="F10" s="288"/>
    </row>
    <row r="11" spans="1:6" ht="7.5" customHeight="1">
      <c r="A11" s="289"/>
      <c r="B11" s="290"/>
      <c r="C11" s="291"/>
      <c r="D11" s="291"/>
      <c r="E11" s="291"/>
      <c r="F11" s="292"/>
    </row>
    <row r="12" spans="1:6">
      <c r="A12" s="253" t="s">
        <v>295</v>
      </c>
      <c r="B12" s="144">
        <f>C12+D12+E12</f>
        <v>1832547</v>
      </c>
      <c r="C12" s="144">
        <f>SUM(C13:C21)</f>
        <v>161289</v>
      </c>
      <c r="D12" s="144">
        <f t="shared" ref="D12:E12" si="0">SUM(D13:D21)</f>
        <v>256980</v>
      </c>
      <c r="E12" s="144">
        <f t="shared" si="0"/>
        <v>1414278</v>
      </c>
      <c r="F12" s="253" t="s">
        <v>428</v>
      </c>
    </row>
    <row r="13" spans="1:6">
      <c r="A13" s="169" t="s">
        <v>318</v>
      </c>
      <c r="B13" s="14">
        <v>20295</v>
      </c>
      <c r="C13" s="14">
        <v>174</v>
      </c>
      <c r="D13" s="14">
        <v>523</v>
      </c>
      <c r="E13" s="14">
        <v>19598</v>
      </c>
      <c r="F13" s="169" t="s">
        <v>719</v>
      </c>
    </row>
    <row r="14" spans="1:6" ht="24.75" customHeight="1">
      <c r="A14" s="169" t="s">
        <v>753</v>
      </c>
      <c r="B14" s="14">
        <v>139349</v>
      </c>
      <c r="C14" s="14">
        <v>2652</v>
      </c>
      <c r="D14" s="14">
        <v>4684</v>
      </c>
      <c r="E14" s="14">
        <v>132013</v>
      </c>
      <c r="F14" s="169" t="s">
        <v>969</v>
      </c>
    </row>
    <row r="15" spans="1:6" ht="13.5" customHeight="1">
      <c r="A15" s="169" t="s">
        <v>374</v>
      </c>
      <c r="B15" s="14">
        <v>555827</v>
      </c>
      <c r="C15" s="14">
        <v>20042</v>
      </c>
      <c r="D15" s="14">
        <v>83489</v>
      </c>
      <c r="E15" s="14">
        <v>452296</v>
      </c>
      <c r="F15" s="169" t="s">
        <v>721</v>
      </c>
    </row>
    <row r="16" spans="1:6">
      <c r="A16" s="169" t="s">
        <v>324</v>
      </c>
      <c r="B16" s="14">
        <v>102517</v>
      </c>
      <c r="C16" s="14">
        <v>20066</v>
      </c>
      <c r="D16" s="14">
        <v>2006</v>
      </c>
      <c r="E16" s="14">
        <v>80445</v>
      </c>
      <c r="F16" s="169" t="s">
        <v>722</v>
      </c>
    </row>
    <row r="17" spans="1:6">
      <c r="A17" s="169" t="s">
        <v>326</v>
      </c>
      <c r="B17" s="14">
        <v>155990</v>
      </c>
      <c r="C17" s="14">
        <v>4351</v>
      </c>
      <c r="D17" s="14">
        <v>7423</v>
      </c>
      <c r="E17" s="14">
        <v>144216</v>
      </c>
      <c r="F17" s="169" t="s">
        <v>970</v>
      </c>
    </row>
    <row r="18" spans="1:6">
      <c r="A18" s="169" t="s">
        <v>339</v>
      </c>
      <c r="B18" s="14">
        <v>110183</v>
      </c>
      <c r="C18" s="14">
        <v>564</v>
      </c>
      <c r="D18" s="14">
        <v>426</v>
      </c>
      <c r="E18" s="14">
        <v>109193</v>
      </c>
      <c r="F18" s="169" t="s">
        <v>724</v>
      </c>
    </row>
    <row r="19" spans="1:6">
      <c r="A19" s="169" t="s">
        <v>330</v>
      </c>
      <c r="B19" s="14">
        <v>198898</v>
      </c>
      <c r="C19" s="14">
        <v>22227</v>
      </c>
      <c r="D19" s="14">
        <v>12979</v>
      </c>
      <c r="E19" s="14">
        <v>163692</v>
      </c>
      <c r="F19" s="169" t="s">
        <v>725</v>
      </c>
    </row>
    <row r="20" spans="1:6">
      <c r="A20" s="169" t="s">
        <v>332</v>
      </c>
      <c r="B20" s="14">
        <v>273824</v>
      </c>
      <c r="C20" s="14">
        <v>85286</v>
      </c>
      <c r="D20" s="14">
        <v>75809</v>
      </c>
      <c r="E20" s="14">
        <v>112729</v>
      </c>
      <c r="F20" s="169" t="s">
        <v>347</v>
      </c>
    </row>
    <row r="21" spans="1:6" ht="17.25" customHeight="1">
      <c r="A21" s="169" t="s">
        <v>334</v>
      </c>
      <c r="B21" s="14">
        <v>275664</v>
      </c>
      <c r="C21" s="14">
        <v>5927</v>
      </c>
      <c r="D21" s="14">
        <v>69641</v>
      </c>
      <c r="E21" s="14">
        <v>200096</v>
      </c>
      <c r="F21" s="169" t="s">
        <v>348</v>
      </c>
    </row>
    <row r="22" spans="1:6" ht="17.25" customHeight="1">
      <c r="A22" s="169"/>
      <c r="B22" s="252"/>
      <c r="C22" s="252"/>
      <c r="D22" s="252"/>
      <c r="E22" s="252"/>
      <c r="F22" s="169"/>
    </row>
    <row r="23" spans="1:6" ht="15" customHeight="1">
      <c r="A23" s="253"/>
      <c r="B23" s="753" t="s">
        <v>971</v>
      </c>
      <c r="C23" s="753"/>
      <c r="D23" s="753"/>
      <c r="E23" s="753"/>
      <c r="F23" s="253"/>
    </row>
    <row r="24" spans="1:6" ht="15" customHeight="1">
      <c r="A24" s="253"/>
      <c r="B24" s="747" t="s">
        <v>613</v>
      </c>
      <c r="C24" s="747"/>
      <c r="D24" s="747"/>
      <c r="E24" s="747"/>
      <c r="F24" s="253"/>
    </row>
    <row r="25" spans="1:6">
      <c r="A25" s="253" t="s">
        <v>295</v>
      </c>
      <c r="B25" s="293">
        <v>100</v>
      </c>
      <c r="C25" s="230">
        <v>100</v>
      </c>
      <c r="D25" s="230">
        <v>100</v>
      </c>
      <c r="E25" s="293">
        <v>100</v>
      </c>
      <c r="F25" s="253" t="s">
        <v>428</v>
      </c>
    </row>
    <row r="26" spans="1:6">
      <c r="A26" s="169" t="s">
        <v>318</v>
      </c>
      <c r="B26" s="294">
        <f>B13/B12*100</f>
        <v>1.10747500609807</v>
      </c>
      <c r="C26" s="294">
        <f>C13/C12*100</f>
        <v>0.1078808846232539</v>
      </c>
      <c r="D26" s="294">
        <f>D13/D12*100</f>
        <v>0.20351778348509614</v>
      </c>
      <c r="E26" s="294">
        <f>E13/E12*100</f>
        <v>1.3857247302157003</v>
      </c>
      <c r="F26" s="169" t="s">
        <v>719</v>
      </c>
    </row>
    <row r="27" spans="1:6" ht="14.25" customHeight="1">
      <c r="A27" s="169" t="s">
        <v>753</v>
      </c>
      <c r="B27" s="294">
        <f>B14/B12*100</f>
        <v>7.6041160199438265</v>
      </c>
      <c r="C27" s="294">
        <f>C14/C12*100</f>
        <v>1.6442534828785598</v>
      </c>
      <c r="D27" s="294">
        <f>D14/D12*100</f>
        <v>1.8227099385166159</v>
      </c>
      <c r="E27" s="294">
        <f>E14/E12*100</f>
        <v>9.3343034396349243</v>
      </c>
      <c r="F27" s="169" t="s">
        <v>969</v>
      </c>
    </row>
    <row r="28" spans="1:6" ht="15" customHeight="1">
      <c r="A28" s="169" t="s">
        <v>374</v>
      </c>
      <c r="B28" s="294">
        <f>B15/B12*100</f>
        <v>30.330845539023009</v>
      </c>
      <c r="C28" s="294">
        <f>C15/C12*100</f>
        <v>12.426141894363534</v>
      </c>
      <c r="D28" s="294">
        <f>D15/D12*100</f>
        <v>32.488520507432483</v>
      </c>
      <c r="E28" s="294">
        <f>E15/E12*100</f>
        <v>31.980699692705393</v>
      </c>
      <c r="F28" s="169" t="s">
        <v>721</v>
      </c>
    </row>
    <row r="29" spans="1:6">
      <c r="A29" s="169" t="s">
        <v>324</v>
      </c>
      <c r="B29" s="294">
        <f>B16/B12*100</f>
        <v>5.5942357822200464</v>
      </c>
      <c r="C29" s="294">
        <f>C16/C12*100</f>
        <v>12.441022016380535</v>
      </c>
      <c r="D29" s="294">
        <f>D16/D12*100</f>
        <v>0.7806054945910188</v>
      </c>
      <c r="E29" s="294">
        <f>E16/E12*100</f>
        <v>5.6880613288193693</v>
      </c>
      <c r="F29" s="169" t="s">
        <v>722</v>
      </c>
    </row>
    <row r="30" spans="1:6">
      <c r="A30" s="169" t="s">
        <v>326</v>
      </c>
      <c r="B30" s="294">
        <f>B17/B12*100</f>
        <v>8.5121964129705816</v>
      </c>
      <c r="C30" s="294" t="s">
        <v>378</v>
      </c>
      <c r="D30" s="294" t="s">
        <v>378</v>
      </c>
      <c r="E30" s="294">
        <f>E17/E12*100</f>
        <v>10.197146529890164</v>
      </c>
      <c r="F30" s="169" t="s">
        <v>970</v>
      </c>
    </row>
    <row r="31" spans="1:6">
      <c r="A31" s="169" t="s">
        <v>339</v>
      </c>
      <c r="B31" s="294">
        <f>B18/B12*100</f>
        <v>6.0125606601085808</v>
      </c>
      <c r="C31" s="294">
        <f>C18/C12*100</f>
        <v>0.34968286739951265</v>
      </c>
      <c r="D31" s="294">
        <f>D18/D12*100</f>
        <v>0.16577165538174177</v>
      </c>
      <c r="E31" s="294">
        <f>E18/E12*100</f>
        <v>7.7207592849496356</v>
      </c>
      <c r="F31" s="169" t="s">
        <v>724</v>
      </c>
    </row>
    <row r="32" spans="1:6">
      <c r="A32" s="169" t="s">
        <v>330</v>
      </c>
      <c r="B32" s="294">
        <f>B19/B12*100</f>
        <v>10.853637041778464</v>
      </c>
      <c r="C32" s="294">
        <f>C19/C12*100</f>
        <v>13.780853002994625</v>
      </c>
      <c r="D32" s="294">
        <f>D19/D12*100</f>
        <v>5.0505875943653207</v>
      </c>
      <c r="E32" s="294">
        <f>E19/E12*100</f>
        <v>11.574244950427003</v>
      </c>
      <c r="F32" s="169" t="s">
        <v>725</v>
      </c>
    </row>
    <row r="33" spans="1:6">
      <c r="A33" s="169" t="s">
        <v>332</v>
      </c>
      <c r="B33" s="294">
        <f>B20/B12*100</f>
        <v>14.942263418073315</v>
      </c>
      <c r="C33" s="294">
        <f>C20/C12*100</f>
        <v>52.877753597579499</v>
      </c>
      <c r="D33" s="294">
        <f>D20/D12*100</f>
        <v>29.49996108646587</v>
      </c>
      <c r="E33" s="294">
        <f>E20/E12*100</f>
        <v>7.9707808507238322</v>
      </c>
      <c r="F33" s="169" t="s">
        <v>347</v>
      </c>
    </row>
    <row r="34" spans="1:6">
      <c r="A34" s="169" t="s">
        <v>334</v>
      </c>
      <c r="B34" s="294">
        <f>B21/B12*100</f>
        <v>15.042670119784104</v>
      </c>
      <c r="C34" s="294">
        <f>C21/C12*100</f>
        <v>3.6747701331150915</v>
      </c>
      <c r="D34" s="294">
        <f>D21/D12*100</f>
        <v>27.099774301502062</v>
      </c>
      <c r="E34" s="294">
        <f>E21/E12*100</f>
        <v>14.14827919263398</v>
      </c>
      <c r="F34" s="169" t="s">
        <v>348</v>
      </c>
    </row>
    <row r="35" spans="1:6" ht="40.5" customHeight="1">
      <c r="A35" s="250" t="s">
        <v>639</v>
      </c>
      <c r="B35" s="144">
        <f>SUM(C35:E35)</f>
        <v>443913</v>
      </c>
      <c r="C35" s="144">
        <f>SUM(C36:C44)</f>
        <v>101614</v>
      </c>
      <c r="D35" s="144">
        <f t="shared" ref="D35:E35" si="1">SUM(D36:D44)</f>
        <v>95135</v>
      </c>
      <c r="E35" s="144">
        <f t="shared" si="1"/>
        <v>247164</v>
      </c>
      <c r="F35" s="250" t="s">
        <v>972</v>
      </c>
    </row>
    <row r="36" spans="1:6">
      <c r="A36" s="169" t="s">
        <v>318</v>
      </c>
      <c r="B36" s="14">
        <v>15628</v>
      </c>
      <c r="C36" s="97">
        <v>174</v>
      </c>
      <c r="D36" s="97">
        <v>457</v>
      </c>
      <c r="E36" s="97">
        <v>14997</v>
      </c>
      <c r="F36" s="169" t="s">
        <v>719</v>
      </c>
    </row>
    <row r="37" spans="1:6" ht="12" customHeight="1">
      <c r="A37" s="169" t="s">
        <v>753</v>
      </c>
      <c r="B37" s="14">
        <v>43548</v>
      </c>
      <c r="C37" s="97">
        <v>2154</v>
      </c>
      <c r="D37" s="97">
        <v>1182</v>
      </c>
      <c r="E37" s="97">
        <v>40212</v>
      </c>
      <c r="F37" s="169" t="s">
        <v>969</v>
      </c>
    </row>
    <row r="38" spans="1:6" ht="13.5" customHeight="1">
      <c r="A38" s="169" t="s">
        <v>374</v>
      </c>
      <c r="B38" s="14">
        <v>25851</v>
      </c>
      <c r="C38" s="97">
        <v>3562</v>
      </c>
      <c r="D38" s="97">
        <v>4254</v>
      </c>
      <c r="E38" s="97">
        <v>18035</v>
      </c>
      <c r="F38" s="169" t="s">
        <v>721</v>
      </c>
    </row>
    <row r="39" spans="1:6">
      <c r="A39" s="169" t="s">
        <v>324</v>
      </c>
      <c r="B39" s="14">
        <v>15724</v>
      </c>
      <c r="C39" s="97">
        <v>5943</v>
      </c>
      <c r="D39" s="97">
        <v>1209</v>
      </c>
      <c r="E39" s="97">
        <v>8572</v>
      </c>
      <c r="F39" s="169" t="s">
        <v>722</v>
      </c>
    </row>
    <row r="40" spans="1:6">
      <c r="A40" s="169" t="s">
        <v>326</v>
      </c>
      <c r="B40" s="14">
        <v>6788</v>
      </c>
      <c r="C40" s="97">
        <v>1906</v>
      </c>
      <c r="D40" s="97">
        <v>959</v>
      </c>
      <c r="E40" s="97">
        <v>3923</v>
      </c>
      <c r="F40" s="169" t="s">
        <v>970</v>
      </c>
    </row>
    <row r="41" spans="1:6">
      <c r="A41" s="169" t="s">
        <v>339</v>
      </c>
      <c r="B41" s="14">
        <v>5507</v>
      </c>
      <c r="C41" s="97">
        <v>129</v>
      </c>
      <c r="D41" s="97">
        <v>70</v>
      </c>
      <c r="E41" s="97">
        <v>5308</v>
      </c>
      <c r="F41" s="169" t="s">
        <v>724</v>
      </c>
    </row>
    <row r="42" spans="1:6">
      <c r="A42" s="169" t="s">
        <v>330</v>
      </c>
      <c r="B42" s="14">
        <v>14763</v>
      </c>
      <c r="C42" s="97">
        <v>1343</v>
      </c>
      <c r="D42" s="97">
        <v>1316</v>
      </c>
      <c r="E42" s="97">
        <v>12104</v>
      </c>
      <c r="F42" s="169" t="s">
        <v>725</v>
      </c>
    </row>
    <row r="43" spans="1:6">
      <c r="A43" s="169" t="s">
        <v>332</v>
      </c>
      <c r="B43" s="14">
        <v>251168</v>
      </c>
      <c r="C43" s="97">
        <v>80480</v>
      </c>
      <c r="D43" s="97">
        <v>75809</v>
      </c>
      <c r="E43" s="97">
        <v>94879</v>
      </c>
      <c r="F43" s="169" t="s">
        <v>347</v>
      </c>
    </row>
    <row r="44" spans="1:6">
      <c r="A44" s="169" t="s">
        <v>334</v>
      </c>
      <c r="B44" s="14">
        <v>64936</v>
      </c>
      <c r="C44" s="97">
        <v>5923</v>
      </c>
      <c r="D44" s="97">
        <v>9879</v>
      </c>
      <c r="E44" s="97">
        <v>49134</v>
      </c>
      <c r="F44" s="169" t="s">
        <v>348</v>
      </c>
    </row>
    <row r="45" spans="1:6">
      <c r="A45" s="169"/>
      <c r="B45" s="14"/>
      <c r="C45" s="97"/>
      <c r="D45" s="97"/>
      <c r="E45" s="97"/>
      <c r="F45" s="169"/>
    </row>
    <row r="46" spans="1:6" ht="13.9" customHeight="1">
      <c r="A46" s="168"/>
      <c r="B46" s="753" t="s">
        <v>309</v>
      </c>
      <c r="C46" s="753"/>
      <c r="D46" s="753"/>
      <c r="E46" s="753"/>
      <c r="F46" s="168"/>
    </row>
    <row r="47" spans="1:6" ht="13.9" customHeight="1">
      <c r="A47" s="168"/>
      <c r="B47" s="747" t="s">
        <v>613</v>
      </c>
      <c r="C47" s="747"/>
      <c r="D47" s="747"/>
      <c r="E47" s="747"/>
      <c r="F47" s="168"/>
    </row>
    <row r="48" spans="1:6" ht="39">
      <c r="A48" s="250" t="s">
        <v>639</v>
      </c>
      <c r="B48" s="293">
        <v>100</v>
      </c>
      <c r="C48" s="230">
        <v>100</v>
      </c>
      <c r="D48" s="230">
        <v>100</v>
      </c>
      <c r="E48" s="293">
        <v>100</v>
      </c>
      <c r="F48" s="250" t="s">
        <v>640</v>
      </c>
    </row>
    <row r="49" spans="1:6">
      <c r="A49" s="169" t="s">
        <v>318</v>
      </c>
      <c r="B49" s="294">
        <f>B36/B35*100</f>
        <v>3.5205096494132859</v>
      </c>
      <c r="C49" s="294">
        <f>C36/C35*100</f>
        <v>0.17123624697384218</v>
      </c>
      <c r="D49" s="294">
        <f>D36/D35*100</f>
        <v>0.48037000052556894</v>
      </c>
      <c r="E49" s="294">
        <f>E36/E35*100</f>
        <v>6.0676312084284119</v>
      </c>
      <c r="F49" s="169" t="s">
        <v>719</v>
      </c>
    </row>
    <row r="50" spans="1:6" ht="13.5" customHeight="1">
      <c r="A50" s="169" t="s">
        <v>753</v>
      </c>
      <c r="B50" s="294">
        <f>B37/B35*100</f>
        <v>9.8100303437835787</v>
      </c>
      <c r="C50" s="294">
        <f>C37/C35*100</f>
        <v>2.1197866435727359</v>
      </c>
      <c r="D50" s="294">
        <f>D37/D35*100</f>
        <v>1.2424449466547538</v>
      </c>
      <c r="E50" s="294">
        <f>E37/E35*100</f>
        <v>16.269359615477981</v>
      </c>
      <c r="F50" s="169" t="s">
        <v>969</v>
      </c>
    </row>
    <row r="51" spans="1:6" ht="15" customHeight="1">
      <c r="A51" s="169" t="s">
        <v>374</v>
      </c>
      <c r="B51" s="294">
        <f>B38/B35*100</f>
        <v>5.8234383764386264</v>
      </c>
      <c r="C51" s="294">
        <f>C38/C35*100</f>
        <v>3.5054224811541719</v>
      </c>
      <c r="D51" s="294">
        <f>D38/D35*100</f>
        <v>4.4715404425290384</v>
      </c>
      <c r="E51" s="294">
        <f>E38/E35*100</f>
        <v>7.2967746111893312</v>
      </c>
      <c r="F51" s="169" t="s">
        <v>721</v>
      </c>
    </row>
    <row r="52" spans="1:6">
      <c r="A52" s="169" t="s">
        <v>324</v>
      </c>
      <c r="B52" s="294">
        <f>B39/B35*100</f>
        <v>3.5421355085343298</v>
      </c>
      <c r="C52" s="294">
        <f>C39/C35*100</f>
        <v>5.8486035388824371</v>
      </c>
      <c r="D52" s="294">
        <f>D39/D35*100</f>
        <v>1.2708256687864614</v>
      </c>
      <c r="E52" s="294">
        <f>E39/E35*100</f>
        <v>3.4681426097651764</v>
      </c>
      <c r="F52" s="169" t="s">
        <v>722</v>
      </c>
    </row>
    <row r="53" spans="1:6">
      <c r="A53" s="169" t="s">
        <v>326</v>
      </c>
      <c r="B53" s="294">
        <f>B40/B35*100</f>
        <v>1.5291284553504854</v>
      </c>
      <c r="C53" s="294">
        <f>C40/C35*100</f>
        <v>1.875725785816915</v>
      </c>
      <c r="D53" s="294">
        <f>D40/D35*100</f>
        <v>1.0080412046039837</v>
      </c>
      <c r="E53" s="294">
        <f>E40/E35*100</f>
        <v>1.5872052564289296</v>
      </c>
      <c r="F53" s="169" t="s">
        <v>970</v>
      </c>
    </row>
    <row r="54" spans="1:6">
      <c r="A54" s="169" t="s">
        <v>339</v>
      </c>
      <c r="B54" s="294">
        <f>B41/B35*100</f>
        <v>1.2405583977040546</v>
      </c>
      <c r="C54" s="294" t="s">
        <v>378</v>
      </c>
      <c r="D54" s="294" t="s">
        <v>378</v>
      </c>
      <c r="E54" s="294">
        <f>E41/E35*100</f>
        <v>2.1475619426777359</v>
      </c>
      <c r="F54" s="169" t="s">
        <v>724</v>
      </c>
    </row>
    <row r="55" spans="1:6">
      <c r="A55" s="169" t="s">
        <v>330</v>
      </c>
      <c r="B55" s="294">
        <f>B42/B35*100</f>
        <v>3.325651647958046</v>
      </c>
      <c r="C55" s="294">
        <f>C42/C35*100</f>
        <v>1.3216682740567245</v>
      </c>
      <c r="D55" s="294">
        <f>D42/D35*100</f>
        <v>1.3832974194565617</v>
      </c>
      <c r="E55" s="294">
        <f>E42/E35*100</f>
        <v>4.8971533071159232</v>
      </c>
      <c r="F55" s="169" t="s">
        <v>725</v>
      </c>
    </row>
    <row r="56" spans="1:6">
      <c r="A56" s="169" t="s">
        <v>332</v>
      </c>
      <c r="B56" s="294">
        <f>B43/B35*100</f>
        <v>56.58045608035809</v>
      </c>
      <c r="C56" s="294">
        <f>C43/C35*100</f>
        <v>79.201684807211606</v>
      </c>
      <c r="D56" s="294">
        <f>D43/D35*100</f>
        <v>79.685709780837755</v>
      </c>
      <c r="E56" s="294">
        <f>E43/E35*100</f>
        <v>38.38706284086679</v>
      </c>
      <c r="F56" s="169" t="s">
        <v>347</v>
      </c>
    </row>
    <row r="57" spans="1:6">
      <c r="A57" s="169" t="s">
        <v>334</v>
      </c>
      <c r="B57" s="294">
        <f>B44/B35*100</f>
        <v>14.628091540459504</v>
      </c>
      <c r="C57" s="294">
        <f>C44/C35*100</f>
        <v>5.8289212116440652</v>
      </c>
      <c r="D57" s="294">
        <f>D44/D35*100</f>
        <v>10.384190886634782</v>
      </c>
      <c r="E57" s="294">
        <f>E44/E35*100</f>
        <v>19.879108608049716</v>
      </c>
      <c r="F57" s="169" t="s">
        <v>348</v>
      </c>
    </row>
    <row r="58" spans="1:6" ht="13.9" customHeight="1">
      <c r="A58" s="253"/>
      <c r="B58" s="753" t="s">
        <v>898</v>
      </c>
      <c r="C58" s="753"/>
      <c r="D58" s="753"/>
      <c r="E58" s="753"/>
      <c r="F58" s="253"/>
    </row>
    <row r="59" spans="1:6" ht="64.5">
      <c r="A59" s="253" t="s">
        <v>641</v>
      </c>
      <c r="B59" s="144">
        <f>SUM(C59:E59)</f>
        <v>573521</v>
      </c>
      <c r="C59" s="144">
        <f>SUM(C60:C67)</f>
        <v>14999</v>
      </c>
      <c r="D59" s="144">
        <f t="shared" ref="D59:E59" si="2">SUM(D60:D67)</f>
        <v>75484</v>
      </c>
      <c r="E59" s="144">
        <f t="shared" si="2"/>
        <v>483038</v>
      </c>
      <c r="F59" s="253" t="s">
        <v>973</v>
      </c>
    </row>
    <row r="60" spans="1:6" ht="18.75" customHeight="1">
      <c r="A60" s="169" t="s">
        <v>318</v>
      </c>
      <c r="B60" s="97">
        <v>2037</v>
      </c>
      <c r="C60" s="97" t="s">
        <v>378</v>
      </c>
      <c r="D60" s="97">
        <v>21</v>
      </c>
      <c r="E60" s="97">
        <v>2016</v>
      </c>
      <c r="F60" s="169" t="s">
        <v>319</v>
      </c>
    </row>
    <row r="61" spans="1:6" ht="13.15" customHeight="1">
      <c r="A61" s="169" t="s">
        <v>753</v>
      </c>
      <c r="B61" s="97">
        <v>39467</v>
      </c>
      <c r="C61" s="97">
        <v>28</v>
      </c>
      <c r="D61" s="97">
        <v>98</v>
      </c>
      <c r="E61" s="97">
        <v>39341</v>
      </c>
      <c r="F61" s="169" t="s">
        <v>321</v>
      </c>
    </row>
    <row r="62" spans="1:6" ht="12.75" customHeight="1">
      <c r="A62" s="169" t="s">
        <v>374</v>
      </c>
      <c r="B62" s="97">
        <v>442420</v>
      </c>
      <c r="C62" s="97">
        <v>9005</v>
      </c>
      <c r="D62" s="97">
        <v>69632</v>
      </c>
      <c r="E62" s="97">
        <v>363783</v>
      </c>
      <c r="F62" s="169" t="s">
        <v>375</v>
      </c>
    </row>
    <row r="63" spans="1:6">
      <c r="A63" s="169" t="s">
        <v>324</v>
      </c>
      <c r="B63" s="97">
        <v>1025</v>
      </c>
      <c r="C63" s="97">
        <v>737</v>
      </c>
      <c r="D63" s="97">
        <v>23</v>
      </c>
      <c r="E63" s="97">
        <v>265</v>
      </c>
      <c r="F63" s="169" t="s">
        <v>325</v>
      </c>
    </row>
    <row r="64" spans="1:6">
      <c r="A64" s="169" t="s">
        <v>326</v>
      </c>
      <c r="B64" s="97">
        <v>11483</v>
      </c>
      <c r="C64" s="97">
        <v>260</v>
      </c>
      <c r="D64" s="97">
        <v>340</v>
      </c>
      <c r="E64" s="97">
        <v>10883</v>
      </c>
      <c r="F64" s="169" t="s">
        <v>327</v>
      </c>
    </row>
    <row r="65" spans="1:6">
      <c r="A65" s="169" t="s">
        <v>339</v>
      </c>
      <c r="B65" s="97">
        <v>2383</v>
      </c>
      <c r="C65" s="97" t="s">
        <v>378</v>
      </c>
      <c r="D65" s="97" t="s">
        <v>378</v>
      </c>
      <c r="E65" s="97">
        <v>2383</v>
      </c>
      <c r="F65" s="169" t="s">
        <v>329</v>
      </c>
    </row>
    <row r="66" spans="1:6">
      <c r="A66" s="169" t="s">
        <v>330</v>
      </c>
      <c r="B66" s="97">
        <v>73109</v>
      </c>
      <c r="C66" s="97">
        <v>4969</v>
      </c>
      <c r="D66" s="97">
        <v>5370</v>
      </c>
      <c r="E66" s="97">
        <v>62770</v>
      </c>
      <c r="F66" s="169" t="s">
        <v>331</v>
      </c>
    </row>
    <row r="67" spans="1:6">
      <c r="A67" s="169" t="s">
        <v>334</v>
      </c>
      <c r="B67" s="97">
        <v>1597</v>
      </c>
      <c r="C67" s="97" t="s">
        <v>378</v>
      </c>
      <c r="D67" s="97" t="s">
        <v>378</v>
      </c>
      <c r="E67" s="97">
        <v>1597</v>
      </c>
      <c r="F67" s="169" t="s">
        <v>335</v>
      </c>
    </row>
    <row r="68" spans="1:6">
      <c r="A68" s="168"/>
      <c r="B68" s="753" t="s">
        <v>974</v>
      </c>
      <c r="C68" s="753"/>
      <c r="D68" s="753"/>
      <c r="E68" s="753"/>
      <c r="F68" s="168"/>
    </row>
    <row r="69" spans="1:6">
      <c r="A69" s="168"/>
      <c r="B69" s="747" t="s">
        <v>613</v>
      </c>
      <c r="C69" s="747"/>
      <c r="D69" s="747"/>
      <c r="E69" s="747"/>
      <c r="F69" s="168"/>
    </row>
    <row r="70" spans="1:6" ht="49.9" customHeight="1">
      <c r="A70" s="253" t="s">
        <v>641</v>
      </c>
      <c r="B70" s="293">
        <v>100</v>
      </c>
      <c r="C70" s="230">
        <v>100</v>
      </c>
      <c r="D70" s="230">
        <v>100</v>
      </c>
      <c r="E70" s="293">
        <v>100</v>
      </c>
      <c r="F70" s="253" t="s">
        <v>700</v>
      </c>
    </row>
    <row r="71" spans="1:6">
      <c r="A71" s="169" t="s">
        <v>318</v>
      </c>
      <c r="B71" s="294">
        <f>B60/B59*100</f>
        <v>0.35517443999435072</v>
      </c>
      <c r="C71" s="294" t="s">
        <v>378</v>
      </c>
      <c r="D71" s="294" t="s">
        <v>378</v>
      </c>
      <c r="E71" s="294">
        <f>E60/E59*100</f>
        <v>0.41735846869190418</v>
      </c>
      <c r="F71" s="169" t="s">
        <v>719</v>
      </c>
    </row>
    <row r="72" spans="1:6" ht="15.75" customHeight="1">
      <c r="A72" s="169" t="s">
        <v>753</v>
      </c>
      <c r="B72" s="294">
        <f>B61/B59*100</f>
        <v>6.881526570082003</v>
      </c>
      <c r="C72" s="294">
        <f>C61/C59*100</f>
        <v>0.18667911194079606</v>
      </c>
      <c r="D72" s="294">
        <f>D61/D59*100</f>
        <v>0.1298288378994224</v>
      </c>
      <c r="E72" s="294">
        <f>E61/E59*100</f>
        <v>8.1444938079405755</v>
      </c>
      <c r="F72" s="169" t="s">
        <v>975</v>
      </c>
    </row>
    <row r="73" spans="1:6" ht="16.5" customHeight="1">
      <c r="A73" s="169" t="s">
        <v>374</v>
      </c>
      <c r="B73" s="294">
        <f>B62/B59*100</f>
        <v>77.141028837653721</v>
      </c>
      <c r="C73" s="294">
        <f>C62/C59*100</f>
        <v>60.037335822388158</v>
      </c>
      <c r="D73" s="294">
        <f>D62/D59*100</f>
        <v>92.247363679720209</v>
      </c>
      <c r="E73" s="294">
        <f>E62/E59*100</f>
        <v>75.311466178644324</v>
      </c>
      <c r="F73" s="169" t="s">
        <v>375</v>
      </c>
    </row>
    <row r="74" spans="1:6">
      <c r="A74" s="169" t="s">
        <v>324</v>
      </c>
      <c r="B74" s="294">
        <f>B63/B59*100</f>
        <v>0.17872056995297469</v>
      </c>
      <c r="C74" s="294">
        <f>C63/C59*100</f>
        <v>4.9136609107273816</v>
      </c>
      <c r="D74" s="294"/>
      <c r="E74" s="294">
        <f>E63/E59*100</f>
        <v>5.4861108235790976E-2</v>
      </c>
      <c r="F74" s="169" t="s">
        <v>325</v>
      </c>
    </row>
    <row r="75" spans="1:6">
      <c r="A75" s="169" t="s">
        <v>326</v>
      </c>
      <c r="B75" s="294">
        <f>B64/B59*100</f>
        <v>2.0021934680683007</v>
      </c>
      <c r="C75" s="294">
        <f t="shared" ref="C75:D75" si="3">C64/C59*100</f>
        <v>1.7334488965931063</v>
      </c>
      <c r="D75" s="294">
        <f t="shared" si="3"/>
        <v>0.45042658046738382</v>
      </c>
      <c r="E75" s="294">
        <f>E64/E59*100</f>
        <v>2.253031852566465</v>
      </c>
      <c r="F75" s="169" t="s">
        <v>327</v>
      </c>
    </row>
    <row r="76" spans="1:6">
      <c r="A76" s="169" t="s">
        <v>339</v>
      </c>
      <c r="B76" s="294">
        <f>B65/B59*100</f>
        <v>0.41550352994920853</v>
      </c>
      <c r="C76" s="294" t="s">
        <v>378</v>
      </c>
      <c r="D76" s="294" t="s">
        <v>378</v>
      </c>
      <c r="E76" s="294">
        <f>E65/E59*100</f>
        <v>0.49333592802222603</v>
      </c>
      <c r="F76" s="169" t="s">
        <v>329</v>
      </c>
    </row>
    <row r="77" spans="1:6">
      <c r="A77" s="169" t="s">
        <v>330</v>
      </c>
      <c r="B77" s="294">
        <f>B66/B59*100</f>
        <v>12.747397218236124</v>
      </c>
      <c r="C77" s="294">
        <f>C66/C59*100</f>
        <v>33.128875258350554</v>
      </c>
      <c r="D77" s="294">
        <f>D66/D59*100</f>
        <v>7.1140904032642682</v>
      </c>
      <c r="E77" s="294">
        <f>E66/E59*100</f>
        <v>12.994836845134335</v>
      </c>
      <c r="F77" s="169" t="s">
        <v>331</v>
      </c>
    </row>
    <row r="78" spans="1:6">
      <c r="A78" s="169" t="s">
        <v>334</v>
      </c>
      <c r="B78" s="294">
        <f>B67/B59*100</f>
        <v>0.27845536606331767</v>
      </c>
      <c r="C78" s="294" t="s">
        <v>378</v>
      </c>
      <c r="D78" s="294" t="s">
        <v>378</v>
      </c>
      <c r="E78" s="294">
        <f>E67/E59*100</f>
        <v>0.33061581076437052</v>
      </c>
      <c r="F78" s="169" t="s">
        <v>335</v>
      </c>
    </row>
    <row r="79" spans="1:6">
      <c r="A79" s="169"/>
      <c r="B79" s="294"/>
      <c r="C79" s="294"/>
      <c r="D79" s="294"/>
      <c r="E79" s="294"/>
      <c r="F79" s="169"/>
    </row>
    <row r="80" spans="1:6">
      <c r="A80" s="169"/>
      <c r="B80" s="294"/>
      <c r="C80" s="294"/>
      <c r="D80" s="294"/>
      <c r="E80" s="294"/>
      <c r="F80" s="169"/>
    </row>
    <row r="81" spans="1:6" ht="17.25" customHeight="1">
      <c r="A81" s="168"/>
      <c r="B81" s="753" t="s">
        <v>898</v>
      </c>
      <c r="C81" s="753"/>
      <c r="D81" s="753"/>
      <c r="E81" s="753"/>
      <c r="F81" s="168"/>
    </row>
    <row r="82" spans="1:6" ht="37.5" customHeight="1">
      <c r="A82" s="253" t="s">
        <v>976</v>
      </c>
      <c r="B82" s="92">
        <f>SUM(B83:B88)</f>
        <v>27318</v>
      </c>
      <c r="C82" s="92">
        <f t="shared" ref="C82:E82" si="4">SUM(C83:C88)</f>
        <v>7273</v>
      </c>
      <c r="D82" s="92">
        <f t="shared" si="4"/>
        <v>0</v>
      </c>
      <c r="E82" s="92">
        <f t="shared" si="4"/>
        <v>20045</v>
      </c>
      <c r="F82" s="253" t="s">
        <v>977</v>
      </c>
    </row>
    <row r="83" spans="1:6" ht="15" customHeight="1">
      <c r="A83" s="169" t="s">
        <v>374</v>
      </c>
      <c r="B83" s="93">
        <v>779</v>
      </c>
      <c r="C83" s="93">
        <v>777</v>
      </c>
      <c r="D83" s="93" t="s">
        <v>378</v>
      </c>
      <c r="E83" s="93">
        <v>2</v>
      </c>
      <c r="F83" s="169" t="s">
        <v>375</v>
      </c>
    </row>
    <row r="84" spans="1:6">
      <c r="A84" s="169" t="s">
        <v>324</v>
      </c>
      <c r="B84" s="93">
        <v>1295</v>
      </c>
      <c r="C84" s="272">
        <v>944</v>
      </c>
      <c r="D84" s="272" t="s">
        <v>378</v>
      </c>
      <c r="E84" s="272">
        <v>351</v>
      </c>
      <c r="F84" s="169" t="s">
        <v>325</v>
      </c>
    </row>
    <row r="85" spans="1:6">
      <c r="A85" s="169" t="s">
        <v>339</v>
      </c>
      <c r="B85" s="93">
        <v>3</v>
      </c>
      <c r="C85" s="272">
        <v>3</v>
      </c>
      <c r="D85" s="272" t="s">
        <v>378</v>
      </c>
      <c r="E85" s="272" t="s">
        <v>378</v>
      </c>
      <c r="F85" s="169" t="s">
        <v>329</v>
      </c>
    </row>
    <row r="86" spans="1:6">
      <c r="A86" s="169" t="s">
        <v>330</v>
      </c>
      <c r="B86" s="93">
        <v>743</v>
      </c>
      <c r="C86" s="272">
        <v>743</v>
      </c>
      <c r="D86" s="272" t="s">
        <v>378</v>
      </c>
      <c r="E86" s="272" t="s">
        <v>378</v>
      </c>
      <c r="F86" s="169" t="s">
        <v>331</v>
      </c>
    </row>
    <row r="87" spans="1:6">
      <c r="A87" s="169" t="s">
        <v>332</v>
      </c>
      <c r="B87" s="93">
        <v>22656</v>
      </c>
      <c r="C87" s="93">
        <v>4806</v>
      </c>
      <c r="D87" s="93" t="s">
        <v>378</v>
      </c>
      <c r="E87" s="93">
        <v>17850</v>
      </c>
      <c r="F87" s="169" t="s">
        <v>333</v>
      </c>
    </row>
    <row r="88" spans="1:6">
      <c r="A88" s="169" t="s">
        <v>334</v>
      </c>
      <c r="B88" s="93">
        <v>1842</v>
      </c>
      <c r="C88" s="93" t="s">
        <v>378</v>
      </c>
      <c r="D88" s="93" t="s">
        <v>378</v>
      </c>
      <c r="E88" s="93">
        <v>1842</v>
      </c>
      <c r="F88" s="169" t="s">
        <v>335</v>
      </c>
    </row>
    <row r="89" spans="1:6" ht="13.9" customHeight="1">
      <c r="A89" s="168"/>
      <c r="B89" s="753" t="s">
        <v>971</v>
      </c>
      <c r="C89" s="753"/>
      <c r="D89" s="753"/>
      <c r="E89" s="753"/>
      <c r="F89" s="168"/>
    </row>
    <row r="90" spans="1:6" ht="13.9" customHeight="1">
      <c r="A90" s="168"/>
      <c r="B90" s="747" t="s">
        <v>613</v>
      </c>
      <c r="C90" s="747"/>
      <c r="D90" s="747"/>
      <c r="E90" s="747"/>
      <c r="F90" s="168"/>
    </row>
    <row r="91" spans="1:6" ht="39.75" customHeight="1">
      <c r="A91" s="253" t="s">
        <v>976</v>
      </c>
      <c r="B91" s="293">
        <v>100</v>
      </c>
      <c r="C91" s="230">
        <v>100</v>
      </c>
      <c r="D91" s="230">
        <v>100</v>
      </c>
      <c r="E91" s="293">
        <v>100</v>
      </c>
      <c r="F91" s="157" t="s">
        <v>978</v>
      </c>
    </row>
    <row r="92" spans="1:6" ht="15" customHeight="1">
      <c r="A92" s="169" t="s">
        <v>374</v>
      </c>
      <c r="B92" s="38">
        <f>B83/B82*100</f>
        <v>2.8515996778680721</v>
      </c>
      <c r="C92" s="38">
        <f t="shared" ref="C92:E92" si="5">C83/C82*100</f>
        <v>10.68334937439846</v>
      </c>
      <c r="D92" s="93" t="s">
        <v>378</v>
      </c>
      <c r="E92" s="38">
        <f t="shared" si="5"/>
        <v>9.9775505113494645E-3</v>
      </c>
      <c r="F92" s="169" t="s">
        <v>375</v>
      </c>
    </row>
    <row r="93" spans="1:6">
      <c r="A93" s="169" t="s">
        <v>324</v>
      </c>
      <c r="B93" s="294">
        <f>B84/B82*100</f>
        <v>4.7404641628230468</v>
      </c>
      <c r="C93" s="294">
        <f>C84/C82*100</f>
        <v>12.97951326825244</v>
      </c>
      <c r="D93" s="93" t="s">
        <v>378</v>
      </c>
      <c r="E93" s="294">
        <f t="shared" ref="E93" si="6">E84/E82*100</f>
        <v>1.7510601147418308</v>
      </c>
      <c r="F93" s="169" t="s">
        <v>325</v>
      </c>
    </row>
    <row r="94" spans="1:6">
      <c r="A94" s="169" t="s">
        <v>339</v>
      </c>
      <c r="B94" s="294">
        <f>B85/B82*100</f>
        <v>1.0981770261366132E-2</v>
      </c>
      <c r="C94" s="294">
        <f>C85/C82*100</f>
        <v>4.1248453183005636E-2</v>
      </c>
      <c r="D94" s="93" t="s">
        <v>378</v>
      </c>
      <c r="E94" s="93" t="s">
        <v>378</v>
      </c>
      <c r="F94" s="169" t="s">
        <v>329</v>
      </c>
    </row>
    <row r="95" spans="1:6">
      <c r="A95" s="169" t="s">
        <v>330</v>
      </c>
      <c r="B95" s="294">
        <f>B86/B82*100</f>
        <v>2.7198184347316787</v>
      </c>
      <c r="C95" s="294">
        <f>C86/C82*100</f>
        <v>10.215866904991062</v>
      </c>
      <c r="D95" s="93" t="s">
        <v>378</v>
      </c>
      <c r="E95" s="272" t="s">
        <v>378</v>
      </c>
      <c r="F95" s="169" t="s">
        <v>331</v>
      </c>
    </row>
    <row r="96" spans="1:6">
      <c r="A96" s="169" t="s">
        <v>332</v>
      </c>
      <c r="B96" s="294">
        <f>B87/B82*100</f>
        <v>82.934329013837029</v>
      </c>
      <c r="C96" s="294">
        <f>C87/C82*100</f>
        <v>66.080021999175031</v>
      </c>
      <c r="D96" s="93" t="s">
        <v>378</v>
      </c>
      <c r="E96" s="294">
        <f>E87/E82*100</f>
        <v>89.049638313793963</v>
      </c>
      <c r="F96" s="169" t="s">
        <v>333</v>
      </c>
    </row>
    <row r="97" spans="1:6">
      <c r="A97" s="169" t="s">
        <v>334</v>
      </c>
      <c r="B97" s="294">
        <f>B88/B82*100</f>
        <v>6.7428069404788058</v>
      </c>
      <c r="C97" s="93" t="s">
        <v>378</v>
      </c>
      <c r="D97" s="93" t="s">
        <v>378</v>
      </c>
      <c r="E97" s="294">
        <f>E88/E82*100</f>
        <v>9.1893240209528564</v>
      </c>
      <c r="F97" s="169" t="s">
        <v>335</v>
      </c>
    </row>
    <row r="98" spans="1:6">
      <c r="A98" s="169"/>
      <c r="B98" s="295"/>
      <c r="C98" s="295"/>
      <c r="D98" s="295"/>
      <c r="E98" s="295"/>
      <c r="F98" s="169"/>
    </row>
    <row r="99" spans="1:6">
      <c r="A99" s="253"/>
      <c r="B99" s="753" t="s">
        <v>898</v>
      </c>
      <c r="C99" s="753"/>
      <c r="D99" s="753"/>
      <c r="E99" s="753"/>
      <c r="F99" s="253"/>
    </row>
    <row r="100" spans="1:6" ht="26.25">
      <c r="A100" s="253" t="s">
        <v>665</v>
      </c>
      <c r="B100" s="144">
        <f>SUM(C100:E100)</f>
        <v>185867</v>
      </c>
      <c r="C100" s="144">
        <f>SUM(C101:C107)</f>
        <v>6817</v>
      </c>
      <c r="D100" s="144">
        <f>SUM(D101:D107)</f>
        <v>10278</v>
      </c>
      <c r="E100" s="144">
        <f>SUM(E101:E107)</f>
        <v>168772</v>
      </c>
      <c r="F100" s="253" t="s">
        <v>752</v>
      </c>
    </row>
    <row r="101" spans="1:6" ht="18.75" customHeight="1">
      <c r="A101" s="169" t="s">
        <v>753</v>
      </c>
      <c r="B101" s="97">
        <v>56334</v>
      </c>
      <c r="C101" s="97">
        <v>470</v>
      </c>
      <c r="D101" s="97">
        <v>3404</v>
      </c>
      <c r="E101" s="97">
        <v>52460</v>
      </c>
      <c r="F101" s="169" t="s">
        <v>979</v>
      </c>
    </row>
    <row r="102" spans="1:6" ht="13.5" customHeight="1">
      <c r="A102" s="169" t="s">
        <v>374</v>
      </c>
      <c r="B102" s="97">
        <v>62936</v>
      </c>
      <c r="C102" s="97">
        <v>5943</v>
      </c>
      <c r="D102" s="97">
        <v>5698</v>
      </c>
      <c r="E102" s="97">
        <v>51295</v>
      </c>
      <c r="F102" s="169" t="s">
        <v>375</v>
      </c>
    </row>
    <row r="103" spans="1:6">
      <c r="A103" s="169" t="s">
        <v>324</v>
      </c>
      <c r="B103" s="97">
        <v>8486</v>
      </c>
      <c r="C103" s="97" t="s">
        <v>378</v>
      </c>
      <c r="D103" s="97" t="s">
        <v>378</v>
      </c>
      <c r="E103" s="97">
        <v>8486</v>
      </c>
      <c r="F103" s="169" t="s">
        <v>325</v>
      </c>
    </row>
    <row r="104" spans="1:6">
      <c r="A104" s="169" t="s">
        <v>326</v>
      </c>
      <c r="B104" s="97">
        <v>30373</v>
      </c>
      <c r="C104" s="97">
        <v>240</v>
      </c>
      <c r="D104" s="97">
        <v>882</v>
      </c>
      <c r="E104" s="97">
        <v>29251</v>
      </c>
      <c r="F104" s="169" t="s">
        <v>327</v>
      </c>
    </row>
    <row r="105" spans="1:6">
      <c r="A105" s="169" t="s">
        <v>339</v>
      </c>
      <c r="B105" s="97">
        <v>3472</v>
      </c>
      <c r="C105" s="97" t="s">
        <v>378</v>
      </c>
      <c r="D105" s="97" t="s">
        <v>378</v>
      </c>
      <c r="E105" s="97">
        <v>3472</v>
      </c>
      <c r="F105" s="169" t="s">
        <v>329</v>
      </c>
    </row>
    <row r="106" spans="1:6">
      <c r="A106" s="169" t="s">
        <v>330</v>
      </c>
      <c r="B106" s="97">
        <v>24266</v>
      </c>
      <c r="C106" s="97">
        <v>164</v>
      </c>
      <c r="D106" s="97">
        <v>294</v>
      </c>
      <c r="E106" s="97">
        <v>23808</v>
      </c>
      <c r="F106" s="169" t="s">
        <v>331</v>
      </c>
    </row>
    <row r="107" spans="1:6">
      <c r="A107" s="169" t="s">
        <v>334</v>
      </c>
      <c r="B107" s="97"/>
      <c r="C107" s="97"/>
      <c r="D107" s="97"/>
      <c r="E107" s="97"/>
      <c r="F107" s="169" t="s">
        <v>335</v>
      </c>
    </row>
    <row r="108" spans="1:6">
      <c r="A108" s="169"/>
      <c r="B108" s="97"/>
      <c r="C108" s="146"/>
      <c r="D108" s="146"/>
      <c r="E108" s="97"/>
      <c r="F108" s="169"/>
    </row>
    <row r="109" spans="1:6" ht="13.9" customHeight="1">
      <c r="A109" s="168"/>
      <c r="B109" s="753" t="s">
        <v>309</v>
      </c>
      <c r="C109" s="753"/>
      <c r="D109" s="753"/>
      <c r="E109" s="753"/>
      <c r="F109" s="168"/>
    </row>
    <row r="110" spans="1:6" ht="13.9" customHeight="1">
      <c r="A110" s="168"/>
      <c r="B110" s="747" t="s">
        <v>613</v>
      </c>
      <c r="C110" s="747"/>
      <c r="D110" s="747"/>
      <c r="E110" s="747"/>
      <c r="F110" s="168"/>
    </row>
    <row r="111" spans="1:6" ht="26.25">
      <c r="A111" s="253" t="s">
        <v>665</v>
      </c>
      <c r="B111" s="293">
        <v>100</v>
      </c>
      <c r="C111" s="230">
        <v>100</v>
      </c>
      <c r="D111" s="230">
        <v>100</v>
      </c>
      <c r="E111" s="293">
        <v>100</v>
      </c>
      <c r="F111" s="253" t="s">
        <v>752</v>
      </c>
    </row>
    <row r="112" spans="1:6" ht="15.75" customHeight="1">
      <c r="A112" s="169" t="s">
        <v>753</v>
      </c>
      <c r="B112" s="294">
        <f>B101/B100*100</f>
        <v>30.30876917365643</v>
      </c>
      <c r="C112" s="294">
        <f t="shared" ref="C112:E112" si="7">C101/C100*100</f>
        <v>6.8945283849200525</v>
      </c>
      <c r="D112" s="294">
        <f t="shared" si="7"/>
        <v>33.119283907374978</v>
      </c>
      <c r="E112" s="294">
        <f t="shared" si="7"/>
        <v>31.083355058896021</v>
      </c>
      <c r="F112" s="169" t="s">
        <v>979</v>
      </c>
    </row>
    <row r="113" spans="1:9" ht="15" customHeight="1">
      <c r="A113" s="169" t="s">
        <v>374</v>
      </c>
      <c r="B113" s="294">
        <f>B102/B100*100</f>
        <v>33.860771411815975</v>
      </c>
      <c r="C113" s="294">
        <f t="shared" ref="C113:E113" si="8">C102/C100*100</f>
        <v>87.179111045914624</v>
      </c>
      <c r="D113" s="294">
        <f t="shared" si="8"/>
        <v>55.438801323214633</v>
      </c>
      <c r="E113" s="294">
        <f t="shared" si="8"/>
        <v>30.393074680634228</v>
      </c>
      <c r="F113" s="169" t="s">
        <v>375</v>
      </c>
    </row>
    <row r="114" spans="1:9">
      <c r="A114" s="169" t="s">
        <v>324</v>
      </c>
      <c r="B114" s="294">
        <f>B103/B100*100</f>
        <v>4.5656302624995293</v>
      </c>
      <c r="C114" s="294" t="s">
        <v>378</v>
      </c>
      <c r="D114" s="294" t="s">
        <v>378</v>
      </c>
      <c r="E114" s="294">
        <f>E103/E100*100</f>
        <v>5.0280852274073897</v>
      </c>
      <c r="F114" s="169" t="s">
        <v>325</v>
      </c>
    </row>
    <row r="115" spans="1:9">
      <c r="A115" s="169" t="s">
        <v>326</v>
      </c>
      <c r="B115" s="294">
        <f>B104/B100*100</f>
        <v>16.34125476819446</v>
      </c>
      <c r="C115" s="294">
        <f t="shared" ref="C115:D115" si="9">C104/C100*100</f>
        <v>3.520610239108112</v>
      </c>
      <c r="D115" s="294">
        <f t="shared" si="9"/>
        <v>8.5814360770577931</v>
      </c>
      <c r="E115" s="294">
        <f>E104/E100*100</f>
        <v>17.331666390159505</v>
      </c>
      <c r="F115" s="169" t="s">
        <v>327</v>
      </c>
    </row>
    <row r="116" spans="1:9">
      <c r="A116" s="169" t="s">
        <v>339</v>
      </c>
      <c r="B116" s="294">
        <f>B105/B100*100</f>
        <v>1.8680023888048982</v>
      </c>
      <c r="C116" s="294" t="s">
        <v>378</v>
      </c>
      <c r="D116" s="294" t="s">
        <v>378</v>
      </c>
      <c r="E116" s="294">
        <f>E105/E100*100</f>
        <v>2.0572132818239992</v>
      </c>
      <c r="F116" s="169" t="s">
        <v>329</v>
      </c>
    </row>
    <row r="117" spans="1:9">
      <c r="A117" s="169" t="s">
        <v>330</v>
      </c>
      <c r="B117" s="294">
        <f>B106/B100*100</f>
        <v>13.055571995028703</v>
      </c>
      <c r="C117" s="294">
        <f>C106/C100*100</f>
        <v>2.4057503300572098</v>
      </c>
      <c r="D117" s="294">
        <f>D106/D100*100</f>
        <v>2.860478692352598</v>
      </c>
      <c r="E117" s="294">
        <f>E106/E100*100</f>
        <v>14.106605361078852</v>
      </c>
      <c r="F117" s="169" t="s">
        <v>331</v>
      </c>
    </row>
    <row r="118" spans="1:9">
      <c r="A118" s="169" t="s">
        <v>334</v>
      </c>
      <c r="B118" s="294">
        <f>B107/B100*100</f>
        <v>0</v>
      </c>
      <c r="C118" s="294">
        <f t="shared" ref="C118:E118" si="10">C107/C100*100</f>
        <v>0</v>
      </c>
      <c r="D118" s="294">
        <f t="shared" si="10"/>
        <v>0</v>
      </c>
      <c r="E118" s="294">
        <f t="shared" si="10"/>
        <v>0</v>
      </c>
      <c r="F118" s="169" t="s">
        <v>335</v>
      </c>
    </row>
    <row r="119" spans="1:9">
      <c r="A119" s="169"/>
      <c r="B119" s="294"/>
      <c r="C119" s="294"/>
      <c r="D119" s="294"/>
      <c r="E119" s="294"/>
      <c r="F119" s="169"/>
    </row>
    <row r="120" spans="1:9">
      <c r="A120" s="253"/>
      <c r="B120" s="753" t="s">
        <v>898</v>
      </c>
      <c r="C120" s="753"/>
      <c r="D120" s="753"/>
      <c r="E120" s="753"/>
      <c r="F120" s="253"/>
    </row>
    <row r="121" spans="1:9" ht="26.25">
      <c r="A121" s="253" t="s">
        <v>980</v>
      </c>
      <c r="B121" s="144">
        <f>SUM(B122:B128)</f>
        <v>601928</v>
      </c>
      <c r="C121" s="144">
        <f>SUM(C122:C128)</f>
        <v>30586</v>
      </c>
      <c r="D121" s="144">
        <f>SUM(D122:D128)</f>
        <v>76083</v>
      </c>
      <c r="E121" s="144">
        <f>SUM(E122:E128)</f>
        <v>495259</v>
      </c>
      <c r="F121" s="253" t="s">
        <v>981</v>
      </c>
    </row>
    <row r="122" spans="1:9">
      <c r="A122" s="169" t="s">
        <v>318</v>
      </c>
      <c r="B122" s="97">
        <v>2630</v>
      </c>
      <c r="C122" s="144" t="s">
        <v>378</v>
      </c>
      <c r="D122" s="97">
        <v>45</v>
      </c>
      <c r="E122" s="97">
        <v>2585</v>
      </c>
      <c r="F122" s="169" t="s">
        <v>719</v>
      </c>
    </row>
    <row r="123" spans="1:9" ht="16.5" customHeight="1">
      <c r="A123" s="169" t="s">
        <v>374</v>
      </c>
      <c r="B123" s="14">
        <v>23841</v>
      </c>
      <c r="C123" s="97">
        <v>755</v>
      </c>
      <c r="D123" s="97">
        <v>3905</v>
      </c>
      <c r="E123" s="97">
        <v>19181</v>
      </c>
      <c r="F123" s="169" t="s">
        <v>375</v>
      </c>
    </row>
    <row r="124" spans="1:9">
      <c r="A124" s="169" t="s">
        <v>324</v>
      </c>
      <c r="B124" s="14">
        <v>75987</v>
      </c>
      <c r="C124" s="97">
        <v>12442</v>
      </c>
      <c r="D124" s="97">
        <v>774</v>
      </c>
      <c r="E124" s="97">
        <v>62771</v>
      </c>
      <c r="F124" s="169" t="s">
        <v>325</v>
      </c>
    </row>
    <row r="125" spans="1:9">
      <c r="A125" s="169" t="s">
        <v>326</v>
      </c>
      <c r="B125" s="14">
        <v>107346</v>
      </c>
      <c r="C125" s="97">
        <v>1945</v>
      </c>
      <c r="D125" s="97">
        <v>5242</v>
      </c>
      <c r="E125" s="97">
        <v>100159</v>
      </c>
      <c r="F125" s="169" t="s">
        <v>327</v>
      </c>
    </row>
    <row r="126" spans="1:9">
      <c r="A126" s="169" t="s">
        <v>339</v>
      </c>
      <c r="B126" s="14">
        <v>98818</v>
      </c>
      <c r="C126" s="97">
        <v>432</v>
      </c>
      <c r="D126" s="97">
        <v>356</v>
      </c>
      <c r="E126" s="97">
        <v>98030</v>
      </c>
      <c r="F126" s="169" t="s">
        <v>329</v>
      </c>
    </row>
    <row r="127" spans="1:9">
      <c r="A127" s="169" t="s">
        <v>330</v>
      </c>
      <c r="B127" s="14">
        <v>86017</v>
      </c>
      <c r="C127" s="97">
        <v>15008</v>
      </c>
      <c r="D127" s="97">
        <v>5999</v>
      </c>
      <c r="E127" s="97">
        <v>65010</v>
      </c>
      <c r="F127" s="169" t="s">
        <v>331</v>
      </c>
      <c r="I127" s="3" t="s">
        <v>1059</v>
      </c>
    </row>
    <row r="128" spans="1:9">
      <c r="A128" s="169" t="s">
        <v>334</v>
      </c>
      <c r="B128" s="14">
        <v>207289</v>
      </c>
      <c r="C128" s="97">
        <v>4</v>
      </c>
      <c r="D128" s="97">
        <v>59762</v>
      </c>
      <c r="E128" s="97">
        <v>147523</v>
      </c>
      <c r="F128" s="169" t="s">
        <v>335</v>
      </c>
    </row>
    <row r="129" spans="1:8">
      <c r="A129" s="169"/>
      <c r="B129" s="252"/>
      <c r="C129" s="146"/>
      <c r="D129" s="146"/>
      <c r="E129" s="146"/>
      <c r="F129" s="169"/>
    </row>
    <row r="130" spans="1:8">
      <c r="A130" s="168"/>
      <c r="B130" s="753" t="s">
        <v>309</v>
      </c>
      <c r="C130" s="753"/>
      <c r="D130" s="753"/>
      <c r="E130" s="753"/>
      <c r="F130" s="168"/>
    </row>
    <row r="131" spans="1:8">
      <c r="A131" s="168"/>
      <c r="B131" s="747" t="s">
        <v>613</v>
      </c>
      <c r="C131" s="747"/>
      <c r="D131" s="747"/>
      <c r="E131" s="747"/>
      <c r="F131" s="168"/>
    </row>
    <row r="132" spans="1:8" ht="26.25">
      <c r="A132" s="253" t="s">
        <v>982</v>
      </c>
      <c r="B132" s="293">
        <v>100</v>
      </c>
      <c r="C132" s="230">
        <v>100</v>
      </c>
      <c r="D132" s="230">
        <v>100</v>
      </c>
      <c r="E132" s="293">
        <v>100</v>
      </c>
      <c r="F132" s="253" t="s">
        <v>962</v>
      </c>
    </row>
    <row r="133" spans="1:8">
      <c r="A133" s="169" t="s">
        <v>318</v>
      </c>
      <c r="B133" s="294">
        <v>0.4</v>
      </c>
      <c r="C133" s="230" t="s">
        <v>378</v>
      </c>
      <c r="D133" s="294">
        <f>D122/D121*100</f>
        <v>5.9145932731359173E-2</v>
      </c>
      <c r="E133" s="294">
        <f>E122/E121*100</f>
        <v>0.5219491215707337</v>
      </c>
      <c r="F133" s="169" t="s">
        <v>719</v>
      </c>
      <c r="H133" s="3" t="s">
        <v>1059</v>
      </c>
    </row>
    <row r="134" spans="1:8">
      <c r="A134" s="169" t="s">
        <v>374</v>
      </c>
      <c r="B134" s="294">
        <f>B123/B121*100</f>
        <v>3.9607727170026981</v>
      </c>
      <c r="C134" s="294">
        <f t="shared" ref="C134:E134" si="11">C123/C121*100</f>
        <v>2.4684496174720461</v>
      </c>
      <c r="D134" s="294">
        <f t="shared" si="11"/>
        <v>5.1325526070212799</v>
      </c>
      <c r="E134" s="294">
        <f t="shared" si="11"/>
        <v>3.8729230564209836</v>
      </c>
      <c r="F134" s="169" t="s">
        <v>375</v>
      </c>
    </row>
    <row r="135" spans="1:8">
      <c r="A135" s="169" t="s">
        <v>324</v>
      </c>
      <c r="B135" s="294">
        <f>B124/B121*100</f>
        <v>12.623935088582023</v>
      </c>
      <c r="C135" s="294">
        <f t="shared" ref="C135:E135" si="12">C124/C121*100</f>
        <v>40.678741908062513</v>
      </c>
      <c r="D135" s="294">
        <f t="shared" si="12"/>
        <v>1.0173100429793778</v>
      </c>
      <c r="E135" s="294">
        <f t="shared" si="12"/>
        <v>12.674378456524767</v>
      </c>
      <c r="F135" s="169" t="s">
        <v>325</v>
      </c>
    </row>
    <row r="136" spans="1:8">
      <c r="A136" s="169" t="s">
        <v>326</v>
      </c>
      <c r="B136" s="294">
        <f>B125/B121*100</f>
        <v>17.833694395342963</v>
      </c>
      <c r="C136" s="294">
        <f t="shared" ref="C136:E136" si="13">C125/C121*100</f>
        <v>6.3591185509710328</v>
      </c>
      <c r="D136" s="294">
        <f t="shared" si="13"/>
        <v>6.8898439861729956</v>
      </c>
      <c r="E136" s="294">
        <f t="shared" si="13"/>
        <v>20.223559793966388</v>
      </c>
      <c r="F136" s="169" t="s">
        <v>327</v>
      </c>
    </row>
    <row r="137" spans="1:8">
      <c r="A137" s="169" t="s">
        <v>339</v>
      </c>
      <c r="B137" s="294">
        <f>B126/B121*100</f>
        <v>16.416913650802091</v>
      </c>
      <c r="C137" s="294">
        <f t="shared" ref="C137:E137" si="14">C126/C121*100</f>
        <v>1.4124109069508926</v>
      </c>
      <c r="D137" s="294">
        <f t="shared" si="14"/>
        <v>0.46791004560808591</v>
      </c>
      <c r="E137" s="294">
        <f t="shared" si="14"/>
        <v>19.793683708928057</v>
      </c>
      <c r="F137" s="169" t="s">
        <v>329</v>
      </c>
    </row>
    <row r="138" spans="1:8">
      <c r="A138" s="169" t="s">
        <v>330</v>
      </c>
      <c r="B138" s="294">
        <f>B127/B121*100</f>
        <v>14.29024733855212</v>
      </c>
      <c r="C138" s="294">
        <f>C127/C121*100</f>
        <v>49.068201137775453</v>
      </c>
      <c r="D138" s="294">
        <f>D127/D121*100</f>
        <v>7.8848100101205256</v>
      </c>
      <c r="E138" s="294">
        <f>E127/E121*100</f>
        <v>13.126465142481006</v>
      </c>
      <c r="F138" s="169" t="s">
        <v>331</v>
      </c>
    </row>
    <row r="139" spans="1:8" ht="15.75" thickBot="1">
      <c r="A139" s="177" t="s">
        <v>334</v>
      </c>
      <c r="B139" s="296">
        <f>B128/B121*100</f>
        <v>34.437507475977192</v>
      </c>
      <c r="C139" s="637" t="s">
        <v>378</v>
      </c>
      <c r="D139" s="296">
        <f t="shared" ref="D139:E139" si="15">D128/D121*100</f>
        <v>78.548427375366387</v>
      </c>
      <c r="E139" s="296">
        <f t="shared" si="15"/>
        <v>29.787040720108067</v>
      </c>
      <c r="F139" s="177" t="s">
        <v>335</v>
      </c>
    </row>
  </sheetData>
  <mergeCells count="18">
    <mergeCell ref="B89:E89"/>
    <mergeCell ref="B47:E47"/>
    <mergeCell ref="B58:E58"/>
    <mergeCell ref="B68:E68"/>
    <mergeCell ref="B69:E69"/>
    <mergeCell ref="B81:E81"/>
    <mergeCell ref="C7:E7"/>
    <mergeCell ref="C8:E8"/>
    <mergeCell ref="B23:E23"/>
    <mergeCell ref="B24:E24"/>
    <mergeCell ref="B46:E46"/>
    <mergeCell ref="B90:E90"/>
    <mergeCell ref="B99:E99"/>
    <mergeCell ref="B109:E109"/>
    <mergeCell ref="B110:E110"/>
    <mergeCell ref="B131:E131"/>
    <mergeCell ref="B120:E120"/>
    <mergeCell ref="B130:E130"/>
  </mergeCells>
  <pageMargins left="0.70866141732283472" right="0.51181102362204722" top="0.74803149606299213" bottom="0.74803149606299213" header="0.19685039370078741" footer="0.31496062992125984"/>
  <pageSetup paperSize="9" firstPageNumber="66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26"/>
  <sheetViews>
    <sheetView topLeftCell="A4" workbookViewId="0">
      <selection activeCell="C9" sqref="C9:C10"/>
    </sheetView>
  </sheetViews>
  <sheetFormatPr defaultColWidth="9.140625" defaultRowHeight="15"/>
  <cols>
    <col min="1" max="1" width="18.7109375" style="3" customWidth="1"/>
    <col min="2" max="2" width="8.7109375" style="3" customWidth="1"/>
    <col min="3" max="3" width="9.140625" style="3"/>
    <col min="4" max="4" width="8.7109375" style="3" customWidth="1"/>
    <col min="5" max="7" width="7.7109375" style="3" customWidth="1"/>
    <col min="8" max="8" width="18.42578125" style="3" customWidth="1"/>
    <col min="9" max="16384" width="9.140625" style="3"/>
  </cols>
  <sheetData>
    <row r="1" spans="1:8" s="1" customFormat="1" ht="18" customHeight="1">
      <c r="A1" s="729" t="s">
        <v>1622</v>
      </c>
      <c r="B1" s="729"/>
      <c r="C1" s="729"/>
      <c r="D1" s="729"/>
      <c r="E1" s="729"/>
      <c r="F1" s="729"/>
      <c r="G1" s="729"/>
      <c r="H1" s="729"/>
    </row>
    <row r="2" spans="1:8" s="2" customFormat="1" ht="18" customHeight="1">
      <c r="A2" s="6" t="s">
        <v>983</v>
      </c>
      <c r="B2" s="6"/>
      <c r="C2" s="6"/>
      <c r="D2" s="6"/>
      <c r="E2" s="6"/>
      <c r="F2" s="6"/>
      <c r="G2" s="6"/>
      <c r="H2" s="6"/>
    </row>
    <row r="3" spans="1:8" s="1" customFormat="1" ht="18" customHeight="1">
      <c r="A3" s="262" t="s">
        <v>984</v>
      </c>
      <c r="B3" s="4"/>
      <c r="C3" s="4"/>
      <c r="D3" s="4"/>
      <c r="E3" s="4"/>
      <c r="F3" s="4"/>
      <c r="G3" s="4"/>
      <c r="H3" s="4"/>
    </row>
    <row r="4" spans="1:8" s="2" customFormat="1" ht="18" customHeight="1" thickBot="1">
      <c r="A4" s="263" t="s">
        <v>1623</v>
      </c>
      <c r="B4" s="263"/>
      <c r="C4" s="263"/>
      <c r="D4" s="263"/>
      <c r="E4" s="263"/>
      <c r="F4" s="263"/>
      <c r="G4" s="263"/>
      <c r="H4" s="263"/>
    </row>
    <row r="5" spans="1:8">
      <c r="A5" s="231"/>
      <c r="B5" s="232" t="s">
        <v>295</v>
      </c>
      <c r="C5" s="715" t="s">
        <v>696</v>
      </c>
      <c r="D5" s="715"/>
      <c r="E5" s="715"/>
      <c r="F5" s="715"/>
      <c r="G5" s="715"/>
      <c r="H5" s="233"/>
    </row>
    <row r="6" spans="1:8">
      <c r="A6" s="234"/>
      <c r="B6" s="235" t="s">
        <v>428</v>
      </c>
      <c r="C6" s="754" t="s">
        <v>697</v>
      </c>
      <c r="D6" s="754"/>
      <c r="E6" s="754"/>
      <c r="F6" s="754"/>
      <c r="G6" s="754"/>
      <c r="H6" s="236"/>
    </row>
    <row r="7" spans="1:8" ht="38.25">
      <c r="A7" s="234"/>
      <c r="B7" s="237"/>
      <c r="C7" s="264" t="s">
        <v>985</v>
      </c>
      <c r="D7" s="265" t="s">
        <v>986</v>
      </c>
      <c r="E7" s="264" t="s">
        <v>987</v>
      </c>
      <c r="F7" s="264" t="s">
        <v>988</v>
      </c>
      <c r="G7" s="264" t="s">
        <v>989</v>
      </c>
      <c r="H7" s="266"/>
    </row>
    <row r="8" spans="1:8" ht="41.25" thickBot="1">
      <c r="A8" s="240"/>
      <c r="B8" s="241"/>
      <c r="C8" s="267" t="s">
        <v>990</v>
      </c>
      <c r="D8" s="268" t="s">
        <v>991</v>
      </c>
      <c r="E8" s="267" t="s">
        <v>992</v>
      </c>
      <c r="F8" s="267" t="s">
        <v>993</v>
      </c>
      <c r="G8" s="267" t="s">
        <v>994</v>
      </c>
      <c r="H8" s="269"/>
    </row>
    <row r="9" spans="1:8">
      <c r="A9" s="245" t="s">
        <v>899</v>
      </c>
      <c r="B9" s="255">
        <f>B10+B11+B22+B23+B24</f>
        <v>1832547</v>
      </c>
      <c r="C9" s="255">
        <f>C10+C11+C23+C24</f>
        <v>846224</v>
      </c>
      <c r="D9" s="255">
        <f t="shared" ref="D9:G9" si="0">D10+D11+D23+D24</f>
        <v>648211</v>
      </c>
      <c r="E9" s="255">
        <f>E10+E11+E22+E24+E23</f>
        <v>221211</v>
      </c>
      <c r="F9" s="255">
        <f>F10+F11+F22+F24+F23</f>
        <v>112495</v>
      </c>
      <c r="G9" s="228">
        <f t="shared" si="0"/>
        <v>4406</v>
      </c>
      <c r="H9" s="245" t="s">
        <v>995</v>
      </c>
    </row>
    <row r="10" spans="1:8" ht="53.25" customHeight="1">
      <c r="A10" s="270" t="s">
        <v>639</v>
      </c>
      <c r="B10" s="252">
        <f>SUM(C10:G10)</f>
        <v>443913</v>
      </c>
      <c r="C10" s="249">
        <v>6138</v>
      </c>
      <c r="D10" s="249">
        <v>369539</v>
      </c>
      <c r="E10" s="249">
        <v>51789</v>
      </c>
      <c r="F10" s="249">
        <v>12714</v>
      </c>
      <c r="G10" s="624">
        <v>3733</v>
      </c>
      <c r="H10" s="270" t="s">
        <v>996</v>
      </c>
    </row>
    <row r="11" spans="1:8" ht="84" customHeight="1">
      <c r="A11" s="168" t="s">
        <v>997</v>
      </c>
      <c r="B11" s="252">
        <f>SUM(B12:B21)</f>
        <v>573521</v>
      </c>
      <c r="C11" s="252">
        <v>100793</v>
      </c>
      <c r="D11" s="252">
        <v>236980</v>
      </c>
      <c r="E11" s="252">
        <v>135921</v>
      </c>
      <c r="F11" s="252">
        <v>99154</v>
      </c>
      <c r="G11" s="625">
        <v>673</v>
      </c>
      <c r="H11" s="168" t="s">
        <v>998</v>
      </c>
    </row>
    <row r="12" spans="1:8">
      <c r="A12" s="248" t="s">
        <v>904</v>
      </c>
      <c r="B12" s="252">
        <f>SUM(C12:G12)</f>
        <v>93428</v>
      </c>
      <c r="C12" s="603">
        <v>84246</v>
      </c>
      <c r="D12" s="603">
        <v>7878</v>
      </c>
      <c r="E12" s="603">
        <v>890</v>
      </c>
      <c r="F12" s="603">
        <v>414</v>
      </c>
      <c r="G12" s="603" t="s">
        <v>1059</v>
      </c>
      <c r="H12" s="248" t="s">
        <v>644</v>
      </c>
    </row>
    <row r="13" spans="1:8">
      <c r="A13" s="248" t="s">
        <v>645</v>
      </c>
      <c r="B13" s="252">
        <f>SUM(C13:G13)</f>
        <v>87221</v>
      </c>
      <c r="C13" s="603">
        <v>2696</v>
      </c>
      <c r="D13" s="603">
        <v>5799</v>
      </c>
      <c r="E13" s="603">
        <v>39747</v>
      </c>
      <c r="F13" s="603">
        <v>38979</v>
      </c>
      <c r="G13" s="603" t="s">
        <v>1059</v>
      </c>
      <c r="H13" s="248" t="s">
        <v>646</v>
      </c>
    </row>
    <row r="14" spans="1:8" ht="26.45" customHeight="1">
      <c r="A14" s="169" t="s">
        <v>647</v>
      </c>
      <c r="B14" s="252">
        <f t="shared" ref="B14:B24" si="1">SUM(C14:G14)</f>
        <v>7838</v>
      </c>
      <c r="C14" s="603" t="s">
        <v>1059</v>
      </c>
      <c r="D14" s="603">
        <v>1054</v>
      </c>
      <c r="E14" s="603">
        <v>833</v>
      </c>
      <c r="F14" s="603">
        <v>5387</v>
      </c>
      <c r="G14" s="626">
        <v>564</v>
      </c>
      <c r="H14" s="169" t="s">
        <v>999</v>
      </c>
    </row>
    <row r="15" spans="1:8" ht="26.25">
      <c r="A15" s="169" t="s">
        <v>947</v>
      </c>
      <c r="B15" s="252">
        <f t="shared" si="1"/>
        <v>17131</v>
      </c>
      <c r="C15" s="603">
        <v>6512</v>
      </c>
      <c r="D15" s="603">
        <v>1754</v>
      </c>
      <c r="E15" s="603">
        <v>1590</v>
      </c>
      <c r="F15" s="603">
        <v>7275</v>
      </c>
      <c r="G15" s="603" t="s">
        <v>1059</v>
      </c>
      <c r="H15" s="169" t="s">
        <v>948</v>
      </c>
    </row>
    <row r="16" spans="1:8">
      <c r="A16" s="248" t="s">
        <v>651</v>
      </c>
      <c r="B16" s="252">
        <f t="shared" si="1"/>
        <v>22627</v>
      </c>
      <c r="C16" s="603">
        <v>50</v>
      </c>
      <c r="D16" s="603">
        <v>6750</v>
      </c>
      <c r="E16" s="603">
        <v>15827</v>
      </c>
      <c r="F16" s="603" t="s">
        <v>1059</v>
      </c>
      <c r="G16" s="603" t="s">
        <v>1059</v>
      </c>
      <c r="H16" s="248" t="s">
        <v>652</v>
      </c>
    </row>
    <row r="17" spans="1:8" ht="26.25">
      <c r="A17" s="98" t="s">
        <v>836</v>
      </c>
      <c r="B17" s="252">
        <f t="shared" si="1"/>
        <v>277593</v>
      </c>
      <c r="C17" s="603" t="s">
        <v>1059</v>
      </c>
      <c r="D17" s="603">
        <v>199195</v>
      </c>
      <c r="E17" s="603">
        <v>63670</v>
      </c>
      <c r="F17" s="603">
        <v>14728</v>
      </c>
      <c r="G17" s="603" t="s">
        <v>1059</v>
      </c>
      <c r="H17" s="169" t="s">
        <v>906</v>
      </c>
    </row>
    <row r="18" spans="1:8" ht="26.25">
      <c r="A18" s="169" t="s">
        <v>1000</v>
      </c>
      <c r="B18" s="252">
        <f t="shared" si="1"/>
        <v>2045</v>
      </c>
      <c r="C18" s="603" t="s">
        <v>1059</v>
      </c>
      <c r="D18" s="603" t="s">
        <v>1059</v>
      </c>
      <c r="E18" s="603">
        <v>12</v>
      </c>
      <c r="F18" s="603">
        <v>2033</v>
      </c>
      <c r="G18" s="603" t="s">
        <v>1059</v>
      </c>
      <c r="H18" s="169" t="s">
        <v>1001</v>
      </c>
    </row>
    <row r="19" spans="1:8">
      <c r="A19" s="248" t="s">
        <v>657</v>
      </c>
      <c r="B19" s="252">
        <f t="shared" si="1"/>
        <v>27741</v>
      </c>
      <c r="C19" s="603">
        <v>7289</v>
      </c>
      <c r="D19" s="603">
        <v>12353</v>
      </c>
      <c r="E19" s="603">
        <v>8091</v>
      </c>
      <c r="F19" s="603">
        <v>8</v>
      </c>
      <c r="G19" s="603" t="s">
        <v>1059</v>
      </c>
      <c r="H19" s="248" t="s">
        <v>658</v>
      </c>
    </row>
    <row r="20" spans="1:8" ht="51.75">
      <c r="A20" s="169" t="s">
        <v>1002</v>
      </c>
      <c r="B20" s="252">
        <f t="shared" si="1"/>
        <v>30491</v>
      </c>
      <c r="C20" s="603" t="s">
        <v>1059</v>
      </c>
      <c r="D20" s="603">
        <v>1612</v>
      </c>
      <c r="E20" s="603">
        <v>4466</v>
      </c>
      <c r="F20" s="603">
        <v>24413</v>
      </c>
      <c r="G20" s="603" t="s">
        <v>1059</v>
      </c>
      <c r="H20" s="169" t="s">
        <v>1003</v>
      </c>
    </row>
    <row r="21" spans="1:8" ht="39">
      <c r="A21" s="169" t="s">
        <v>958</v>
      </c>
      <c r="B21" s="252">
        <f t="shared" si="1"/>
        <v>7406</v>
      </c>
      <c r="C21" s="603" t="s">
        <v>1059</v>
      </c>
      <c r="D21" s="603">
        <v>585</v>
      </c>
      <c r="E21" s="603">
        <v>795</v>
      </c>
      <c r="F21" s="603">
        <v>5917</v>
      </c>
      <c r="G21" s="626">
        <v>109</v>
      </c>
      <c r="H21" s="169" t="s">
        <v>920</v>
      </c>
    </row>
    <row r="22" spans="1:8" ht="54" customHeight="1">
      <c r="A22" s="168" t="s">
        <v>921</v>
      </c>
      <c r="B22" s="252">
        <v>27318</v>
      </c>
      <c r="C22" s="271"/>
      <c r="D22" s="271"/>
      <c r="E22" s="271">
        <v>27318</v>
      </c>
      <c r="F22" s="271"/>
      <c r="G22" s="272"/>
      <c r="H22" s="168" t="s">
        <v>1004</v>
      </c>
    </row>
    <row r="23" spans="1:8" ht="28.9" customHeight="1">
      <c r="A23" s="168" t="s">
        <v>960</v>
      </c>
      <c r="B23" s="252">
        <f t="shared" si="1"/>
        <v>185867</v>
      </c>
      <c r="C23" s="249">
        <v>178887</v>
      </c>
      <c r="D23" s="249">
        <v>6825</v>
      </c>
      <c r="E23" s="249">
        <v>126</v>
      </c>
      <c r="F23" s="249">
        <v>29</v>
      </c>
      <c r="G23" s="13"/>
      <c r="H23" s="168" t="s">
        <v>710</v>
      </c>
    </row>
    <row r="24" spans="1:8" ht="30.6" customHeight="1" thickBot="1">
      <c r="A24" s="172" t="s">
        <v>924</v>
      </c>
      <c r="B24" s="259">
        <f t="shared" si="1"/>
        <v>601928</v>
      </c>
      <c r="C24" s="273">
        <v>560406</v>
      </c>
      <c r="D24" s="273">
        <v>34867</v>
      </c>
      <c r="E24" s="273">
        <v>6057</v>
      </c>
      <c r="F24" s="273">
        <v>598</v>
      </c>
      <c r="G24" s="16"/>
      <c r="H24" s="172" t="s">
        <v>925</v>
      </c>
    </row>
    <row r="25" spans="1:8">
      <c r="A25" s="149" t="s">
        <v>1005</v>
      </c>
    </row>
    <row r="26" spans="1:8">
      <c r="A26" s="274" t="s">
        <v>1006</v>
      </c>
    </row>
  </sheetData>
  <mergeCells count="3">
    <mergeCell ref="A1:H1"/>
    <mergeCell ref="C5:G5"/>
    <mergeCell ref="C6:G6"/>
  </mergeCells>
  <pageMargins left="0.70866141732283472" right="0.70866141732283472" top="0.74803149606299213" bottom="0.74803149606299213" header="0.31496062992125984" footer="0.31496062992125984"/>
  <pageSetup paperSize="9" firstPageNumber="71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M63"/>
  <sheetViews>
    <sheetView workbookViewId="0">
      <selection activeCell="C9" sqref="C9:C10"/>
    </sheetView>
  </sheetViews>
  <sheetFormatPr defaultColWidth="9.140625" defaultRowHeight="15"/>
  <cols>
    <col min="1" max="1" width="17.42578125" style="3" customWidth="1"/>
    <col min="2" max="2" width="9" style="3" customWidth="1"/>
    <col min="3" max="7" width="8.5703125" style="3" customWidth="1"/>
    <col min="8" max="8" width="17.28515625" style="3" customWidth="1"/>
    <col min="9" max="16384" width="9.140625" style="3"/>
  </cols>
  <sheetData>
    <row r="1" spans="1:8" s="1" customFormat="1" ht="18" customHeight="1">
      <c r="A1" s="729" t="s">
        <v>1643</v>
      </c>
      <c r="B1" s="729"/>
      <c r="C1" s="729"/>
      <c r="D1" s="729"/>
      <c r="E1" s="729"/>
      <c r="F1" s="729"/>
      <c r="G1" s="729"/>
      <c r="H1" s="729"/>
    </row>
    <row r="2" spans="1:8" s="19" customFormat="1" ht="15.75" customHeight="1">
      <c r="A2" s="6" t="s">
        <v>1007</v>
      </c>
      <c r="B2" s="6"/>
      <c r="C2" s="6"/>
      <c r="D2" s="6"/>
      <c r="E2" s="6"/>
      <c r="F2" s="6"/>
      <c r="G2" s="6"/>
      <c r="H2" s="6"/>
    </row>
    <row r="3" spans="1:8" s="19" customFormat="1" ht="18" customHeight="1">
      <c r="A3" s="6" t="s">
        <v>1008</v>
      </c>
      <c r="B3" s="6"/>
      <c r="C3" s="6"/>
      <c r="D3" s="6"/>
      <c r="E3" s="6"/>
      <c r="F3" s="6"/>
      <c r="G3" s="6"/>
      <c r="H3" s="6"/>
    </row>
    <row r="4" spans="1:8" s="22" customFormat="1" ht="18" customHeight="1">
      <c r="A4" s="6" t="s">
        <v>1009</v>
      </c>
      <c r="B4" s="4"/>
      <c r="C4" s="4"/>
      <c r="D4" s="4"/>
      <c r="E4" s="4"/>
      <c r="F4" s="4"/>
      <c r="G4" s="4"/>
      <c r="H4" s="4"/>
    </row>
    <row r="5" spans="1:8" s="211" customFormat="1" ht="18" customHeight="1" thickBot="1">
      <c r="A5" s="6" t="s">
        <v>1644</v>
      </c>
      <c r="B5" s="6"/>
      <c r="C5" s="6"/>
      <c r="D5" s="6"/>
      <c r="E5" s="6"/>
      <c r="F5" s="6"/>
      <c r="G5" s="6"/>
      <c r="H5" s="6"/>
    </row>
    <row r="6" spans="1:8">
      <c r="A6" s="231"/>
      <c r="B6" s="232" t="s">
        <v>295</v>
      </c>
      <c r="C6" s="755" t="s">
        <v>696</v>
      </c>
      <c r="D6" s="756"/>
      <c r="E6" s="756"/>
      <c r="F6" s="756"/>
      <c r="G6" s="757"/>
      <c r="H6" s="233"/>
    </row>
    <row r="7" spans="1:8">
      <c r="A7" s="234"/>
      <c r="B7" s="235" t="s">
        <v>428</v>
      </c>
      <c r="C7" s="758" t="s">
        <v>697</v>
      </c>
      <c r="D7" s="759"/>
      <c r="E7" s="759"/>
      <c r="F7" s="759"/>
      <c r="G7" s="760"/>
      <c r="H7" s="236"/>
    </row>
    <row r="8" spans="1:8" ht="45" customHeight="1">
      <c r="A8" s="234"/>
      <c r="B8" s="237"/>
      <c r="C8" s="238" t="s">
        <v>985</v>
      </c>
      <c r="D8" s="239" t="s">
        <v>1010</v>
      </c>
      <c r="E8" s="238" t="s">
        <v>1695</v>
      </c>
      <c r="F8" s="238" t="s">
        <v>988</v>
      </c>
      <c r="G8" s="238" t="s">
        <v>1011</v>
      </c>
      <c r="H8" s="236"/>
    </row>
    <row r="9" spans="1:8" ht="47.25" customHeight="1" thickBot="1">
      <c r="A9" s="240"/>
      <c r="B9" s="241"/>
      <c r="C9" s="242" t="s">
        <v>990</v>
      </c>
      <c r="D9" s="243" t="s">
        <v>991</v>
      </c>
      <c r="E9" s="242" t="s">
        <v>992</v>
      </c>
      <c r="F9" s="242" t="s">
        <v>993</v>
      </c>
      <c r="G9" s="242" t="s">
        <v>1012</v>
      </c>
      <c r="H9" s="244"/>
    </row>
    <row r="10" spans="1:8" ht="18.600000000000001" customHeight="1">
      <c r="A10" s="245" t="s">
        <v>295</v>
      </c>
      <c r="B10" s="246">
        <f>SUM(B11:B19)</f>
        <v>1832547</v>
      </c>
      <c r="C10" s="246">
        <f t="shared" ref="C10:G10" si="0">SUM(C11:C19)</f>
        <v>846224</v>
      </c>
      <c r="D10" s="246">
        <f t="shared" si="0"/>
        <v>648211</v>
      </c>
      <c r="E10" s="246">
        <f t="shared" si="0"/>
        <v>221211</v>
      </c>
      <c r="F10" s="246">
        <f>SUM(F11:F19)</f>
        <v>112495</v>
      </c>
      <c r="G10" s="627">
        <f t="shared" si="0"/>
        <v>4406</v>
      </c>
      <c r="H10" s="245" t="s">
        <v>428</v>
      </c>
    </row>
    <row r="11" spans="1:8">
      <c r="A11" s="248" t="s">
        <v>318</v>
      </c>
      <c r="B11" s="249">
        <v>20295</v>
      </c>
      <c r="C11" s="249">
        <v>2630</v>
      </c>
      <c r="D11" s="249">
        <v>14869</v>
      </c>
      <c r="E11" s="249">
        <v>749</v>
      </c>
      <c r="F11" s="249">
        <v>2047</v>
      </c>
      <c r="G11" s="633" t="s">
        <v>378</v>
      </c>
      <c r="H11" s="248" t="s">
        <v>319</v>
      </c>
    </row>
    <row r="12" spans="1:8" ht="26.25">
      <c r="A12" s="169" t="s">
        <v>341</v>
      </c>
      <c r="B12" s="249">
        <v>139349</v>
      </c>
      <c r="C12" s="249">
        <v>61746</v>
      </c>
      <c r="D12" s="249">
        <v>54358</v>
      </c>
      <c r="E12" s="249">
        <v>5737</v>
      </c>
      <c r="F12" s="249">
        <v>17260</v>
      </c>
      <c r="G12" s="624">
        <v>248</v>
      </c>
      <c r="H12" s="169" t="s">
        <v>321</v>
      </c>
    </row>
    <row r="13" spans="1:8" ht="26.25">
      <c r="A13" s="169" t="s">
        <v>322</v>
      </c>
      <c r="B13" s="249">
        <v>555827</v>
      </c>
      <c r="C13" s="249">
        <v>98413</v>
      </c>
      <c r="D13" s="249">
        <v>250095</v>
      </c>
      <c r="E13" s="249">
        <v>139358</v>
      </c>
      <c r="F13" s="249">
        <v>67851</v>
      </c>
      <c r="G13" s="624">
        <v>110</v>
      </c>
      <c r="H13" s="169" t="s">
        <v>375</v>
      </c>
    </row>
    <row r="14" spans="1:8">
      <c r="A14" s="248" t="s">
        <v>324</v>
      </c>
      <c r="B14" s="249">
        <v>102517</v>
      </c>
      <c r="C14" s="606">
        <v>72010</v>
      </c>
      <c r="D14" s="606">
        <v>29083</v>
      </c>
      <c r="E14" s="606">
        <v>1327</v>
      </c>
      <c r="F14" s="606">
        <v>34</v>
      </c>
      <c r="G14" s="628">
        <v>63</v>
      </c>
      <c r="H14" s="248" t="s">
        <v>325</v>
      </c>
    </row>
    <row r="15" spans="1:8">
      <c r="A15" s="248" t="s">
        <v>326</v>
      </c>
      <c r="B15" s="249">
        <v>155990</v>
      </c>
      <c r="C15" s="249">
        <v>133934</v>
      </c>
      <c r="D15" s="249">
        <v>12729</v>
      </c>
      <c r="E15" s="249">
        <v>695</v>
      </c>
      <c r="F15" s="249">
        <v>8632</v>
      </c>
      <c r="G15" s="633" t="s">
        <v>378</v>
      </c>
      <c r="H15" s="248" t="s">
        <v>327</v>
      </c>
    </row>
    <row r="16" spans="1:8">
      <c r="A16" s="248" t="s">
        <v>339</v>
      </c>
      <c r="B16" s="249">
        <v>110183</v>
      </c>
      <c r="C16" s="249">
        <v>103940</v>
      </c>
      <c r="D16" s="249">
        <v>4477</v>
      </c>
      <c r="E16" s="249">
        <v>1033</v>
      </c>
      <c r="F16" s="249">
        <v>733</v>
      </c>
      <c r="G16" s="633" t="s">
        <v>378</v>
      </c>
      <c r="H16" s="248" t="s">
        <v>329</v>
      </c>
    </row>
    <row r="17" spans="1:8">
      <c r="A17" s="248" t="s">
        <v>330</v>
      </c>
      <c r="B17" s="249">
        <v>198898</v>
      </c>
      <c r="C17" s="249">
        <v>166262</v>
      </c>
      <c r="D17" s="249">
        <v>25286</v>
      </c>
      <c r="E17" s="249">
        <v>1643</v>
      </c>
      <c r="F17" s="249">
        <v>5143</v>
      </c>
      <c r="G17" s="624">
        <v>564</v>
      </c>
      <c r="H17" s="248" t="s">
        <v>331</v>
      </c>
    </row>
    <row r="18" spans="1:8">
      <c r="A18" s="248" t="s">
        <v>332</v>
      </c>
      <c r="B18" s="249">
        <v>273824</v>
      </c>
      <c r="C18" s="633" t="s">
        <v>378</v>
      </c>
      <c r="D18" s="249">
        <v>194744</v>
      </c>
      <c r="E18" s="249">
        <v>66916</v>
      </c>
      <c r="F18" s="249">
        <v>9601</v>
      </c>
      <c r="G18" s="624">
        <v>2563</v>
      </c>
      <c r="H18" s="248" t="s">
        <v>333</v>
      </c>
    </row>
    <row r="19" spans="1:8" ht="22.5" customHeight="1">
      <c r="A19" s="248" t="s">
        <v>334</v>
      </c>
      <c r="B19" s="249">
        <v>275664</v>
      </c>
      <c r="C19" s="249">
        <v>207289</v>
      </c>
      <c r="D19" s="249">
        <v>62570</v>
      </c>
      <c r="E19" s="249">
        <v>3753</v>
      </c>
      <c r="F19" s="249">
        <v>1194</v>
      </c>
      <c r="G19" s="624">
        <v>858</v>
      </c>
      <c r="H19" s="248" t="s">
        <v>335</v>
      </c>
    </row>
    <row r="20" spans="1:8" ht="64.5">
      <c r="A20" s="250" t="s">
        <v>1013</v>
      </c>
      <c r="B20" s="251">
        <f>SUM(B21:B29)</f>
        <v>443913</v>
      </c>
      <c r="C20" s="251">
        <f t="shared" ref="C20:G20" si="1">SUM(C21:C29)</f>
        <v>6138</v>
      </c>
      <c r="D20" s="251">
        <f t="shared" si="1"/>
        <v>369539</v>
      </c>
      <c r="E20" s="251">
        <f t="shared" si="1"/>
        <v>51789</v>
      </c>
      <c r="F20" s="251">
        <f t="shared" si="1"/>
        <v>12714</v>
      </c>
      <c r="G20" s="629">
        <f t="shared" si="1"/>
        <v>3733</v>
      </c>
      <c r="H20" s="250" t="s">
        <v>732</v>
      </c>
    </row>
    <row r="21" spans="1:8">
      <c r="A21" s="248" t="s">
        <v>318</v>
      </c>
      <c r="B21" s="252">
        <v>15628</v>
      </c>
      <c r="C21" s="633" t="s">
        <v>378</v>
      </c>
      <c r="D21" s="249">
        <v>13290</v>
      </c>
      <c r="E21" s="249">
        <v>683</v>
      </c>
      <c r="F21" s="249">
        <v>1655</v>
      </c>
      <c r="G21" s="633" t="s">
        <v>378</v>
      </c>
      <c r="H21" s="248" t="s">
        <v>319</v>
      </c>
    </row>
    <row r="22" spans="1:8" ht="26.25">
      <c r="A22" s="169" t="s">
        <v>341</v>
      </c>
      <c r="B22" s="252">
        <v>43548</v>
      </c>
      <c r="C22" s="249">
        <v>2666</v>
      </c>
      <c r="D22" s="249">
        <v>38784</v>
      </c>
      <c r="E22" s="249">
        <v>1244</v>
      </c>
      <c r="F22" s="249">
        <v>606</v>
      </c>
      <c r="G22" s="630">
        <v>248</v>
      </c>
      <c r="H22" s="169" t="s">
        <v>321</v>
      </c>
    </row>
    <row r="23" spans="1:8" ht="26.25">
      <c r="A23" s="169" t="s">
        <v>322</v>
      </c>
      <c r="B23" s="252">
        <v>25851</v>
      </c>
      <c r="C23" s="633" t="s">
        <v>378</v>
      </c>
      <c r="D23" s="249">
        <v>22853</v>
      </c>
      <c r="E23" s="249">
        <v>2577</v>
      </c>
      <c r="F23" s="249">
        <v>420</v>
      </c>
      <c r="G23" s="630">
        <v>1</v>
      </c>
      <c r="H23" s="169" t="s">
        <v>375</v>
      </c>
    </row>
    <row r="24" spans="1:8">
      <c r="A24" s="248" t="s">
        <v>324</v>
      </c>
      <c r="B24" s="252">
        <v>15724</v>
      </c>
      <c r="C24" s="249">
        <v>1298</v>
      </c>
      <c r="D24" s="249">
        <v>14297</v>
      </c>
      <c r="E24" s="249">
        <v>32</v>
      </c>
      <c r="F24" s="249">
        <v>34</v>
      </c>
      <c r="G24" s="630">
        <v>63</v>
      </c>
      <c r="H24" s="248" t="s">
        <v>325</v>
      </c>
    </row>
    <row r="25" spans="1:8">
      <c r="A25" s="248" t="s">
        <v>326</v>
      </c>
      <c r="B25" s="252">
        <v>6788</v>
      </c>
      <c r="C25" s="633" t="s">
        <v>378</v>
      </c>
      <c r="D25" s="249">
        <v>6045</v>
      </c>
      <c r="E25" s="249">
        <v>543</v>
      </c>
      <c r="F25" s="249">
        <v>200</v>
      </c>
      <c r="G25" s="633" t="s">
        <v>378</v>
      </c>
      <c r="H25" s="248" t="s">
        <v>327</v>
      </c>
    </row>
    <row r="26" spans="1:8">
      <c r="A26" s="248" t="s">
        <v>339</v>
      </c>
      <c r="B26" s="252">
        <v>5507</v>
      </c>
      <c r="C26" s="633" t="s">
        <v>378</v>
      </c>
      <c r="D26" s="249">
        <v>4477</v>
      </c>
      <c r="E26" s="249">
        <v>1030</v>
      </c>
      <c r="F26" s="255" t="s">
        <v>378</v>
      </c>
      <c r="G26" s="633" t="s">
        <v>378</v>
      </c>
      <c r="H26" s="248" t="s">
        <v>329</v>
      </c>
    </row>
    <row r="27" spans="1:8">
      <c r="A27" s="248" t="s">
        <v>330</v>
      </c>
      <c r="B27" s="252">
        <v>14763</v>
      </c>
      <c r="C27" s="249">
        <v>2174</v>
      </c>
      <c r="D27" s="249">
        <v>12479</v>
      </c>
      <c r="E27" s="249">
        <v>110</v>
      </c>
      <c r="F27" s="255" t="s">
        <v>378</v>
      </c>
      <c r="G27" s="633" t="s">
        <v>378</v>
      </c>
      <c r="H27" s="248" t="s">
        <v>725</v>
      </c>
    </row>
    <row r="28" spans="1:8">
      <c r="A28" s="248" t="s">
        <v>332</v>
      </c>
      <c r="B28" s="252">
        <v>251168</v>
      </c>
      <c r="C28" s="633" t="s">
        <v>378</v>
      </c>
      <c r="D28" s="252">
        <v>194744</v>
      </c>
      <c r="E28" s="252">
        <v>44260</v>
      </c>
      <c r="F28" s="252">
        <v>9601</v>
      </c>
      <c r="G28" s="631">
        <v>2563</v>
      </c>
      <c r="H28" s="248" t="s">
        <v>333</v>
      </c>
    </row>
    <row r="29" spans="1:8">
      <c r="A29" s="248" t="s">
        <v>334</v>
      </c>
      <c r="B29" s="252">
        <v>64936</v>
      </c>
      <c r="C29" s="633" t="s">
        <v>378</v>
      </c>
      <c r="D29" s="252">
        <v>62570</v>
      </c>
      <c r="E29" s="252">
        <v>1310</v>
      </c>
      <c r="F29" s="252">
        <v>198</v>
      </c>
      <c r="G29" s="631">
        <v>858</v>
      </c>
      <c r="H29" s="248" t="s">
        <v>335</v>
      </c>
    </row>
    <row r="30" spans="1:8" ht="90">
      <c r="A30" s="253" t="s">
        <v>1014</v>
      </c>
      <c r="B30" s="254">
        <f>SUM(B31:B39)</f>
        <v>573521</v>
      </c>
      <c r="C30" s="254">
        <f t="shared" ref="C30:G30" si="2">SUM(C31:C39)</f>
        <v>100793</v>
      </c>
      <c r="D30" s="254">
        <f t="shared" si="2"/>
        <v>236980</v>
      </c>
      <c r="E30" s="254">
        <f t="shared" si="2"/>
        <v>135921</v>
      </c>
      <c r="F30" s="254">
        <f t="shared" si="2"/>
        <v>99154</v>
      </c>
      <c r="G30" s="632">
        <f t="shared" si="2"/>
        <v>673</v>
      </c>
      <c r="H30" s="253" t="s">
        <v>1015</v>
      </c>
    </row>
    <row r="31" spans="1:8">
      <c r="A31" s="248" t="s">
        <v>318</v>
      </c>
      <c r="B31" s="249">
        <v>2037</v>
      </c>
      <c r="C31" s="633" t="s">
        <v>378</v>
      </c>
      <c r="D31" s="249">
        <v>1579</v>
      </c>
      <c r="E31" s="249">
        <v>66</v>
      </c>
      <c r="F31" s="249">
        <v>392</v>
      </c>
      <c r="G31" s="633" t="s">
        <v>378</v>
      </c>
      <c r="H31" s="248" t="s">
        <v>319</v>
      </c>
    </row>
    <row r="32" spans="1:8" ht="26.25">
      <c r="A32" s="169" t="s">
        <v>341</v>
      </c>
      <c r="B32" s="249">
        <v>39467</v>
      </c>
      <c r="C32" s="249">
        <v>2746</v>
      </c>
      <c r="D32" s="252">
        <v>15574</v>
      </c>
      <c r="E32" s="252">
        <v>4493</v>
      </c>
      <c r="F32" s="252">
        <v>16654</v>
      </c>
      <c r="G32" s="633" t="s">
        <v>378</v>
      </c>
      <c r="H32" s="169" t="s">
        <v>321</v>
      </c>
    </row>
    <row r="33" spans="1:13" ht="26.25">
      <c r="A33" s="169" t="s">
        <v>322</v>
      </c>
      <c r="B33" s="249">
        <v>442420</v>
      </c>
      <c r="C33" s="249">
        <v>29237</v>
      </c>
      <c r="D33" s="249">
        <v>216270</v>
      </c>
      <c r="E33" s="249">
        <v>129971</v>
      </c>
      <c r="F33" s="249">
        <v>66833</v>
      </c>
      <c r="G33" s="624">
        <v>109</v>
      </c>
      <c r="H33" s="169" t="s">
        <v>375</v>
      </c>
    </row>
    <row r="34" spans="1:13">
      <c r="A34" s="248" t="s">
        <v>324</v>
      </c>
      <c r="B34" s="249">
        <v>1025</v>
      </c>
      <c r="C34" s="249">
        <v>338</v>
      </c>
      <c r="D34" s="249">
        <v>687</v>
      </c>
      <c r="E34" s="633" t="s">
        <v>378</v>
      </c>
      <c r="F34" s="633" t="s">
        <v>378</v>
      </c>
      <c r="G34" s="633" t="s">
        <v>378</v>
      </c>
      <c r="H34" s="248" t="s">
        <v>325</v>
      </c>
    </row>
    <row r="35" spans="1:13">
      <c r="A35" s="248" t="s">
        <v>326</v>
      </c>
      <c r="B35" s="249">
        <v>11483</v>
      </c>
      <c r="C35" s="249">
        <v>3080</v>
      </c>
      <c r="D35" s="633" t="s">
        <v>378</v>
      </c>
      <c r="E35" s="633" t="s">
        <v>378</v>
      </c>
      <c r="F35" s="249">
        <v>8403</v>
      </c>
      <c r="G35" s="633" t="s">
        <v>378</v>
      </c>
      <c r="H35" s="248" t="s">
        <v>327</v>
      </c>
    </row>
    <row r="36" spans="1:13">
      <c r="A36" s="248" t="s">
        <v>339</v>
      </c>
      <c r="B36" s="249">
        <v>2383</v>
      </c>
      <c r="C36" s="249">
        <v>1650</v>
      </c>
      <c r="D36" s="633" t="s">
        <v>378</v>
      </c>
      <c r="E36" s="633" t="s">
        <v>378</v>
      </c>
      <c r="F36" s="249">
        <v>733</v>
      </c>
      <c r="G36" s="633" t="s">
        <v>378</v>
      </c>
      <c r="H36" s="248" t="s">
        <v>329</v>
      </c>
    </row>
    <row r="37" spans="1:13">
      <c r="A37" s="248" t="s">
        <v>330</v>
      </c>
      <c r="B37" s="249">
        <v>73109</v>
      </c>
      <c r="C37" s="249">
        <v>63742</v>
      </c>
      <c r="D37" s="249">
        <v>2870</v>
      </c>
      <c r="E37" s="249">
        <v>790</v>
      </c>
      <c r="F37" s="249">
        <v>5143</v>
      </c>
      <c r="G37" s="624">
        <v>564</v>
      </c>
      <c r="H37" s="248" t="s">
        <v>331</v>
      </c>
    </row>
    <row r="38" spans="1:13">
      <c r="A38" s="248" t="s">
        <v>332</v>
      </c>
      <c r="B38" s="633" t="s">
        <v>378</v>
      </c>
      <c r="C38" s="633" t="s">
        <v>378</v>
      </c>
      <c r="D38" s="633" t="s">
        <v>378</v>
      </c>
      <c r="E38" s="633" t="s">
        <v>378</v>
      </c>
      <c r="F38" s="633" t="s">
        <v>378</v>
      </c>
      <c r="G38" s="633" t="s">
        <v>378</v>
      </c>
      <c r="H38" s="248" t="s">
        <v>333</v>
      </c>
    </row>
    <row r="39" spans="1:13">
      <c r="A39" s="248" t="s">
        <v>334</v>
      </c>
      <c r="B39" s="249">
        <v>1597</v>
      </c>
      <c r="C39" s="633" t="s">
        <v>378</v>
      </c>
      <c r="D39" s="633" t="s">
        <v>378</v>
      </c>
      <c r="E39" s="249">
        <v>601</v>
      </c>
      <c r="F39" s="249">
        <v>996</v>
      </c>
      <c r="G39" s="633" t="s">
        <v>378</v>
      </c>
      <c r="H39" s="248" t="s">
        <v>335</v>
      </c>
      <c r="M39" s="3" t="s">
        <v>1059</v>
      </c>
    </row>
    <row r="40" spans="1:13" ht="51.75">
      <c r="A40" s="253" t="s">
        <v>933</v>
      </c>
      <c r="B40" s="254">
        <f>SUM(B41:B47)</f>
        <v>27318</v>
      </c>
      <c r="C40" s="632" t="s">
        <v>378</v>
      </c>
      <c r="D40" s="632" t="s">
        <v>378</v>
      </c>
      <c r="E40" s="254">
        <f>SUM(E41:E47)</f>
        <v>27318</v>
      </c>
      <c r="F40" s="632" t="s">
        <v>378</v>
      </c>
      <c r="G40" s="632" t="s">
        <v>378</v>
      </c>
      <c r="H40" s="253" t="s">
        <v>1016</v>
      </c>
    </row>
    <row r="41" spans="1:13">
      <c r="A41" s="248" t="s">
        <v>318</v>
      </c>
      <c r="B41" s="249"/>
      <c r="C41" s="249"/>
      <c r="D41" s="249"/>
      <c r="E41" s="249"/>
      <c r="F41" s="249"/>
      <c r="G41" s="624"/>
      <c r="H41" s="248" t="s">
        <v>319</v>
      </c>
    </row>
    <row r="42" spans="1:13" ht="26.25">
      <c r="A42" s="169" t="s">
        <v>322</v>
      </c>
      <c r="B42" s="249">
        <v>779</v>
      </c>
      <c r="C42" s="633" t="s">
        <v>378</v>
      </c>
      <c r="D42" s="633" t="s">
        <v>378</v>
      </c>
      <c r="E42" s="249">
        <v>779</v>
      </c>
      <c r="F42" s="633" t="s">
        <v>378</v>
      </c>
      <c r="G42" s="633" t="s">
        <v>378</v>
      </c>
      <c r="H42" s="169" t="s">
        <v>375</v>
      </c>
    </row>
    <row r="43" spans="1:13">
      <c r="A43" s="248" t="s">
        <v>324</v>
      </c>
      <c r="B43" s="249">
        <v>1295</v>
      </c>
      <c r="C43" s="633" t="s">
        <v>378</v>
      </c>
      <c r="D43" s="633" t="s">
        <v>378</v>
      </c>
      <c r="E43" s="249">
        <v>1295</v>
      </c>
      <c r="F43" s="633" t="s">
        <v>378</v>
      </c>
      <c r="G43" s="633" t="s">
        <v>378</v>
      </c>
      <c r="H43" s="248" t="s">
        <v>325</v>
      </c>
    </row>
    <row r="44" spans="1:13">
      <c r="A44" s="248" t="s">
        <v>339</v>
      </c>
      <c r="B44" s="249">
        <v>3</v>
      </c>
      <c r="C44" s="633" t="s">
        <v>378</v>
      </c>
      <c r="D44" s="633" t="s">
        <v>378</v>
      </c>
      <c r="E44" s="249">
        <v>3</v>
      </c>
      <c r="F44" s="633" t="s">
        <v>378</v>
      </c>
      <c r="G44" s="633" t="s">
        <v>378</v>
      </c>
      <c r="H44" s="248" t="s">
        <v>329</v>
      </c>
    </row>
    <row r="45" spans="1:13">
      <c r="A45" s="248" t="s">
        <v>330</v>
      </c>
      <c r="B45" s="249">
        <v>743</v>
      </c>
      <c r="C45" s="633" t="s">
        <v>378</v>
      </c>
      <c r="D45" s="633" t="s">
        <v>378</v>
      </c>
      <c r="E45" s="249">
        <v>743</v>
      </c>
      <c r="F45" s="633" t="s">
        <v>378</v>
      </c>
      <c r="G45" s="633" t="s">
        <v>378</v>
      </c>
      <c r="H45" s="248" t="s">
        <v>331</v>
      </c>
    </row>
    <row r="46" spans="1:13">
      <c r="A46" s="248" t="s">
        <v>332</v>
      </c>
      <c r="B46" s="249">
        <v>22656</v>
      </c>
      <c r="C46" s="633" t="s">
        <v>378</v>
      </c>
      <c r="D46" s="633" t="s">
        <v>378</v>
      </c>
      <c r="E46" s="249">
        <v>22656</v>
      </c>
      <c r="F46" s="633" t="s">
        <v>378</v>
      </c>
      <c r="G46" s="633" t="s">
        <v>378</v>
      </c>
      <c r="H46" s="248" t="s">
        <v>333</v>
      </c>
    </row>
    <row r="47" spans="1:13">
      <c r="A47" s="248" t="s">
        <v>334</v>
      </c>
      <c r="B47" s="249">
        <v>1842</v>
      </c>
      <c r="C47" s="633" t="s">
        <v>378</v>
      </c>
      <c r="D47" s="252"/>
      <c r="E47" s="249">
        <v>1842</v>
      </c>
      <c r="F47" s="633" t="s">
        <v>378</v>
      </c>
      <c r="G47" s="633" t="s">
        <v>378</v>
      </c>
      <c r="H47" s="248" t="s">
        <v>335</v>
      </c>
    </row>
    <row r="48" spans="1:13" ht="39">
      <c r="A48" s="253" t="s">
        <v>1017</v>
      </c>
      <c r="B48" s="254">
        <f>SUM(B49:B55)</f>
        <v>185867</v>
      </c>
      <c r="C48" s="254">
        <f t="shared" ref="C48:D48" si="3">SUM(C49:C55)</f>
        <v>178887</v>
      </c>
      <c r="D48" s="254">
        <f t="shared" si="3"/>
        <v>6825</v>
      </c>
      <c r="E48" s="632" t="s">
        <v>378</v>
      </c>
      <c r="F48" s="632" t="s">
        <v>378</v>
      </c>
      <c r="G48" s="632" t="s">
        <v>378</v>
      </c>
      <c r="H48" s="253" t="s">
        <v>1018</v>
      </c>
    </row>
    <row r="49" spans="1:12" ht="26.25">
      <c r="A49" s="169" t="s">
        <v>341</v>
      </c>
      <c r="B49" s="20">
        <v>56334</v>
      </c>
      <c r="C49" s="20">
        <v>56334</v>
      </c>
      <c r="D49" s="633" t="s">
        <v>378</v>
      </c>
      <c r="E49" s="633" t="s">
        <v>378</v>
      </c>
      <c r="F49" s="633" t="s">
        <v>378</v>
      </c>
      <c r="G49" s="633" t="s">
        <v>378</v>
      </c>
      <c r="H49" s="169" t="s">
        <v>1019</v>
      </c>
    </row>
    <row r="50" spans="1:12" ht="26.25">
      <c r="A50" s="169" t="s">
        <v>322</v>
      </c>
      <c r="B50" s="249">
        <v>62936</v>
      </c>
      <c r="C50" s="249">
        <v>62936</v>
      </c>
      <c r="D50" s="633" t="s">
        <v>378</v>
      </c>
      <c r="E50" s="633" t="s">
        <v>378</v>
      </c>
      <c r="F50" s="633" t="s">
        <v>378</v>
      </c>
      <c r="G50" s="633" t="s">
        <v>378</v>
      </c>
      <c r="H50" s="169" t="s">
        <v>375</v>
      </c>
    </row>
    <row r="51" spans="1:12">
      <c r="A51" s="248" t="s">
        <v>324</v>
      </c>
      <c r="B51" s="249">
        <v>8486</v>
      </c>
      <c r="C51" s="249">
        <v>8486</v>
      </c>
      <c r="D51" s="633" t="s">
        <v>378</v>
      </c>
      <c r="E51" s="633" t="s">
        <v>378</v>
      </c>
      <c r="F51" s="633" t="s">
        <v>378</v>
      </c>
      <c r="G51" s="633" t="s">
        <v>378</v>
      </c>
      <c r="H51" s="248" t="s">
        <v>325</v>
      </c>
    </row>
    <row r="52" spans="1:12">
      <c r="A52" s="248" t="s">
        <v>326</v>
      </c>
      <c r="B52" s="603">
        <v>30373</v>
      </c>
      <c r="C52" s="603">
        <v>25148</v>
      </c>
      <c r="D52" s="603">
        <v>5070</v>
      </c>
      <c r="E52" s="603">
        <v>126</v>
      </c>
      <c r="F52" s="603">
        <v>29</v>
      </c>
      <c r="G52" s="624"/>
      <c r="H52" s="248" t="s">
        <v>686</v>
      </c>
    </row>
    <row r="53" spans="1:12">
      <c r="A53" s="248" t="s">
        <v>339</v>
      </c>
      <c r="B53" s="249">
        <v>3472</v>
      </c>
      <c r="C53" s="249">
        <v>3472</v>
      </c>
      <c r="D53" s="633" t="s">
        <v>378</v>
      </c>
      <c r="E53" s="633" t="s">
        <v>378</v>
      </c>
      <c r="F53" s="633" t="s">
        <v>378</v>
      </c>
      <c r="G53" s="633" t="s">
        <v>378</v>
      </c>
      <c r="H53" s="248" t="s">
        <v>329</v>
      </c>
    </row>
    <row r="54" spans="1:12">
      <c r="A54" s="248" t="s">
        <v>330</v>
      </c>
      <c r="B54" s="249">
        <v>24266</v>
      </c>
      <c r="C54" s="249">
        <v>22511</v>
      </c>
      <c r="D54" s="249">
        <v>1755</v>
      </c>
      <c r="E54" s="633" t="s">
        <v>378</v>
      </c>
      <c r="F54" s="633" t="s">
        <v>378</v>
      </c>
      <c r="G54" s="633" t="s">
        <v>378</v>
      </c>
      <c r="H54" s="248" t="s">
        <v>331</v>
      </c>
    </row>
    <row r="55" spans="1:12" ht="18" customHeight="1">
      <c r="A55" s="169" t="s">
        <v>334</v>
      </c>
      <c r="B55" s="249"/>
      <c r="C55" s="249"/>
      <c r="D55" s="249"/>
      <c r="E55" s="249"/>
      <c r="F55" s="249"/>
      <c r="G55" s="624"/>
      <c r="H55" s="248" t="s">
        <v>335</v>
      </c>
    </row>
    <row r="56" spans="1:12" ht="24.75" customHeight="1">
      <c r="A56" s="253" t="s">
        <v>961</v>
      </c>
      <c r="B56" s="255">
        <f>SUM(B57:B63)</f>
        <v>601928</v>
      </c>
      <c r="C56" s="255">
        <f t="shared" ref="C56:F56" si="4">SUM(C57:C63)</f>
        <v>560406</v>
      </c>
      <c r="D56" s="255">
        <f t="shared" si="4"/>
        <v>34867</v>
      </c>
      <c r="E56" s="255">
        <f t="shared" si="4"/>
        <v>6057</v>
      </c>
      <c r="F56" s="255">
        <f t="shared" si="4"/>
        <v>598</v>
      </c>
      <c r="G56" s="633" t="s">
        <v>378</v>
      </c>
      <c r="H56" s="253" t="s">
        <v>962</v>
      </c>
    </row>
    <row r="57" spans="1:12" ht="17.25" customHeight="1">
      <c r="A57" s="248" t="s">
        <v>318</v>
      </c>
      <c r="B57" s="252">
        <v>2630</v>
      </c>
      <c r="C57" s="252">
        <v>2630</v>
      </c>
      <c r="D57" s="633" t="s">
        <v>378</v>
      </c>
      <c r="E57" s="633" t="s">
        <v>378</v>
      </c>
      <c r="F57" s="633" t="s">
        <v>378</v>
      </c>
      <c r="G57" s="633" t="s">
        <v>378</v>
      </c>
      <c r="H57" s="248" t="s">
        <v>319</v>
      </c>
    </row>
    <row r="58" spans="1:12" ht="26.25">
      <c r="A58" s="169" t="s">
        <v>322</v>
      </c>
      <c r="B58" s="603">
        <v>23841</v>
      </c>
      <c r="C58" s="603">
        <v>6240</v>
      </c>
      <c r="D58" s="603">
        <v>10972</v>
      </c>
      <c r="E58" s="603">
        <v>6031</v>
      </c>
      <c r="F58" s="603">
        <v>598</v>
      </c>
      <c r="G58" s="633" t="s">
        <v>378</v>
      </c>
      <c r="H58" s="169" t="s">
        <v>375</v>
      </c>
    </row>
    <row r="59" spans="1:12">
      <c r="A59" s="248" t="s">
        <v>324</v>
      </c>
      <c r="B59" s="252">
        <v>75987</v>
      </c>
      <c r="C59" s="249">
        <v>61888</v>
      </c>
      <c r="D59" s="252">
        <v>14099</v>
      </c>
      <c r="E59" s="633" t="s">
        <v>378</v>
      </c>
      <c r="F59" s="633" t="s">
        <v>378</v>
      </c>
      <c r="G59" s="633" t="s">
        <v>378</v>
      </c>
      <c r="H59" s="248" t="s">
        <v>325</v>
      </c>
    </row>
    <row r="60" spans="1:12">
      <c r="A60" s="248" t="s">
        <v>326</v>
      </c>
      <c r="B60" s="252">
        <v>107346</v>
      </c>
      <c r="C60" s="252">
        <v>105706</v>
      </c>
      <c r="D60" s="252">
        <v>1614</v>
      </c>
      <c r="E60" s="249">
        <v>26</v>
      </c>
      <c r="F60" s="633" t="s">
        <v>378</v>
      </c>
      <c r="G60" s="633" t="s">
        <v>378</v>
      </c>
      <c r="H60" s="248" t="s">
        <v>686</v>
      </c>
    </row>
    <row r="61" spans="1:12">
      <c r="A61" s="248" t="s">
        <v>339</v>
      </c>
      <c r="B61" s="252">
        <v>98818</v>
      </c>
      <c r="C61" s="252">
        <v>98818</v>
      </c>
      <c r="D61" s="633" t="s">
        <v>378</v>
      </c>
      <c r="E61" s="633" t="s">
        <v>378</v>
      </c>
      <c r="F61" s="633" t="s">
        <v>378</v>
      </c>
      <c r="G61" s="633" t="s">
        <v>378</v>
      </c>
      <c r="H61" s="248" t="s">
        <v>329</v>
      </c>
    </row>
    <row r="62" spans="1:12">
      <c r="A62" s="248" t="s">
        <v>330</v>
      </c>
      <c r="B62" s="252">
        <v>86017</v>
      </c>
      <c r="C62" s="252">
        <v>77835</v>
      </c>
      <c r="D62" s="256">
        <v>8182</v>
      </c>
      <c r="E62" s="633" t="s">
        <v>378</v>
      </c>
      <c r="F62" s="633" t="s">
        <v>378</v>
      </c>
      <c r="G62" s="633" t="s">
        <v>378</v>
      </c>
      <c r="H62" s="248" t="s">
        <v>331</v>
      </c>
      <c r="L62" s="3" t="s">
        <v>1059</v>
      </c>
    </row>
    <row r="63" spans="1:12" ht="15.75" thickBot="1">
      <c r="A63" s="258" t="s">
        <v>334</v>
      </c>
      <c r="B63" s="259">
        <v>207289</v>
      </c>
      <c r="C63" s="260">
        <v>207289</v>
      </c>
      <c r="D63" s="638" t="s">
        <v>378</v>
      </c>
      <c r="E63" s="638" t="s">
        <v>378</v>
      </c>
      <c r="F63" s="638" t="s">
        <v>378</v>
      </c>
      <c r="G63" s="638" t="s">
        <v>378</v>
      </c>
      <c r="H63" s="258" t="s">
        <v>335</v>
      </c>
    </row>
  </sheetData>
  <mergeCells count="3">
    <mergeCell ref="A1:H1"/>
    <mergeCell ref="C6:G6"/>
    <mergeCell ref="C7:G7"/>
  </mergeCells>
  <pageMargins left="0.70866141732283505" right="0.70866141732283505" top="0.74803149606299202" bottom="0.74803149606299202" header="0.31496062992126" footer="0.31496062992126"/>
  <pageSetup paperSize="9" firstPageNumber="71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80"/>
  <sheetViews>
    <sheetView topLeftCell="A37" workbookViewId="0">
      <selection activeCell="C9" sqref="C9:C10"/>
    </sheetView>
  </sheetViews>
  <sheetFormatPr defaultColWidth="9.140625" defaultRowHeight="15"/>
  <cols>
    <col min="1" max="1" width="20" style="3" customWidth="1"/>
    <col min="2" max="2" width="10.140625" style="3" customWidth="1"/>
    <col min="3" max="5" width="9.140625" style="3"/>
    <col min="6" max="6" width="8.140625" style="3" customWidth="1"/>
    <col min="7" max="7" width="20.5703125" style="3" customWidth="1"/>
    <col min="8" max="16384" width="9.140625" style="3"/>
  </cols>
  <sheetData>
    <row r="1" spans="1:7" ht="18" customHeight="1">
      <c r="A1" s="706" t="s">
        <v>1020</v>
      </c>
      <c r="B1" s="706"/>
      <c r="C1" s="706"/>
      <c r="D1" s="706"/>
      <c r="E1" s="706"/>
      <c r="F1" s="706"/>
      <c r="G1" s="706"/>
    </row>
    <row r="2" spans="1:7" ht="16.5">
      <c r="A2" s="708" t="s">
        <v>1021</v>
      </c>
      <c r="B2" s="708"/>
      <c r="C2" s="708"/>
      <c r="D2" s="708"/>
      <c r="E2" s="708"/>
      <c r="F2" s="708"/>
      <c r="G2" s="708"/>
    </row>
    <row r="3" spans="1:7" ht="18" customHeight="1">
      <c r="A3" s="743" t="s">
        <v>1022</v>
      </c>
      <c r="B3" s="743"/>
      <c r="C3" s="743"/>
      <c r="D3" s="743"/>
      <c r="E3" s="743"/>
      <c r="F3" s="743"/>
      <c r="G3" s="743"/>
    </row>
    <row r="4" spans="1:7" s="19" customFormat="1" ht="18" customHeight="1">
      <c r="A4" s="6" t="s">
        <v>1023</v>
      </c>
      <c r="B4" s="219"/>
      <c r="C4" s="219"/>
      <c r="D4" s="219"/>
      <c r="E4" s="219"/>
      <c r="F4" s="219"/>
      <c r="G4" s="219"/>
    </row>
    <row r="5" spans="1:7" s="1" customFormat="1" ht="15.75">
      <c r="A5" s="4" t="s">
        <v>1024</v>
      </c>
      <c r="B5" s="218"/>
      <c r="C5" s="218"/>
      <c r="D5" s="218"/>
      <c r="E5" s="218"/>
      <c r="F5" s="218"/>
      <c r="G5" s="218"/>
    </row>
    <row r="6" spans="1:7" s="1" customFormat="1" ht="15.75">
      <c r="A6" s="6" t="s">
        <v>1025</v>
      </c>
      <c r="B6" s="5"/>
      <c r="C6" s="5"/>
      <c r="D6" s="5"/>
      <c r="E6" s="5"/>
      <c r="F6" s="5"/>
      <c r="G6" s="5"/>
    </row>
    <row r="7" spans="1:7" s="217" customFormat="1" ht="15" customHeight="1">
      <c r="A7" s="220"/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221"/>
    </row>
    <row r="8" spans="1:7" s="217" customFormat="1" ht="5.45" customHeight="1">
      <c r="A8" s="222"/>
      <c r="B8" s="223"/>
      <c r="C8" s="224"/>
      <c r="D8" s="224"/>
      <c r="E8" s="224"/>
      <c r="F8" s="224"/>
      <c r="G8" s="141"/>
    </row>
    <row r="9" spans="1:7" ht="18" customHeight="1">
      <c r="A9" s="664" t="s">
        <v>1026</v>
      </c>
      <c r="B9" s="664"/>
      <c r="C9" s="664"/>
      <c r="D9" s="664"/>
      <c r="E9" s="664"/>
      <c r="F9" s="664"/>
      <c r="G9" s="664"/>
    </row>
    <row r="10" spans="1:7" ht="18" customHeight="1">
      <c r="A10" s="665" t="s">
        <v>1027</v>
      </c>
      <c r="B10" s="665"/>
      <c r="C10" s="665"/>
      <c r="D10" s="665"/>
      <c r="E10" s="665"/>
      <c r="F10" s="665"/>
      <c r="G10" s="665"/>
    </row>
    <row r="11" spans="1:7" ht="26.25">
      <c r="A11" s="125" t="s">
        <v>1028</v>
      </c>
      <c r="B11" s="225">
        <f>SUM(B12:B20)</f>
        <v>1808.4</v>
      </c>
      <c r="C11" s="225">
        <f>SUM(C12:C20)</f>
        <v>815.99999999999989</v>
      </c>
      <c r="D11" s="61">
        <f>SUM(D12:D20)</f>
        <v>2144.7000000000003</v>
      </c>
      <c r="E11" s="225">
        <f>SUM(E12:E20)</f>
        <v>3413</v>
      </c>
      <c r="F11" s="225">
        <f>SUM(F12:F20)</f>
        <v>4008.9</v>
      </c>
      <c r="G11" s="125" t="s">
        <v>1029</v>
      </c>
    </row>
    <row r="12" spans="1:7">
      <c r="A12" s="39" t="s">
        <v>1030</v>
      </c>
      <c r="B12" s="226">
        <v>1.8</v>
      </c>
      <c r="C12" s="38" t="s">
        <v>378</v>
      </c>
      <c r="D12" s="38" t="s">
        <v>378</v>
      </c>
      <c r="E12" s="38">
        <v>2.5</v>
      </c>
      <c r="F12" s="38">
        <v>5.9</v>
      </c>
      <c r="G12" s="39" t="s">
        <v>1031</v>
      </c>
    </row>
    <row r="13" spans="1:7" ht="26.25">
      <c r="A13" s="39" t="s">
        <v>1032</v>
      </c>
      <c r="B13" s="32" t="s">
        <v>378</v>
      </c>
      <c r="C13" s="32" t="s">
        <v>378</v>
      </c>
      <c r="D13" s="32" t="s">
        <v>378</v>
      </c>
      <c r="E13" s="32">
        <v>32.200000000000003</v>
      </c>
      <c r="F13" s="32">
        <v>40.1</v>
      </c>
      <c r="G13" s="39" t="s">
        <v>1033</v>
      </c>
    </row>
    <row r="14" spans="1:7" ht="27" customHeight="1">
      <c r="A14" s="39" t="s">
        <v>374</v>
      </c>
      <c r="B14" s="64">
        <v>407.8</v>
      </c>
      <c r="C14" s="32">
        <v>218.3</v>
      </c>
      <c r="D14" s="32">
        <v>376.5</v>
      </c>
      <c r="E14" s="32">
        <v>442.6</v>
      </c>
      <c r="F14" s="32">
        <v>381.4</v>
      </c>
      <c r="G14" s="39" t="s">
        <v>1034</v>
      </c>
    </row>
    <row r="15" spans="1:7">
      <c r="A15" s="39" t="s">
        <v>1035</v>
      </c>
      <c r="B15" s="226">
        <v>2.2000000000000002</v>
      </c>
      <c r="C15" s="38">
        <v>1.5</v>
      </c>
      <c r="D15" s="38">
        <v>1.1000000000000001</v>
      </c>
      <c r="E15" s="38">
        <v>1.3</v>
      </c>
      <c r="F15" s="38">
        <v>1.8</v>
      </c>
      <c r="G15" s="39" t="s">
        <v>1036</v>
      </c>
    </row>
    <row r="16" spans="1:7">
      <c r="A16" s="39" t="s">
        <v>1037</v>
      </c>
      <c r="B16" s="226">
        <v>1</v>
      </c>
      <c r="C16" s="38">
        <v>0.2</v>
      </c>
      <c r="D16" s="38">
        <v>0.5</v>
      </c>
      <c r="E16" s="38">
        <v>1.5</v>
      </c>
      <c r="F16" s="38">
        <v>4.2</v>
      </c>
      <c r="G16" s="39" t="s">
        <v>1038</v>
      </c>
    </row>
    <row r="17" spans="1:7">
      <c r="A17" s="39" t="s">
        <v>1039</v>
      </c>
      <c r="B17" s="226">
        <v>3.8</v>
      </c>
      <c r="C17" s="38">
        <v>1.6</v>
      </c>
      <c r="D17" s="38">
        <v>2.9</v>
      </c>
      <c r="E17" s="38">
        <v>4</v>
      </c>
      <c r="F17" s="38">
        <v>4.7</v>
      </c>
      <c r="G17" s="39" t="s">
        <v>1040</v>
      </c>
    </row>
    <row r="18" spans="1:7">
      <c r="A18" s="39" t="s">
        <v>330</v>
      </c>
      <c r="B18" s="226">
        <v>1.6</v>
      </c>
      <c r="C18" s="38">
        <v>4.7</v>
      </c>
      <c r="D18" s="38">
        <v>3.9</v>
      </c>
      <c r="E18" s="38">
        <v>2.5</v>
      </c>
      <c r="F18" s="38">
        <v>4.3</v>
      </c>
      <c r="G18" s="39" t="s">
        <v>1041</v>
      </c>
    </row>
    <row r="19" spans="1:7">
      <c r="A19" s="39" t="s">
        <v>1042</v>
      </c>
      <c r="B19" s="226">
        <v>1374.2</v>
      </c>
      <c r="C19" s="38">
        <v>557.79999999999995</v>
      </c>
      <c r="D19" s="38">
        <v>1730.9</v>
      </c>
      <c r="E19" s="38">
        <v>2890</v>
      </c>
      <c r="F19" s="38">
        <v>3488.6</v>
      </c>
      <c r="G19" s="39" t="s">
        <v>1043</v>
      </c>
    </row>
    <row r="20" spans="1:7">
      <c r="A20" s="39" t="s">
        <v>1044</v>
      </c>
      <c r="B20" s="226">
        <v>16</v>
      </c>
      <c r="C20" s="38">
        <v>31.9</v>
      </c>
      <c r="D20" s="38">
        <v>28.9</v>
      </c>
      <c r="E20" s="38">
        <v>36.4</v>
      </c>
      <c r="F20" s="38">
        <v>77.900000000000006</v>
      </c>
      <c r="G20" s="39" t="s">
        <v>1045</v>
      </c>
    </row>
    <row r="21" spans="1:7" ht="15" customHeight="1">
      <c r="A21" s="664" t="s">
        <v>1046</v>
      </c>
      <c r="B21" s="664"/>
      <c r="C21" s="664"/>
      <c r="D21" s="664"/>
      <c r="E21" s="664"/>
      <c r="F21" s="664"/>
      <c r="G21" s="664"/>
    </row>
    <row r="22" spans="1:7" ht="12" customHeight="1">
      <c r="A22" s="665" t="s">
        <v>613</v>
      </c>
      <c r="B22" s="665"/>
      <c r="C22" s="665"/>
      <c r="D22" s="665"/>
      <c r="E22" s="665"/>
      <c r="F22" s="665"/>
      <c r="G22" s="665"/>
    </row>
    <row r="23" spans="1:7" ht="26.25">
      <c r="A23" s="125" t="s">
        <v>1028</v>
      </c>
      <c r="B23" s="227">
        <v>100</v>
      </c>
      <c r="C23" s="227">
        <v>100</v>
      </c>
      <c r="D23" s="228">
        <v>100</v>
      </c>
      <c r="E23" s="227">
        <v>100</v>
      </c>
      <c r="F23" s="227">
        <v>100</v>
      </c>
      <c r="G23" s="125" t="s">
        <v>1029</v>
      </c>
    </row>
    <row r="24" spans="1:7">
      <c r="A24" s="39" t="s">
        <v>1030</v>
      </c>
      <c r="B24" s="32">
        <f>B12/B11*100</f>
        <v>9.9535500995354992E-2</v>
      </c>
      <c r="C24" s="32" t="s">
        <v>378</v>
      </c>
      <c r="D24" s="32" t="s">
        <v>378</v>
      </c>
      <c r="E24" s="32" t="s">
        <v>378</v>
      </c>
      <c r="F24" s="32">
        <f t="shared" ref="F24" si="0">F12/F11*100</f>
        <v>0.14717254109606126</v>
      </c>
      <c r="G24" s="39" t="s">
        <v>1031</v>
      </c>
    </row>
    <row r="25" spans="1:7" ht="26.25">
      <c r="A25" s="39" t="s">
        <v>1032</v>
      </c>
      <c r="B25" s="32" t="s">
        <v>378</v>
      </c>
      <c r="C25" s="32" t="s">
        <v>378</v>
      </c>
      <c r="D25" s="32" t="s">
        <v>378</v>
      </c>
      <c r="E25" s="32" t="s">
        <v>378</v>
      </c>
      <c r="F25" s="32">
        <f>F13/F11*100</f>
        <v>1.0002743894833994</v>
      </c>
      <c r="G25" s="39" t="s">
        <v>1033</v>
      </c>
    </row>
    <row r="26" spans="1:7" ht="29.25" customHeight="1">
      <c r="A26" s="39" t="s">
        <v>374</v>
      </c>
      <c r="B26" s="32">
        <f>B14/B11*100</f>
        <v>22.550320725503205</v>
      </c>
      <c r="C26" s="32">
        <f t="shared" ref="C26:F26" si="1">C14/C11*100</f>
        <v>26.752450980392162</v>
      </c>
      <c r="D26" s="32">
        <f t="shared" si="1"/>
        <v>17.554902783606096</v>
      </c>
      <c r="E26" s="32">
        <f t="shared" si="1"/>
        <v>12.968063287430414</v>
      </c>
      <c r="F26" s="32">
        <f t="shared" si="1"/>
        <v>9.5138317244131798</v>
      </c>
      <c r="G26" s="39" t="s">
        <v>1034</v>
      </c>
    </row>
    <row r="27" spans="1:7">
      <c r="A27" s="39" t="s">
        <v>1035</v>
      </c>
      <c r="B27" s="32">
        <f>B15/B11*100</f>
        <v>0.12165450121654502</v>
      </c>
      <c r="C27" s="32">
        <f t="shared" ref="C27:F27" si="2">C15/C11*100</f>
        <v>0.18382352941176472</v>
      </c>
      <c r="D27" s="32">
        <f t="shared" si="2"/>
        <v>5.128922460017718E-2</v>
      </c>
      <c r="E27" s="32">
        <f t="shared" si="2"/>
        <v>3.8089657193085262E-2</v>
      </c>
      <c r="F27" s="32">
        <f t="shared" si="2"/>
        <v>4.4900097283544112E-2</v>
      </c>
      <c r="G27" s="39" t="s">
        <v>1036</v>
      </c>
    </row>
    <row r="28" spans="1:7">
      <c r="A28" s="39" t="s">
        <v>1037</v>
      </c>
      <c r="B28" s="32">
        <f>B16/B11*100</f>
        <v>5.5297500552974999E-2</v>
      </c>
      <c r="C28" s="32">
        <f t="shared" ref="C28:F28" si="3">C16/C11*100</f>
        <v>2.4509803921568634E-2</v>
      </c>
      <c r="D28" s="32">
        <f t="shared" si="3"/>
        <v>2.3313283909171444E-2</v>
      </c>
      <c r="E28" s="32">
        <f t="shared" si="3"/>
        <v>4.3949604453559915E-2</v>
      </c>
      <c r="F28" s="32">
        <f t="shared" si="3"/>
        <v>0.10476689366160294</v>
      </c>
      <c r="G28" s="39" t="s">
        <v>1038</v>
      </c>
    </row>
    <row r="29" spans="1:7">
      <c r="A29" s="39" t="s">
        <v>1039</v>
      </c>
      <c r="B29" s="32">
        <f>B17/B11*100</f>
        <v>0.21013050210130502</v>
      </c>
      <c r="C29" s="32">
        <f t="shared" ref="C29:F29" si="4">C17/C11*100</f>
        <v>0.19607843137254907</v>
      </c>
      <c r="D29" s="32">
        <f t="shared" si="4"/>
        <v>0.13521704667319437</v>
      </c>
      <c r="E29" s="32">
        <f t="shared" si="4"/>
        <v>0.11719894520949312</v>
      </c>
      <c r="F29" s="32">
        <f t="shared" si="4"/>
        <v>0.11723914290703186</v>
      </c>
      <c r="G29" s="39" t="s">
        <v>1040</v>
      </c>
    </row>
    <row r="30" spans="1:7">
      <c r="A30" s="39" t="s">
        <v>330</v>
      </c>
      <c r="B30" s="32">
        <f>B18/B11*100</f>
        <v>8.8476000884760014E-2</v>
      </c>
      <c r="C30" s="32">
        <f t="shared" ref="C30:F30" si="5">C18/C11*100</f>
        <v>0.57598039215686292</v>
      </c>
      <c r="D30" s="32">
        <f t="shared" si="5"/>
        <v>0.18184361449153724</v>
      </c>
      <c r="E30" s="32">
        <f t="shared" si="5"/>
        <v>7.3249340755933201E-2</v>
      </c>
      <c r="F30" s="32">
        <f t="shared" si="5"/>
        <v>0.10726134351068872</v>
      </c>
      <c r="G30" s="39" t="s">
        <v>1041</v>
      </c>
    </row>
    <row r="31" spans="1:7">
      <c r="A31" s="39" t="s">
        <v>1042</v>
      </c>
      <c r="B31" s="32">
        <f>B19/B11*100</f>
        <v>75.989825259898254</v>
      </c>
      <c r="C31" s="32">
        <f t="shared" ref="C31:F31" si="6">C19/C11*100</f>
        <v>68.357843137254903</v>
      </c>
      <c r="D31" s="32">
        <f t="shared" si="6"/>
        <v>80.705926236769713</v>
      </c>
      <c r="E31" s="32">
        <f t="shared" si="6"/>
        <v>84.67623791385877</v>
      </c>
      <c r="F31" s="32">
        <f t="shared" si="6"/>
        <v>87.021377435206659</v>
      </c>
      <c r="G31" s="39" t="s">
        <v>1043</v>
      </c>
    </row>
    <row r="32" spans="1:7">
      <c r="A32" s="39" t="s">
        <v>1044</v>
      </c>
      <c r="B32" s="32">
        <f>B20/B11*100</f>
        <v>0.88476000884759998</v>
      </c>
      <c r="C32" s="32">
        <f t="shared" ref="C32:F32" si="7">C20/C11*100</f>
        <v>3.9093137254901968</v>
      </c>
      <c r="D32" s="32">
        <f t="shared" si="7"/>
        <v>1.3475078099501092</v>
      </c>
      <c r="E32" s="32">
        <f t="shared" si="7"/>
        <v>1.0665104014063873</v>
      </c>
      <c r="F32" s="32">
        <f t="shared" si="7"/>
        <v>1.943176432437826</v>
      </c>
      <c r="G32" s="39" t="s">
        <v>1045</v>
      </c>
    </row>
    <row r="33" spans="1:7" ht="15" customHeight="1">
      <c r="A33" s="664"/>
      <c r="B33" s="664"/>
      <c r="C33" s="664"/>
      <c r="D33" s="664"/>
      <c r="E33" s="664"/>
      <c r="F33" s="664"/>
      <c r="G33" s="664"/>
    </row>
    <row r="34" spans="1:7" ht="15" customHeight="1">
      <c r="A34" s="665" t="s">
        <v>1047</v>
      </c>
      <c r="B34" s="665"/>
      <c r="C34" s="665"/>
      <c r="D34" s="665"/>
      <c r="E34" s="665"/>
      <c r="F34" s="665"/>
      <c r="G34" s="665"/>
    </row>
    <row r="35" spans="1:7" ht="26.25">
      <c r="A35" s="125" t="s">
        <v>1028</v>
      </c>
      <c r="B35" s="126">
        <f>SUM(B36:B43)</f>
        <v>730.39999999999986</v>
      </c>
      <c r="C35" s="126">
        <f t="shared" ref="C35:F35" si="8">SUM(C36:C43)</f>
        <v>354</v>
      </c>
      <c r="D35" s="126">
        <f t="shared" si="8"/>
        <v>732.9</v>
      </c>
      <c r="E35" s="126">
        <f t="shared" si="8"/>
        <v>1128.8999999999999</v>
      </c>
      <c r="F35" s="126">
        <f t="shared" si="8"/>
        <v>1349.4</v>
      </c>
      <c r="G35" s="125" t="s">
        <v>1029</v>
      </c>
    </row>
    <row r="36" spans="1:7">
      <c r="A36" s="39" t="s">
        <v>1030</v>
      </c>
      <c r="B36" s="32">
        <v>0.3</v>
      </c>
      <c r="C36" s="32">
        <v>0.6</v>
      </c>
      <c r="D36" s="32">
        <v>1.7</v>
      </c>
      <c r="E36" s="32">
        <v>2.9</v>
      </c>
      <c r="F36" s="32">
        <v>5.9</v>
      </c>
      <c r="G36" s="39" t="s">
        <v>1031</v>
      </c>
    </row>
    <row r="37" spans="1:7" ht="26.25">
      <c r="A37" s="39" t="s">
        <v>1032</v>
      </c>
      <c r="B37" s="32">
        <v>107.2</v>
      </c>
      <c r="C37" s="32">
        <v>56.6</v>
      </c>
      <c r="D37" s="32">
        <v>107.4</v>
      </c>
      <c r="E37" s="32">
        <v>222.2</v>
      </c>
      <c r="F37" s="32">
        <v>276.39999999999998</v>
      </c>
      <c r="G37" s="39" t="s">
        <v>1033</v>
      </c>
    </row>
    <row r="38" spans="1:7" ht="27.75" customHeight="1">
      <c r="A38" s="39" t="s">
        <v>374</v>
      </c>
      <c r="B38" s="32">
        <v>524.29999999999995</v>
      </c>
      <c r="C38" s="32">
        <v>277.3</v>
      </c>
      <c r="D38" s="32">
        <v>566.1</v>
      </c>
      <c r="E38" s="32">
        <v>830.4</v>
      </c>
      <c r="F38" s="32">
        <v>929.5</v>
      </c>
      <c r="G38" s="39" t="s">
        <v>1034</v>
      </c>
    </row>
    <row r="39" spans="1:7">
      <c r="A39" s="39" t="s">
        <v>1035</v>
      </c>
      <c r="B39" s="32">
        <v>3</v>
      </c>
      <c r="C39" s="32" t="s">
        <v>378</v>
      </c>
      <c r="D39" s="32" t="s">
        <v>378</v>
      </c>
      <c r="E39" s="32" t="s">
        <v>378</v>
      </c>
      <c r="F39" s="32">
        <v>0.5</v>
      </c>
      <c r="G39" s="39" t="s">
        <v>1036</v>
      </c>
    </row>
    <row r="40" spans="1:7">
      <c r="A40" s="39" t="s">
        <v>1037</v>
      </c>
      <c r="B40" s="32">
        <v>46.8</v>
      </c>
      <c r="C40" s="32">
        <v>10.199999999999999</v>
      </c>
      <c r="D40" s="32">
        <v>19.899999999999999</v>
      </c>
      <c r="E40" s="32">
        <v>28.7</v>
      </c>
      <c r="F40" s="32">
        <v>35.200000000000003</v>
      </c>
      <c r="G40" s="39" t="s">
        <v>1038</v>
      </c>
    </row>
    <row r="41" spans="1:7">
      <c r="A41" s="39" t="s">
        <v>1039</v>
      </c>
      <c r="B41" s="32" t="s">
        <v>378</v>
      </c>
      <c r="C41" s="32" t="s">
        <v>378</v>
      </c>
      <c r="D41" s="32" t="s">
        <v>378</v>
      </c>
      <c r="E41" s="32">
        <v>5.0999999999999996</v>
      </c>
      <c r="F41" s="32">
        <v>0.7</v>
      </c>
      <c r="G41" s="39" t="s">
        <v>1040</v>
      </c>
    </row>
    <row r="42" spans="1:7">
      <c r="A42" s="39" t="s">
        <v>330</v>
      </c>
      <c r="B42" s="32">
        <v>45</v>
      </c>
      <c r="C42" s="32">
        <v>7</v>
      </c>
      <c r="D42" s="32">
        <v>32.9</v>
      </c>
      <c r="E42" s="32">
        <v>33</v>
      </c>
      <c r="F42" s="32">
        <v>92.7</v>
      </c>
      <c r="G42" s="39" t="s">
        <v>1041</v>
      </c>
    </row>
    <row r="43" spans="1:7">
      <c r="A43" s="39" t="s">
        <v>1044</v>
      </c>
      <c r="B43" s="32">
        <v>3.8</v>
      </c>
      <c r="C43" s="32">
        <v>2.2999999999999998</v>
      </c>
      <c r="D43" s="32">
        <v>4.9000000000000004</v>
      </c>
      <c r="E43" s="32">
        <v>6.6</v>
      </c>
      <c r="F43" s="32">
        <v>8.5</v>
      </c>
      <c r="G43" s="39" t="s">
        <v>1045</v>
      </c>
    </row>
    <row r="44" spans="1:7" ht="18" customHeight="1">
      <c r="A44" s="664" t="s">
        <v>971</v>
      </c>
      <c r="B44" s="664"/>
      <c r="C44" s="664"/>
      <c r="D44" s="664"/>
      <c r="E44" s="664"/>
      <c r="F44" s="664"/>
      <c r="G44" s="664"/>
    </row>
    <row r="45" spans="1:7" ht="18" customHeight="1">
      <c r="A45" s="665" t="s">
        <v>613</v>
      </c>
      <c r="B45" s="665"/>
      <c r="C45" s="665"/>
      <c r="D45" s="665"/>
      <c r="E45" s="665"/>
      <c r="F45" s="665"/>
      <c r="G45" s="665"/>
    </row>
    <row r="46" spans="1:7" ht="26.25">
      <c r="A46" s="125" t="s">
        <v>1028</v>
      </c>
      <c r="B46" s="144">
        <v>100</v>
      </c>
      <c r="C46" s="144">
        <v>100</v>
      </c>
      <c r="D46" s="144">
        <v>100</v>
      </c>
      <c r="E46" s="144">
        <v>100</v>
      </c>
      <c r="F46" s="144">
        <v>100</v>
      </c>
      <c r="G46" s="125" t="s">
        <v>1029</v>
      </c>
    </row>
    <row r="47" spans="1:7">
      <c r="A47" s="39" t="s">
        <v>1030</v>
      </c>
      <c r="B47" s="32" t="s">
        <v>378</v>
      </c>
      <c r="C47" s="32">
        <f>C36/C35*100</f>
        <v>0.16949152542372881</v>
      </c>
      <c r="D47" s="32">
        <f t="shared" ref="D47:F47" si="9">D36/D35*100</f>
        <v>0.23195524628189385</v>
      </c>
      <c r="E47" s="32">
        <f t="shared" si="9"/>
        <v>0.2568872353618567</v>
      </c>
      <c r="F47" s="32">
        <f t="shared" si="9"/>
        <v>0.43723136208685337</v>
      </c>
      <c r="G47" s="39" t="s">
        <v>1031</v>
      </c>
    </row>
    <row r="48" spans="1:7" ht="26.25">
      <c r="A48" s="39" t="s">
        <v>1032</v>
      </c>
      <c r="B48" s="32">
        <f>B37/B35*100</f>
        <v>14.67688937568456</v>
      </c>
      <c r="C48" s="32">
        <f t="shared" ref="C48:F48" si="10">C37/C35*100</f>
        <v>15.988700564971753</v>
      </c>
      <c r="D48" s="32">
        <f t="shared" si="10"/>
        <v>14.654113794514942</v>
      </c>
      <c r="E48" s="32">
        <f t="shared" si="10"/>
        <v>19.682877137036055</v>
      </c>
      <c r="F48" s="32">
        <f t="shared" si="10"/>
        <v>20.48317770861123</v>
      </c>
      <c r="G48" s="39" t="s">
        <v>1033</v>
      </c>
    </row>
    <row r="49" spans="1:7" ht="29.25" customHeight="1">
      <c r="A49" s="39" t="s">
        <v>374</v>
      </c>
      <c r="B49" s="32">
        <f>B38/B35*100</f>
        <v>71.78258488499452</v>
      </c>
      <c r="C49" s="32">
        <f t="shared" ref="C49:F49" si="11">C38/C35*100</f>
        <v>78.333333333333329</v>
      </c>
      <c r="D49" s="32">
        <f t="shared" si="11"/>
        <v>77.24109701187065</v>
      </c>
      <c r="E49" s="32">
        <f t="shared" si="11"/>
        <v>73.558331118788217</v>
      </c>
      <c r="F49" s="32">
        <f t="shared" si="11"/>
        <v>68.882466281310201</v>
      </c>
      <c r="G49" s="39" t="s">
        <v>1034</v>
      </c>
    </row>
    <row r="50" spans="1:7">
      <c r="A50" s="39" t="s">
        <v>1035</v>
      </c>
      <c r="B50" s="32">
        <f>B39/B35*100</f>
        <v>0.4107338444687843</v>
      </c>
      <c r="C50" s="32" t="s">
        <v>378</v>
      </c>
      <c r="D50" s="32" t="s">
        <v>378</v>
      </c>
      <c r="E50" s="32" t="s">
        <v>378</v>
      </c>
      <c r="F50" s="32" t="s">
        <v>378</v>
      </c>
      <c r="G50" s="39" t="s">
        <v>1036</v>
      </c>
    </row>
    <row r="51" spans="1:7">
      <c r="A51" s="39" t="s">
        <v>1037</v>
      </c>
      <c r="B51" s="32">
        <f>B40/B35*100</f>
        <v>6.407447973713035</v>
      </c>
      <c r="C51" s="32">
        <f t="shared" ref="C51:F51" si="12">C40/C35*100</f>
        <v>2.8813559322033897</v>
      </c>
      <c r="D51" s="32">
        <f t="shared" si="12"/>
        <v>2.7152408241233457</v>
      </c>
      <c r="E51" s="32">
        <f t="shared" si="12"/>
        <v>2.5422978120294095</v>
      </c>
      <c r="F51" s="32">
        <f t="shared" si="12"/>
        <v>2.6085667704164814</v>
      </c>
      <c r="G51" s="39" t="s">
        <v>1038</v>
      </c>
    </row>
    <row r="52" spans="1:7">
      <c r="A52" s="39" t="s">
        <v>330</v>
      </c>
      <c r="B52" s="32">
        <f>B42/B35*100</f>
        <v>6.1610076670317646</v>
      </c>
      <c r="C52" s="32">
        <f t="shared" ref="C52:F52" si="13">C42/C35*100</f>
        <v>1.977401129943503</v>
      </c>
      <c r="D52" s="32">
        <f t="shared" si="13"/>
        <v>4.4890162368672399</v>
      </c>
      <c r="E52" s="32">
        <f t="shared" si="13"/>
        <v>2.9231995748073349</v>
      </c>
      <c r="F52" s="32">
        <f t="shared" si="13"/>
        <v>6.8697198755002216</v>
      </c>
      <c r="G52" s="39" t="s">
        <v>1041</v>
      </c>
    </row>
    <row r="53" spans="1:7">
      <c r="A53" s="39" t="s">
        <v>1044</v>
      </c>
      <c r="B53" s="32">
        <f>B43/B35*100</f>
        <v>0.52026286966046009</v>
      </c>
      <c r="C53" s="32">
        <f t="shared" ref="C53:D53" si="14">C43/C35*100</f>
        <v>0.64971751412429379</v>
      </c>
      <c r="D53" s="32">
        <f t="shared" si="14"/>
        <v>0.66857688634192947</v>
      </c>
      <c r="E53" s="32">
        <v>0.66857688634192902</v>
      </c>
      <c r="F53" s="32">
        <f>F43/F35*100</f>
        <v>0.62990958944716169</v>
      </c>
      <c r="G53" s="39" t="s">
        <v>1045</v>
      </c>
    </row>
    <row r="54" spans="1:7" ht="18" customHeight="1">
      <c r="A54" s="664" t="s">
        <v>1048</v>
      </c>
      <c r="B54" s="664"/>
      <c r="C54" s="664"/>
      <c r="D54" s="664"/>
      <c r="E54" s="664"/>
      <c r="F54" s="664"/>
      <c r="G54" s="664"/>
    </row>
    <row r="55" spans="1:7">
      <c r="A55" s="665" t="s">
        <v>1049</v>
      </c>
      <c r="B55" s="665"/>
      <c r="C55" s="665"/>
      <c r="D55" s="665"/>
      <c r="E55" s="665"/>
      <c r="F55" s="665"/>
      <c r="G55" s="665"/>
    </row>
    <row r="56" spans="1:7" ht="26.25">
      <c r="A56" s="125" t="s">
        <v>1028</v>
      </c>
      <c r="B56" s="126">
        <f>SUM(B57:B65)</f>
        <v>3380.4</v>
      </c>
      <c r="C56" s="126">
        <f t="shared" ref="C56:F56" si="15">SUM(C57:C65)</f>
        <v>1153</v>
      </c>
      <c r="D56" s="126">
        <f t="shared" si="15"/>
        <v>1812.4999999999998</v>
      </c>
      <c r="E56" s="126">
        <f t="shared" si="15"/>
        <v>3968.5</v>
      </c>
      <c r="F56" s="126">
        <f t="shared" si="15"/>
        <v>5658.4000000000005</v>
      </c>
      <c r="G56" s="125" t="s">
        <v>1029</v>
      </c>
    </row>
    <row r="57" spans="1:7">
      <c r="A57" s="39" t="s">
        <v>1030</v>
      </c>
      <c r="B57" s="32">
        <v>9.9</v>
      </c>
      <c r="C57" s="32">
        <v>6.6</v>
      </c>
      <c r="D57" s="32">
        <v>8</v>
      </c>
      <c r="E57" s="32">
        <v>9.9</v>
      </c>
      <c r="F57" s="32">
        <v>17.8</v>
      </c>
      <c r="G57" s="39" t="s">
        <v>1031</v>
      </c>
    </row>
    <row r="58" spans="1:7" ht="26.25">
      <c r="A58" s="39" t="s">
        <v>1032</v>
      </c>
      <c r="B58" s="32">
        <v>160.80000000000001</v>
      </c>
      <c r="C58" s="32">
        <v>40.5</v>
      </c>
      <c r="D58" s="32">
        <v>56.9</v>
      </c>
      <c r="E58" s="32">
        <v>64.2</v>
      </c>
      <c r="F58" s="32">
        <v>90.2</v>
      </c>
      <c r="G58" s="39" t="s">
        <v>1033</v>
      </c>
    </row>
    <row r="59" spans="1:7" ht="26.25">
      <c r="A59" s="39" t="s">
        <v>374</v>
      </c>
      <c r="B59" s="32">
        <v>538.70000000000005</v>
      </c>
      <c r="C59" s="32">
        <v>109.6</v>
      </c>
      <c r="D59" s="32">
        <v>525.70000000000005</v>
      </c>
      <c r="E59" s="32">
        <v>822.1</v>
      </c>
      <c r="F59" s="32">
        <v>887.1</v>
      </c>
      <c r="G59" s="39" t="s">
        <v>1034</v>
      </c>
    </row>
    <row r="60" spans="1:7">
      <c r="A60" s="39" t="s">
        <v>1035</v>
      </c>
      <c r="B60" s="32">
        <v>6.3</v>
      </c>
      <c r="C60" s="32">
        <v>3.7</v>
      </c>
      <c r="D60" s="32">
        <v>7.9</v>
      </c>
      <c r="E60" s="32">
        <v>8.6999999999999993</v>
      </c>
      <c r="F60" s="32">
        <v>12.2</v>
      </c>
      <c r="G60" s="39" t="s">
        <v>1036</v>
      </c>
    </row>
    <row r="61" spans="1:7">
      <c r="A61" s="39" t="s">
        <v>1037</v>
      </c>
      <c r="B61" s="32">
        <v>17.600000000000001</v>
      </c>
      <c r="C61" s="32">
        <v>7.4</v>
      </c>
      <c r="D61" s="32">
        <v>13</v>
      </c>
      <c r="E61" s="32">
        <v>14.7</v>
      </c>
      <c r="F61" s="32">
        <v>38.6</v>
      </c>
      <c r="G61" s="39" t="s">
        <v>1038</v>
      </c>
    </row>
    <row r="62" spans="1:7">
      <c r="A62" s="39" t="s">
        <v>1039</v>
      </c>
      <c r="B62" s="32">
        <v>42.8</v>
      </c>
      <c r="C62" s="32">
        <v>18.2</v>
      </c>
      <c r="D62" s="32">
        <v>18.5</v>
      </c>
      <c r="E62" s="32">
        <v>19</v>
      </c>
      <c r="F62" s="32">
        <v>19.2</v>
      </c>
      <c r="G62" s="39" t="s">
        <v>1040</v>
      </c>
    </row>
    <row r="63" spans="1:7">
      <c r="A63" s="39" t="s">
        <v>330</v>
      </c>
      <c r="B63" s="32">
        <v>40.299999999999997</v>
      </c>
      <c r="C63" s="32">
        <v>24.3</v>
      </c>
      <c r="D63" s="32">
        <v>26.8</v>
      </c>
      <c r="E63" s="32">
        <v>56.1</v>
      </c>
      <c r="F63" s="32">
        <v>61.4</v>
      </c>
      <c r="G63" s="39" t="s">
        <v>1041</v>
      </c>
    </row>
    <row r="64" spans="1:7">
      <c r="A64" s="39" t="s">
        <v>1042</v>
      </c>
      <c r="B64" s="32">
        <v>2443.5</v>
      </c>
      <c r="C64" s="32">
        <v>878.3</v>
      </c>
      <c r="D64" s="32">
        <v>1070.5999999999999</v>
      </c>
      <c r="E64" s="32">
        <v>2872.1</v>
      </c>
      <c r="F64" s="32">
        <v>4368.6000000000004</v>
      </c>
      <c r="G64" s="39" t="s">
        <v>1043</v>
      </c>
    </row>
    <row r="65" spans="1:7">
      <c r="A65" s="39" t="s">
        <v>1044</v>
      </c>
      <c r="B65" s="32">
        <v>120.5</v>
      </c>
      <c r="C65" s="32">
        <v>64.400000000000006</v>
      </c>
      <c r="D65" s="32">
        <v>85.1</v>
      </c>
      <c r="E65" s="32">
        <v>101.7</v>
      </c>
      <c r="F65" s="32">
        <v>163.30000000000001</v>
      </c>
      <c r="G65" s="39" t="s">
        <v>1045</v>
      </c>
    </row>
    <row r="66" spans="1:7" ht="15" customHeight="1">
      <c r="A66" s="664" t="s">
        <v>309</v>
      </c>
      <c r="B66" s="664"/>
      <c r="C66" s="664"/>
      <c r="D66" s="664"/>
      <c r="E66" s="664"/>
      <c r="F66" s="664"/>
      <c r="G66" s="664"/>
    </row>
    <row r="67" spans="1:7" ht="15" customHeight="1">
      <c r="A67" s="665" t="s">
        <v>613</v>
      </c>
      <c r="B67" s="665"/>
      <c r="C67" s="665"/>
      <c r="D67" s="665"/>
      <c r="E67" s="665"/>
      <c r="F67" s="665"/>
      <c r="G67" s="665"/>
    </row>
    <row r="68" spans="1:7" ht="26.25">
      <c r="A68" s="125" t="s">
        <v>1028</v>
      </c>
      <c r="B68" s="230">
        <v>100</v>
      </c>
      <c r="C68" s="230">
        <v>100</v>
      </c>
      <c r="D68" s="230">
        <v>100</v>
      </c>
      <c r="E68" s="230">
        <v>100</v>
      </c>
      <c r="F68" s="230">
        <v>100</v>
      </c>
      <c r="G68" s="125" t="s">
        <v>1029</v>
      </c>
    </row>
    <row r="69" spans="1:7">
      <c r="A69" s="39" t="s">
        <v>1030</v>
      </c>
      <c r="B69" s="32">
        <f>B57/B56*100</f>
        <v>0.29286474973375931</v>
      </c>
      <c r="C69" s="32">
        <f t="shared" ref="C69:F69" si="16">C57/C56*100</f>
        <v>0.57241977450130088</v>
      </c>
      <c r="D69" s="32">
        <f t="shared" si="16"/>
        <v>0.44137931034482758</v>
      </c>
      <c r="E69" s="32">
        <f t="shared" si="16"/>
        <v>0.24946453319894166</v>
      </c>
      <c r="F69" s="32">
        <f t="shared" si="16"/>
        <v>0.3145765587445214</v>
      </c>
      <c r="G69" s="39" t="s">
        <v>1031</v>
      </c>
    </row>
    <row r="70" spans="1:7" ht="26.25">
      <c r="A70" s="39" t="s">
        <v>1032</v>
      </c>
      <c r="B70" s="32">
        <f>B58/B56*100</f>
        <v>4.7568335108271214</v>
      </c>
      <c r="C70" s="32">
        <f t="shared" ref="C70:F70" si="17">C58/C56*100</f>
        <v>3.5125758889852561</v>
      </c>
      <c r="D70" s="32">
        <f t="shared" si="17"/>
        <v>3.1393103448275865</v>
      </c>
      <c r="E70" s="32">
        <f t="shared" si="17"/>
        <v>1.6177397001385916</v>
      </c>
      <c r="F70" s="32">
        <f t="shared" si="17"/>
        <v>1.5940902021772938</v>
      </c>
      <c r="G70" s="39" t="s">
        <v>1033</v>
      </c>
    </row>
    <row r="71" spans="1:7" ht="26.25">
      <c r="A71" s="39" t="s">
        <v>374</v>
      </c>
      <c r="B71" s="32">
        <f>B59/B56*100</f>
        <v>15.935983907229915</v>
      </c>
      <c r="C71" s="32">
        <f t="shared" ref="C71:F71" si="18">C59/C56*100</f>
        <v>9.5056374674761486</v>
      </c>
      <c r="D71" s="32">
        <f t="shared" si="18"/>
        <v>29.004137931034492</v>
      </c>
      <c r="E71" s="32">
        <f t="shared" si="18"/>
        <v>20.715635630590903</v>
      </c>
      <c r="F71" s="32">
        <f t="shared" si="18"/>
        <v>15.677576700127243</v>
      </c>
      <c r="G71" s="39" t="s">
        <v>1034</v>
      </c>
    </row>
    <row r="72" spans="1:7">
      <c r="A72" s="39" t="s">
        <v>1035</v>
      </c>
      <c r="B72" s="32">
        <f>B60/B56*100</f>
        <v>0.18636847710330137</v>
      </c>
      <c r="C72" s="32">
        <f t="shared" ref="C72:F72" si="19">C60/C56*100</f>
        <v>0.32090199479618386</v>
      </c>
      <c r="D72" s="32">
        <f t="shared" si="19"/>
        <v>0.43586206896551727</v>
      </c>
      <c r="E72" s="32">
        <f t="shared" si="19"/>
        <v>0.21922640796270629</v>
      </c>
      <c r="F72" s="32">
        <f t="shared" si="19"/>
        <v>0.2156086526226495</v>
      </c>
      <c r="G72" s="39" t="s">
        <v>1036</v>
      </c>
    </row>
    <row r="73" spans="1:7">
      <c r="A73" s="39" t="s">
        <v>1037</v>
      </c>
      <c r="B73" s="32">
        <f>B61/B56*100</f>
        <v>0.52064844397112764</v>
      </c>
      <c r="C73" s="32">
        <f t="shared" ref="C73:F73" si="20">C61/C56*100</f>
        <v>0.64180398959236773</v>
      </c>
      <c r="D73" s="32">
        <f t="shared" si="20"/>
        <v>0.71724137931034493</v>
      </c>
      <c r="E73" s="32">
        <f t="shared" si="20"/>
        <v>0.37041703414388305</v>
      </c>
      <c r="F73" s="32">
        <f t="shared" si="20"/>
        <v>0.68217163862575991</v>
      </c>
      <c r="G73" s="39" t="s">
        <v>1038</v>
      </c>
    </row>
    <row r="74" spans="1:7">
      <c r="A74" s="39" t="s">
        <v>1039</v>
      </c>
      <c r="B74" s="32">
        <f>B62/B56*100</f>
        <v>1.266122352384333</v>
      </c>
      <c r="C74" s="32">
        <f t="shared" ref="C74:F74" si="21">C62/C56*100</f>
        <v>1.5784908933217692</v>
      </c>
      <c r="D74" s="32">
        <f t="shared" si="21"/>
        <v>1.0206896551724138</v>
      </c>
      <c r="E74" s="32">
        <f t="shared" si="21"/>
        <v>0.47877031624039312</v>
      </c>
      <c r="F74" s="32">
        <f t="shared" si="21"/>
        <v>0.33931853527498934</v>
      </c>
      <c r="G74" s="39" t="s">
        <v>1040</v>
      </c>
    </row>
    <row r="75" spans="1:7">
      <c r="A75" s="39" t="s">
        <v>330</v>
      </c>
      <c r="B75" s="32">
        <f>B63/B56*100</f>
        <v>1.1921666075020705</v>
      </c>
      <c r="C75" s="32">
        <f t="shared" ref="C75:F75" si="22">C63/C56*100</f>
        <v>2.1075455333911539</v>
      </c>
      <c r="D75" s="32">
        <f t="shared" si="22"/>
        <v>1.4786206896551726</v>
      </c>
      <c r="E75" s="32">
        <f t="shared" si="22"/>
        <v>1.4136323547940028</v>
      </c>
      <c r="F75" s="32">
        <f t="shared" si="22"/>
        <v>1.0851123992648097</v>
      </c>
      <c r="G75" s="39" t="s">
        <v>1041</v>
      </c>
    </row>
    <row r="76" spans="1:7">
      <c r="A76" s="39" t="s">
        <v>1042</v>
      </c>
      <c r="B76" s="32">
        <f>B64/B56*100</f>
        <v>72.284345047923324</v>
      </c>
      <c r="C76" s="32">
        <f t="shared" ref="C76:F76" si="23">C64/C56*100</f>
        <v>76.175195143104929</v>
      </c>
      <c r="D76" s="32">
        <f t="shared" si="23"/>
        <v>59.06758620689655</v>
      </c>
      <c r="E76" s="32">
        <f t="shared" si="23"/>
        <v>72.372432909159627</v>
      </c>
      <c r="F76" s="32">
        <f t="shared" si="23"/>
        <v>77.205570479287431</v>
      </c>
      <c r="G76" s="39" t="s">
        <v>1043</v>
      </c>
    </row>
    <row r="77" spans="1:7">
      <c r="A77" s="117" t="s">
        <v>1044</v>
      </c>
      <c r="B77" s="33">
        <f>B65/B56*100</f>
        <v>3.5646669033250507</v>
      </c>
      <c r="C77" s="33">
        <f t="shared" ref="C77:F77" si="24">C65/C56*100</f>
        <v>5.5854293148308765</v>
      </c>
      <c r="D77" s="33">
        <f t="shared" si="24"/>
        <v>4.6951724137931032</v>
      </c>
      <c r="E77" s="33">
        <f t="shared" si="24"/>
        <v>2.562681113770946</v>
      </c>
      <c r="F77" s="33">
        <f t="shared" si="24"/>
        <v>2.8859748338753004</v>
      </c>
      <c r="G77" s="117" t="s">
        <v>1045</v>
      </c>
    </row>
    <row r="78" spans="1:7">
      <c r="A78" s="112"/>
      <c r="B78" s="112"/>
      <c r="C78" s="112"/>
      <c r="D78" s="112"/>
      <c r="E78" s="112"/>
      <c r="F78" s="112"/>
      <c r="G78" s="112"/>
    </row>
    <row r="79" spans="1:7">
      <c r="A79" s="216"/>
    </row>
    <row r="80" spans="1:7">
      <c r="A80" s="216"/>
    </row>
  </sheetData>
  <mergeCells count="15">
    <mergeCell ref="A45:G45"/>
    <mergeCell ref="A54:G54"/>
    <mergeCell ref="A55:G55"/>
    <mergeCell ref="A66:G66"/>
    <mergeCell ref="A67:G67"/>
    <mergeCell ref="A21:G21"/>
    <mergeCell ref="A22:G22"/>
    <mergeCell ref="A33:G33"/>
    <mergeCell ref="A34:G34"/>
    <mergeCell ref="A44:G44"/>
    <mergeCell ref="A1:G1"/>
    <mergeCell ref="A2:G2"/>
    <mergeCell ref="A3:G3"/>
    <mergeCell ref="A9:G9"/>
    <mergeCell ref="A10:G10"/>
  </mergeCells>
  <conditionalFormatting sqref="A24:A32">
    <cfRule type="duplicateValues" dxfId="17" priority="11"/>
  </conditionalFormatting>
  <conditionalFormatting sqref="A36">
    <cfRule type="duplicateValues" dxfId="16" priority="12"/>
  </conditionalFormatting>
  <conditionalFormatting sqref="A38">
    <cfRule type="duplicateValues" dxfId="15" priority="10"/>
  </conditionalFormatting>
  <conditionalFormatting sqref="A41">
    <cfRule type="duplicateValues" dxfId="14" priority="1"/>
  </conditionalFormatting>
  <conditionalFormatting sqref="A42">
    <cfRule type="duplicateValues" dxfId="13" priority="6"/>
  </conditionalFormatting>
  <conditionalFormatting sqref="A47">
    <cfRule type="duplicateValues" dxfId="12" priority="2"/>
  </conditionalFormatting>
  <conditionalFormatting sqref="A49">
    <cfRule type="duplicateValues" dxfId="11" priority="9"/>
  </conditionalFormatting>
  <conditionalFormatting sqref="A52">
    <cfRule type="duplicateValues" dxfId="10" priority="5"/>
  </conditionalFormatting>
  <conditionalFormatting sqref="A57">
    <cfRule type="duplicateValues" dxfId="9" priority="16"/>
  </conditionalFormatting>
  <conditionalFormatting sqref="A59">
    <cfRule type="duplicateValues" dxfId="8" priority="8"/>
  </conditionalFormatting>
  <conditionalFormatting sqref="A63">
    <cfRule type="duplicateValues" dxfId="7" priority="4"/>
  </conditionalFormatting>
  <conditionalFormatting sqref="A69">
    <cfRule type="duplicateValues" dxfId="6" priority="14"/>
  </conditionalFormatting>
  <conditionalFormatting sqref="A71">
    <cfRule type="duplicateValues" dxfId="5" priority="7"/>
  </conditionalFormatting>
  <conditionalFormatting sqref="A75">
    <cfRule type="duplicateValues" dxfId="4" priority="3"/>
  </conditionalFormatting>
  <pageMargins left="0.70866141732283505" right="0.70866141732283505" top="0.74803149606299202" bottom="0.74803149606299202" header="0.31496062992126" footer="0.31496062992126"/>
  <pageSetup paperSize="9" firstPageNumber="73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32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" style="3" customWidth="1"/>
    <col min="7" max="7" width="20.7109375" style="3" customWidth="1"/>
    <col min="8" max="13" width="9.140625" style="3"/>
    <col min="14" max="14" width="15.42578125" style="3" customWidth="1"/>
    <col min="15" max="16384" width="9.140625" style="3"/>
  </cols>
  <sheetData>
    <row r="1" spans="1:7" ht="18" customHeight="1">
      <c r="A1" s="4" t="s">
        <v>1050</v>
      </c>
      <c r="B1" s="213"/>
      <c r="C1" s="213"/>
      <c r="D1" s="213"/>
      <c r="E1" s="213"/>
      <c r="F1" s="213"/>
      <c r="G1" s="213"/>
    </row>
    <row r="2" spans="1:7" s="19" customFormat="1" ht="18" customHeight="1">
      <c r="A2" s="6" t="s">
        <v>1051</v>
      </c>
      <c r="B2" s="214"/>
      <c r="C2" s="214"/>
      <c r="D2" s="214"/>
      <c r="E2" s="214"/>
      <c r="F2" s="214"/>
      <c r="G2" s="214"/>
    </row>
    <row r="3" spans="1:7" s="19" customFormat="1" ht="18" customHeight="1">
      <c r="A3" s="6" t="s">
        <v>1052</v>
      </c>
      <c r="B3" s="214"/>
      <c r="C3" s="214"/>
      <c r="D3" s="214"/>
      <c r="E3" s="214"/>
      <c r="F3" s="214"/>
      <c r="G3" s="214"/>
    </row>
    <row r="4" spans="1:7" s="22" customFormat="1" ht="18" customHeight="1">
      <c r="A4" s="4" t="s">
        <v>1053</v>
      </c>
      <c r="B4" s="213"/>
      <c r="C4" s="213"/>
      <c r="D4" s="213"/>
      <c r="E4" s="213"/>
      <c r="F4" s="213"/>
      <c r="G4" s="213"/>
    </row>
    <row r="5" spans="1:7" s="211" customFormat="1" ht="18" customHeight="1">
      <c r="A5" s="6" t="s">
        <v>1054</v>
      </c>
      <c r="B5" s="214"/>
      <c r="C5" s="214"/>
      <c r="D5" s="214"/>
      <c r="E5" s="214"/>
      <c r="F5" s="214"/>
      <c r="G5" s="214"/>
    </row>
    <row r="6" spans="1:7" s="211" customFormat="1" ht="6.75" customHeight="1">
      <c r="A6" s="6"/>
      <c r="B6" s="214"/>
      <c r="C6" s="214"/>
      <c r="D6" s="214"/>
      <c r="E6" s="214"/>
      <c r="F6" s="214"/>
      <c r="G6" s="214"/>
    </row>
    <row r="7" spans="1:7" s="212" customFormat="1" ht="18" customHeight="1">
      <c r="A7" s="123" t="s">
        <v>1055</v>
      </c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215"/>
    </row>
    <row r="8" spans="1:7" ht="18.75" customHeight="1">
      <c r="A8" s="145"/>
      <c r="B8" s="761" t="s">
        <v>1056</v>
      </c>
      <c r="C8" s="761"/>
      <c r="D8" s="761"/>
      <c r="E8" s="761"/>
      <c r="F8" s="761"/>
      <c r="G8" s="145"/>
    </row>
    <row r="9" spans="1:7" ht="26.25">
      <c r="A9" s="125" t="s">
        <v>1028</v>
      </c>
      <c r="B9" s="61">
        <f>SUM(B10:B18)</f>
        <v>13369.800000000001</v>
      </c>
      <c r="C9" s="61">
        <f t="shared" ref="C9:F9" si="0">SUM(C10:C18)</f>
        <v>6688.9000000000005</v>
      </c>
      <c r="D9" s="61">
        <f t="shared" si="0"/>
        <v>19503</v>
      </c>
      <c r="E9" s="61">
        <f t="shared" si="0"/>
        <v>25880.600000000002</v>
      </c>
      <c r="F9" s="61">
        <f t="shared" si="0"/>
        <v>35532.700000000004</v>
      </c>
      <c r="G9" s="125" t="s">
        <v>1029</v>
      </c>
    </row>
    <row r="10" spans="1:7">
      <c r="A10" s="39" t="s">
        <v>1030</v>
      </c>
      <c r="B10" s="64">
        <v>613.79999999999995</v>
      </c>
      <c r="C10" s="64">
        <v>399.6</v>
      </c>
      <c r="D10" s="64">
        <v>1056.4000000000001</v>
      </c>
      <c r="E10" s="64">
        <v>1230.0999999999999</v>
      </c>
      <c r="F10" s="64">
        <v>1480.7</v>
      </c>
      <c r="G10" s="39" t="s">
        <v>1031</v>
      </c>
    </row>
    <row r="11" spans="1:7" ht="26.25">
      <c r="A11" s="39" t="s">
        <v>1032</v>
      </c>
      <c r="B11" s="64">
        <v>1832.8</v>
      </c>
      <c r="C11" s="64">
        <v>955.7</v>
      </c>
      <c r="D11" s="64">
        <v>2658.7</v>
      </c>
      <c r="E11" s="64">
        <v>3302.4</v>
      </c>
      <c r="F11" s="64">
        <v>4107.7</v>
      </c>
      <c r="G11" s="39" t="s">
        <v>1033</v>
      </c>
    </row>
    <row r="12" spans="1:7" ht="28.5" customHeight="1">
      <c r="A12" s="39" t="s">
        <v>1057</v>
      </c>
      <c r="B12" s="64">
        <v>338.8</v>
      </c>
      <c r="C12" s="64">
        <v>89.5</v>
      </c>
      <c r="D12" s="64">
        <v>270.3</v>
      </c>
      <c r="E12" s="64">
        <v>396.9</v>
      </c>
      <c r="F12" s="64">
        <v>489.8</v>
      </c>
      <c r="G12" s="39" t="s">
        <v>1034</v>
      </c>
    </row>
    <row r="13" spans="1:7">
      <c r="A13" s="39" t="s">
        <v>1035</v>
      </c>
      <c r="B13" s="64">
        <v>49.9</v>
      </c>
      <c r="C13" s="64">
        <v>25</v>
      </c>
      <c r="D13" s="64">
        <v>66.3</v>
      </c>
      <c r="E13" s="64">
        <v>79.3</v>
      </c>
      <c r="F13" s="64">
        <v>100.3</v>
      </c>
      <c r="G13" s="39" t="s">
        <v>1036</v>
      </c>
    </row>
    <row r="14" spans="1:7">
      <c r="A14" s="39" t="s">
        <v>1037</v>
      </c>
      <c r="B14" s="64">
        <v>697.7</v>
      </c>
      <c r="C14" s="64">
        <v>429.5</v>
      </c>
      <c r="D14" s="64">
        <v>1183.5</v>
      </c>
      <c r="E14" s="64">
        <v>1420.9</v>
      </c>
      <c r="F14" s="64">
        <v>1633.6</v>
      </c>
      <c r="G14" s="39" t="s">
        <v>1038</v>
      </c>
    </row>
    <row r="15" spans="1:7">
      <c r="A15" s="39" t="s">
        <v>1039</v>
      </c>
      <c r="B15" s="64">
        <v>152</v>
      </c>
      <c r="C15" s="64">
        <v>68.099999999999994</v>
      </c>
      <c r="D15" s="64">
        <v>245.4</v>
      </c>
      <c r="E15" s="64">
        <v>429.3</v>
      </c>
      <c r="F15" s="64">
        <v>507.1</v>
      </c>
      <c r="G15" s="39" t="s">
        <v>1040</v>
      </c>
    </row>
    <row r="16" spans="1:7">
      <c r="A16" s="39" t="s">
        <v>330</v>
      </c>
      <c r="B16" s="64">
        <v>917.5</v>
      </c>
      <c r="C16" s="64">
        <v>459</v>
      </c>
      <c r="D16" s="64">
        <v>2649.2</v>
      </c>
      <c r="E16" s="64">
        <v>4073.3</v>
      </c>
      <c r="F16" s="64">
        <v>5546.4</v>
      </c>
      <c r="G16" s="39" t="s">
        <v>1041</v>
      </c>
    </row>
    <row r="17" spans="1:7">
      <c r="A17" s="39" t="s">
        <v>1042</v>
      </c>
      <c r="B17" s="64">
        <v>7178.7</v>
      </c>
      <c r="C17" s="64">
        <v>3438.9</v>
      </c>
      <c r="D17" s="64">
        <v>9172.1</v>
      </c>
      <c r="E17" s="64">
        <v>12247.6</v>
      </c>
      <c r="F17" s="64">
        <v>18589.7</v>
      </c>
      <c r="G17" s="39" t="s">
        <v>1043</v>
      </c>
    </row>
    <row r="18" spans="1:7">
      <c r="A18" s="39" t="s">
        <v>1044</v>
      </c>
      <c r="B18" s="64">
        <v>1588.6</v>
      </c>
      <c r="C18" s="64">
        <v>823.6</v>
      </c>
      <c r="D18" s="64">
        <v>2201.1</v>
      </c>
      <c r="E18" s="64">
        <v>2700.8</v>
      </c>
      <c r="F18" s="64">
        <v>3077.4</v>
      </c>
      <c r="G18" s="39" t="s">
        <v>1045</v>
      </c>
    </row>
    <row r="19" spans="1:7" ht="15" customHeight="1">
      <c r="A19" s="176" t="s">
        <v>1058</v>
      </c>
      <c r="B19" s="702" t="s">
        <v>309</v>
      </c>
      <c r="C19" s="702"/>
      <c r="D19" s="702"/>
      <c r="E19" s="702"/>
      <c r="F19" s="702"/>
      <c r="G19" s="176"/>
    </row>
    <row r="20" spans="1:7" ht="15" customHeight="1">
      <c r="A20" s="176" t="s">
        <v>1059</v>
      </c>
      <c r="B20" s="762" t="s">
        <v>613</v>
      </c>
      <c r="C20" s="762"/>
      <c r="D20" s="762"/>
      <c r="E20" s="762"/>
      <c r="F20" s="762"/>
      <c r="G20" s="176"/>
    </row>
    <row r="21" spans="1:7" ht="26.25">
      <c r="A21" s="125" t="s">
        <v>1028</v>
      </c>
      <c r="B21" s="92">
        <v>100</v>
      </c>
      <c r="C21" s="92">
        <v>100</v>
      </c>
      <c r="D21" s="92">
        <v>100</v>
      </c>
      <c r="E21" s="92">
        <v>100</v>
      </c>
      <c r="F21" s="92">
        <v>100</v>
      </c>
      <c r="G21" s="125" t="s">
        <v>1029</v>
      </c>
    </row>
    <row r="22" spans="1:7">
      <c r="A22" s="39" t="s">
        <v>1030</v>
      </c>
      <c r="B22" s="64">
        <f>B10/B9*100</f>
        <v>4.5909437687923518</v>
      </c>
      <c r="C22" s="64">
        <f t="shared" ref="C22:F22" si="1">C10/C9*100</f>
        <v>5.9740764550224998</v>
      </c>
      <c r="D22" s="64">
        <f t="shared" si="1"/>
        <v>5.4166025739629813</v>
      </c>
      <c r="E22" s="64">
        <f t="shared" si="1"/>
        <v>4.7529809973493649</v>
      </c>
      <c r="F22" s="64">
        <f t="shared" si="1"/>
        <v>4.1671474444666456</v>
      </c>
      <c r="G22" s="39" t="s">
        <v>1031</v>
      </c>
    </row>
    <row r="23" spans="1:7" ht="26.25">
      <c r="A23" s="39" t="s">
        <v>1032</v>
      </c>
      <c r="B23" s="64">
        <f>B11/B9*100</f>
        <v>13.708507232718514</v>
      </c>
      <c r="C23" s="64">
        <f t="shared" ref="C23:F23" si="2">C11/C9*100</f>
        <v>14.287850020182692</v>
      </c>
      <c r="D23" s="64">
        <f t="shared" si="2"/>
        <v>13.632261703327691</v>
      </c>
      <c r="E23" s="64">
        <f t="shared" si="2"/>
        <v>12.760136936547065</v>
      </c>
      <c r="F23" s="64">
        <f t="shared" si="2"/>
        <v>11.560337379371676</v>
      </c>
      <c r="G23" s="39" t="s">
        <v>1033</v>
      </c>
    </row>
    <row r="24" spans="1:7" ht="26.25">
      <c r="A24" s="39" t="s">
        <v>1057</v>
      </c>
      <c r="B24" s="64">
        <f>B12/B9*100</f>
        <v>2.5340693204086819</v>
      </c>
      <c r="C24" s="64">
        <f t="shared" ref="C24:F24" si="3">C12/C9*100</f>
        <v>1.33803764445574</v>
      </c>
      <c r="D24" s="64">
        <f t="shared" si="3"/>
        <v>1.3859406245193047</v>
      </c>
      <c r="E24" s="64">
        <f t="shared" si="3"/>
        <v>1.5335811379952551</v>
      </c>
      <c r="F24" s="64">
        <f t="shared" si="3"/>
        <v>1.3784485839803897</v>
      </c>
      <c r="G24" s="39" t="s">
        <v>1034</v>
      </c>
    </row>
    <row r="25" spans="1:7">
      <c r="A25" s="39" t="s">
        <v>1035</v>
      </c>
      <c r="B25" s="64">
        <f>B13/B9*100</f>
        <v>0.37322921808852783</v>
      </c>
      <c r="C25" s="64">
        <f t="shared" ref="C25:F25" si="4">C13/C9*100</f>
        <v>0.37375353197087707</v>
      </c>
      <c r="D25" s="64">
        <f t="shared" si="4"/>
        <v>0.33994770035379168</v>
      </c>
      <c r="E25" s="64">
        <f t="shared" si="4"/>
        <v>0.3064071157546579</v>
      </c>
      <c r="F25" s="64">
        <f t="shared" si="4"/>
        <v>0.28227520002701734</v>
      </c>
      <c r="G25" s="39" t="s">
        <v>1036</v>
      </c>
    </row>
    <row r="26" spans="1:7">
      <c r="A26" s="39" t="s">
        <v>1037</v>
      </c>
      <c r="B26" s="64">
        <f>B14/B9*100</f>
        <v>5.2184774641355887</v>
      </c>
      <c r="C26" s="64">
        <f t="shared" ref="C26:F26" si="5">C14/C9*100</f>
        <v>6.4210856792596678</v>
      </c>
      <c r="D26" s="64">
        <f t="shared" si="5"/>
        <v>6.0682971850484542</v>
      </c>
      <c r="E26" s="64">
        <f t="shared" si="5"/>
        <v>5.4902127462269039</v>
      </c>
      <c r="F26" s="64">
        <f t="shared" si="5"/>
        <v>4.5974553017361464</v>
      </c>
      <c r="G26" s="39" t="s">
        <v>1038</v>
      </c>
    </row>
    <row r="27" spans="1:7">
      <c r="A27" s="39" t="s">
        <v>1039</v>
      </c>
      <c r="B27" s="64">
        <f>B15/B9*100</f>
        <v>1.1368906041975197</v>
      </c>
      <c r="C27" s="64">
        <f t="shared" ref="C27:F27" si="6">C15/C9*100</f>
        <v>1.0181046210886691</v>
      </c>
      <c r="D27" s="64">
        <f t="shared" si="6"/>
        <v>1.258267958775573</v>
      </c>
      <c r="E27" s="64">
        <f t="shared" si="6"/>
        <v>1.6587714349744593</v>
      </c>
      <c r="F27" s="64">
        <f t="shared" si="6"/>
        <v>1.4271361309441724</v>
      </c>
      <c r="G27" s="39" t="s">
        <v>1040</v>
      </c>
    </row>
    <row r="28" spans="1:7">
      <c r="A28" s="39" t="s">
        <v>330</v>
      </c>
      <c r="B28" s="64">
        <f>B16/B9*100</f>
        <v>6.8624811141527919</v>
      </c>
      <c r="C28" s="64">
        <f t="shared" ref="C28:F28" si="7">C16/C9*100</f>
        <v>6.8621148469853042</v>
      </c>
      <c r="D28" s="64">
        <f t="shared" si="7"/>
        <v>13.583551248525866</v>
      </c>
      <c r="E28" s="64">
        <f t="shared" si="7"/>
        <v>15.738815947080051</v>
      </c>
      <c r="F28" s="64">
        <f t="shared" si="7"/>
        <v>15.609283842770177</v>
      </c>
      <c r="G28" s="39" t="s">
        <v>1041</v>
      </c>
    </row>
    <row r="29" spans="1:7">
      <c r="A29" s="39" t="s">
        <v>1042</v>
      </c>
      <c r="B29" s="64">
        <f>B17/B9*100</f>
        <v>53.693398554952196</v>
      </c>
      <c r="C29" s="64">
        <f t="shared" ref="C29:F29" si="8">C17/C9*100</f>
        <v>51.412040843785967</v>
      </c>
      <c r="D29" s="64">
        <f t="shared" si="8"/>
        <v>47.029174998718148</v>
      </c>
      <c r="E29" s="64">
        <f t="shared" si="8"/>
        <v>47.323477817361265</v>
      </c>
      <c r="F29" s="64">
        <f t="shared" si="8"/>
        <v>52.31716137529655</v>
      </c>
      <c r="G29" s="39" t="s">
        <v>1043</v>
      </c>
    </row>
    <row r="30" spans="1:7">
      <c r="A30" s="117" t="s">
        <v>1044</v>
      </c>
      <c r="B30" s="103">
        <f>B18/B9*100</f>
        <v>11.882002722553814</v>
      </c>
      <c r="C30" s="103">
        <f t="shared" ref="C30:F30" si="9">C18/C9*100</f>
        <v>12.312936357248576</v>
      </c>
      <c r="D30" s="103">
        <f t="shared" si="9"/>
        <v>11.285956006768188</v>
      </c>
      <c r="E30" s="103">
        <f t="shared" si="9"/>
        <v>10.435615866710972</v>
      </c>
      <c r="F30" s="103">
        <f t="shared" si="9"/>
        <v>8.6607547414072101</v>
      </c>
      <c r="G30" s="117" t="s">
        <v>1045</v>
      </c>
    </row>
    <row r="31" spans="1:7">
      <c r="A31" s="112"/>
      <c r="B31" s="112"/>
      <c r="C31" s="112"/>
      <c r="D31" s="112"/>
      <c r="E31" s="112"/>
      <c r="F31" s="112"/>
      <c r="G31" s="112"/>
    </row>
    <row r="32" spans="1:7">
      <c r="A32" s="216"/>
    </row>
  </sheetData>
  <mergeCells count="3">
    <mergeCell ref="B8:F8"/>
    <mergeCell ref="B19:F19"/>
    <mergeCell ref="B20:F20"/>
  </mergeCells>
  <conditionalFormatting sqref="A10">
    <cfRule type="duplicateValues" dxfId="3" priority="6"/>
  </conditionalFormatting>
  <conditionalFormatting sqref="A15:A18">
    <cfRule type="duplicateValues" dxfId="2" priority="5"/>
  </conditionalFormatting>
  <conditionalFormatting sqref="A22">
    <cfRule type="duplicateValues" dxfId="1" priority="2"/>
  </conditionalFormatting>
  <conditionalFormatting sqref="A27:A30">
    <cfRule type="duplicateValues" dxfId="0" priority="1"/>
  </conditionalFormatting>
  <pageMargins left="0.70866141732283505" right="0.70866141732283505" top="0.74803149606299202" bottom="0.74803149606299202" header="0.31496062992126" footer="0.31496062992126"/>
  <pageSetup paperSize="9" firstPageNumber="75" orientation="portrait" useFirstPageNumber="1" r:id="rId1"/>
  <headerFoot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30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.140625" style="3"/>
    <col min="7" max="7" width="20.7109375" style="3" customWidth="1"/>
    <col min="8" max="16384" width="9.140625" style="3"/>
  </cols>
  <sheetData>
    <row r="1" spans="1:7" ht="18" customHeight="1">
      <c r="A1" s="199" t="s">
        <v>1060</v>
      </c>
    </row>
    <row r="2" spans="1:7" ht="18" customHeight="1">
      <c r="A2" s="200" t="s">
        <v>1061</v>
      </c>
    </row>
    <row r="3" spans="1:7" s="19" customFormat="1" ht="18" customHeight="1">
      <c r="A3" s="174" t="s">
        <v>1062</v>
      </c>
      <c r="B3" s="175"/>
      <c r="C3" s="175"/>
      <c r="D3" s="175"/>
      <c r="E3" s="175"/>
      <c r="F3" s="175"/>
      <c r="G3" s="175"/>
    </row>
    <row r="4" spans="1:7" s="19" customFormat="1" ht="18" customHeight="1">
      <c r="A4" s="174" t="s">
        <v>1063</v>
      </c>
      <c r="B4" s="175"/>
      <c r="C4" s="175"/>
      <c r="D4" s="175"/>
      <c r="E4" s="175"/>
      <c r="F4" s="175"/>
      <c r="G4" s="175"/>
    </row>
    <row r="5" spans="1:7" s="24" customFormat="1" ht="18" customHeight="1">
      <c r="A5" s="9"/>
      <c r="B5" s="10">
        <v>2019</v>
      </c>
      <c r="C5" s="10">
        <v>2020</v>
      </c>
      <c r="D5" s="10">
        <v>2021</v>
      </c>
      <c r="E5" s="124">
        <v>2022</v>
      </c>
      <c r="F5" s="124" t="s">
        <v>1634</v>
      </c>
      <c r="G5" s="31"/>
    </row>
    <row r="6" spans="1:7" ht="20.45" customHeight="1">
      <c r="A6" s="201" t="s">
        <v>295</v>
      </c>
      <c r="B6" s="202"/>
      <c r="C6" s="202"/>
      <c r="D6" s="202"/>
      <c r="E6" s="202"/>
      <c r="F6" s="202"/>
      <c r="G6" s="203" t="s">
        <v>428</v>
      </c>
    </row>
    <row r="7" spans="1:7" ht="25.9" customHeight="1">
      <c r="A7" s="204" t="s">
        <v>1064</v>
      </c>
      <c r="B7" s="93">
        <v>1564</v>
      </c>
      <c r="C7" s="93">
        <v>86</v>
      </c>
      <c r="D7" s="93">
        <v>34</v>
      </c>
      <c r="E7" s="93">
        <v>1406</v>
      </c>
      <c r="F7" s="32" t="s">
        <v>378</v>
      </c>
      <c r="G7" s="205" t="s">
        <v>1065</v>
      </c>
    </row>
    <row r="8" spans="1:7" ht="25.9" customHeight="1">
      <c r="A8" s="204" t="s">
        <v>1066</v>
      </c>
      <c r="B8" s="93">
        <v>17123</v>
      </c>
      <c r="C8" s="93">
        <v>5341</v>
      </c>
      <c r="D8" s="93">
        <v>4159</v>
      </c>
      <c r="E8" s="93">
        <v>4847</v>
      </c>
      <c r="F8" s="93">
        <v>7229</v>
      </c>
      <c r="G8" s="205" t="s">
        <v>1067</v>
      </c>
    </row>
    <row r="9" spans="1:7" ht="26.25">
      <c r="A9" s="204" t="s">
        <v>1068</v>
      </c>
      <c r="B9" s="93">
        <v>70660</v>
      </c>
      <c r="C9" s="93">
        <v>73251</v>
      </c>
      <c r="D9" s="93">
        <v>47053</v>
      </c>
      <c r="E9" s="93">
        <v>39041</v>
      </c>
      <c r="F9" s="93">
        <v>66740</v>
      </c>
      <c r="G9" s="205" t="s">
        <v>1069</v>
      </c>
    </row>
    <row r="10" spans="1:7" ht="15" customHeight="1">
      <c r="A10" s="112" t="s">
        <v>1070</v>
      </c>
      <c r="B10" s="64">
        <v>11124</v>
      </c>
      <c r="C10" s="64">
        <v>7670.2</v>
      </c>
      <c r="D10" s="64">
        <v>8909.6</v>
      </c>
      <c r="E10" s="64">
        <v>13911.4</v>
      </c>
      <c r="F10" s="64">
        <v>16916.099999999999</v>
      </c>
      <c r="G10" s="205" t="s">
        <v>1071</v>
      </c>
    </row>
    <row r="11" spans="1:7" ht="15" customHeight="1">
      <c r="A11" s="112" t="s">
        <v>1072</v>
      </c>
      <c r="B11" s="93">
        <v>29648</v>
      </c>
      <c r="C11" s="93">
        <v>12886</v>
      </c>
      <c r="D11" s="93">
        <v>13105</v>
      </c>
      <c r="E11" s="93">
        <v>14662</v>
      </c>
      <c r="F11" s="93">
        <v>22944</v>
      </c>
      <c r="G11" s="205" t="s">
        <v>1073</v>
      </c>
    </row>
    <row r="12" spans="1:7" ht="26.25">
      <c r="A12" s="112" t="s">
        <v>1074</v>
      </c>
      <c r="B12" s="93">
        <v>1942</v>
      </c>
      <c r="C12" s="93">
        <v>1782</v>
      </c>
      <c r="D12" s="93">
        <v>1793</v>
      </c>
      <c r="E12" s="93">
        <v>1802</v>
      </c>
      <c r="F12" s="93">
        <v>1617</v>
      </c>
      <c r="G12" s="205" t="s">
        <v>1075</v>
      </c>
    </row>
    <row r="13" spans="1:7" ht="15" customHeight="1">
      <c r="A13" s="112" t="s">
        <v>1076</v>
      </c>
      <c r="B13" s="93">
        <v>53</v>
      </c>
      <c r="C13" s="93">
        <v>36</v>
      </c>
      <c r="D13" s="93">
        <v>46</v>
      </c>
      <c r="E13" s="93">
        <v>65</v>
      </c>
      <c r="F13" s="93">
        <v>83</v>
      </c>
      <c r="G13" s="205" t="s">
        <v>1077</v>
      </c>
    </row>
    <row r="14" spans="1:7" ht="15" customHeight="1">
      <c r="A14" s="112" t="s">
        <v>1078</v>
      </c>
      <c r="B14" s="93">
        <v>799</v>
      </c>
      <c r="C14" s="93">
        <v>661</v>
      </c>
      <c r="D14" s="97">
        <v>2208</v>
      </c>
      <c r="E14" s="93">
        <v>714</v>
      </c>
      <c r="F14" s="93">
        <v>169</v>
      </c>
      <c r="G14" s="205" t="s">
        <v>1079</v>
      </c>
    </row>
    <row r="15" spans="1:7" ht="25.9" customHeight="1">
      <c r="A15" s="204" t="s">
        <v>1080</v>
      </c>
      <c r="B15" s="64">
        <v>103.4</v>
      </c>
      <c r="C15" s="64">
        <v>278.89999999999998</v>
      </c>
      <c r="D15" s="32">
        <v>348.2</v>
      </c>
      <c r="E15" s="64">
        <v>402.5</v>
      </c>
      <c r="F15" s="64">
        <v>172</v>
      </c>
      <c r="G15" s="205" t="s">
        <v>1081</v>
      </c>
    </row>
    <row r="16" spans="1:7" ht="18" customHeight="1">
      <c r="A16" s="763"/>
      <c r="B16" s="702" t="s">
        <v>1082</v>
      </c>
      <c r="C16" s="702"/>
      <c r="D16" s="702"/>
      <c r="E16" s="702"/>
      <c r="F16" s="702"/>
      <c r="G16" s="764"/>
    </row>
    <row r="17" spans="1:10" ht="18" customHeight="1">
      <c r="A17" s="763"/>
      <c r="B17" s="762" t="s">
        <v>547</v>
      </c>
      <c r="C17" s="762"/>
      <c r="D17" s="762"/>
      <c r="E17" s="762"/>
      <c r="F17" s="762"/>
      <c r="G17" s="764"/>
    </row>
    <row r="18" spans="1:10" ht="25.9" customHeight="1">
      <c r="A18" s="204" t="s">
        <v>1064</v>
      </c>
      <c r="B18" s="32">
        <v>254.3089430894309</v>
      </c>
      <c r="C18" s="32">
        <v>5.4987212276214841</v>
      </c>
      <c r="D18" s="32">
        <v>39.534883720930232</v>
      </c>
      <c r="E18" s="32">
        <v>4135.2941176470586</v>
      </c>
      <c r="F18" s="32" t="s">
        <v>378</v>
      </c>
      <c r="G18" s="205" t="s">
        <v>1065</v>
      </c>
      <c r="H18" s="206"/>
      <c r="I18" s="206"/>
      <c r="J18" s="206"/>
    </row>
    <row r="19" spans="1:10" ht="25.9" customHeight="1">
      <c r="A19" s="204" t="s">
        <v>1066</v>
      </c>
      <c r="B19" s="32">
        <v>324.11508612530758</v>
      </c>
      <c r="C19" s="32">
        <v>31.19196402499562</v>
      </c>
      <c r="D19" s="32">
        <v>77.869312862759784</v>
      </c>
      <c r="E19" s="32">
        <v>116.54243808607838</v>
      </c>
      <c r="F19" s="32">
        <v>149.14380028883843</v>
      </c>
      <c r="G19" s="205" t="s">
        <v>1067</v>
      </c>
      <c r="H19" s="206"/>
      <c r="I19" s="206"/>
      <c r="J19" s="206"/>
    </row>
    <row r="20" spans="1:10" ht="26.25">
      <c r="A20" s="204" t="s">
        <v>1068</v>
      </c>
      <c r="B20" s="32">
        <v>142.10727429961989</v>
      </c>
      <c r="C20" s="32">
        <v>103.66685536371357</v>
      </c>
      <c r="D20" s="32">
        <v>64.235300541972123</v>
      </c>
      <c r="E20" s="32">
        <v>100.7</v>
      </c>
      <c r="F20" s="32">
        <v>170.94849004892291</v>
      </c>
      <c r="G20" s="205" t="s">
        <v>1069</v>
      </c>
      <c r="H20" s="206"/>
      <c r="I20" s="206"/>
      <c r="J20" s="206"/>
    </row>
    <row r="21" spans="1:10" ht="15" customHeight="1">
      <c r="A21" s="112" t="s">
        <v>1070</v>
      </c>
      <c r="B21" s="32">
        <v>70.399270946061392</v>
      </c>
      <c r="C21" s="32">
        <v>68.951815893563463</v>
      </c>
      <c r="D21" s="32">
        <v>116.15863993116218</v>
      </c>
      <c r="E21" s="32">
        <v>156.13944509293344</v>
      </c>
      <c r="F21" s="32">
        <v>121.59883261210229</v>
      </c>
      <c r="G21" s="205" t="s">
        <v>1083</v>
      </c>
      <c r="H21" s="206"/>
      <c r="I21" s="206"/>
      <c r="J21" s="206"/>
    </row>
    <row r="22" spans="1:10" ht="15" customHeight="1">
      <c r="A22" s="112" t="s">
        <v>1072</v>
      </c>
      <c r="B22" s="32">
        <v>105.4676105439152</v>
      </c>
      <c r="C22" s="32">
        <v>43.463302752293572</v>
      </c>
      <c r="D22" s="32">
        <v>101.69951885767499</v>
      </c>
      <c r="E22" s="32">
        <v>111.88096146508965</v>
      </c>
      <c r="F22" s="32">
        <v>156.48615468558177</v>
      </c>
      <c r="G22" s="205" t="s">
        <v>1073</v>
      </c>
      <c r="H22" s="206"/>
      <c r="I22" s="206"/>
      <c r="J22" s="206"/>
    </row>
    <row r="23" spans="1:10" ht="26.25">
      <c r="A23" s="112" t="s">
        <v>1074</v>
      </c>
      <c r="B23" s="32">
        <v>120.54624456859094</v>
      </c>
      <c r="C23" s="32">
        <v>91.761071060762106</v>
      </c>
      <c r="D23" s="32">
        <v>100.61728395061729</v>
      </c>
      <c r="E23" s="32">
        <v>100.50195203569436</v>
      </c>
      <c r="F23" s="32">
        <v>89.733629300776911</v>
      </c>
      <c r="G23" s="205" t="s">
        <v>1075</v>
      </c>
      <c r="H23" s="206"/>
      <c r="I23" s="206"/>
      <c r="J23" s="206"/>
    </row>
    <row r="24" spans="1:10">
      <c r="A24" s="112" t="s">
        <v>1076</v>
      </c>
      <c r="B24" s="32">
        <v>106</v>
      </c>
      <c r="C24" s="32">
        <v>67.924528301886795</v>
      </c>
      <c r="D24" s="32">
        <v>127.77777777777777</v>
      </c>
      <c r="E24" s="32">
        <v>141.30434782608697</v>
      </c>
      <c r="F24" s="32">
        <v>127.69230769230768</v>
      </c>
      <c r="G24" s="205" t="s">
        <v>1077</v>
      </c>
      <c r="H24" s="206"/>
      <c r="I24" s="206"/>
      <c r="J24" s="206"/>
    </row>
    <row r="25" spans="1:10" ht="15" customHeight="1">
      <c r="A25" s="112" t="s">
        <v>1078</v>
      </c>
      <c r="B25" s="32">
        <v>88.482834994462905</v>
      </c>
      <c r="C25" s="32">
        <v>82.728410513141426</v>
      </c>
      <c r="D25" s="32">
        <v>334.03933434190623</v>
      </c>
      <c r="E25" s="32">
        <v>32.336956521739133</v>
      </c>
      <c r="F25" s="32">
        <v>23.669467787114844</v>
      </c>
      <c r="G25" s="205" t="s">
        <v>1079</v>
      </c>
      <c r="H25" s="206"/>
      <c r="I25" s="206"/>
      <c r="J25" s="206"/>
    </row>
    <row r="26" spans="1:10" ht="25.9" customHeight="1">
      <c r="A26" s="207" t="s">
        <v>1084</v>
      </c>
      <c r="B26" s="33">
        <v>290.44943820224722</v>
      </c>
      <c r="C26" s="33">
        <v>269.72920696324951</v>
      </c>
      <c r="D26" s="33">
        <v>124.84761563284333</v>
      </c>
      <c r="E26" s="33">
        <v>115.5944859276278</v>
      </c>
      <c r="F26" s="33">
        <v>42.732919254658384</v>
      </c>
      <c r="G26" s="208" t="s">
        <v>1081</v>
      </c>
      <c r="H26" s="206"/>
      <c r="I26" s="206"/>
      <c r="J26" s="206"/>
    </row>
    <row r="27" spans="1:10" ht="15" customHeight="1">
      <c r="A27" s="149" t="s">
        <v>1085</v>
      </c>
    </row>
    <row r="28" spans="1:10" ht="15" customHeight="1">
      <c r="A28" s="209" t="s">
        <v>1086</v>
      </c>
    </row>
    <row r="29" spans="1:10">
      <c r="A29" s="24" t="s">
        <v>1635</v>
      </c>
    </row>
    <row r="30" spans="1:10">
      <c r="A30" s="210"/>
    </row>
  </sheetData>
  <mergeCells count="4">
    <mergeCell ref="B16:F16"/>
    <mergeCell ref="B17:F17"/>
    <mergeCell ref="A16:A17"/>
    <mergeCell ref="G16:G17"/>
  </mergeCells>
  <pageMargins left="0.70866141732283505" right="0.70866141732283505" top="0.74803149606299202" bottom="0.74803149606299202" header="0.31496062992126" footer="0.31496062992126"/>
  <pageSetup paperSize="9" firstPageNumber="76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0"/>
  <sheetViews>
    <sheetView zoomScale="106" zoomScaleNormal="106" workbookViewId="0">
      <selection activeCell="G24" sqref="G24"/>
    </sheetView>
  </sheetViews>
  <sheetFormatPr defaultColWidth="9.140625" defaultRowHeight="15"/>
  <cols>
    <col min="1" max="1" width="21.7109375" style="3" customWidth="1"/>
    <col min="2" max="4" width="8.7109375" style="3" customWidth="1"/>
    <col min="5" max="6" width="8.28515625" style="3" customWidth="1"/>
    <col min="7" max="7" width="21" style="277" customWidth="1"/>
    <col min="8" max="16384" width="9.140625" style="3"/>
  </cols>
  <sheetData>
    <row r="1" spans="1:15" s="607" customFormat="1" ht="18" customHeight="1">
      <c r="A1" s="121" t="s">
        <v>231</v>
      </c>
    </row>
    <row r="2" spans="1:15" s="200" customFormat="1" ht="18" customHeight="1">
      <c r="A2" s="121" t="s">
        <v>232</v>
      </c>
    </row>
    <row r="3" spans="1:15">
      <c r="A3" s="444"/>
      <c r="B3" s="608">
        <v>2019</v>
      </c>
      <c r="C3" s="608">
        <v>2020</v>
      </c>
      <c r="D3" s="608">
        <v>2021</v>
      </c>
      <c r="E3" s="608">
        <v>2022</v>
      </c>
      <c r="F3" s="608">
        <v>2023</v>
      </c>
      <c r="G3" s="31"/>
    </row>
    <row r="4" spans="1:15" ht="48.75" customHeight="1">
      <c r="A4" s="168" t="s">
        <v>1686</v>
      </c>
      <c r="B4" s="521">
        <v>69998.100000000006</v>
      </c>
      <c r="C4" s="521">
        <v>40538.300000000003</v>
      </c>
      <c r="D4" s="521">
        <v>52792.473399832903</v>
      </c>
      <c r="E4" s="521">
        <v>72810.178337535122</v>
      </c>
      <c r="F4" s="521">
        <v>90578.639784413273</v>
      </c>
      <c r="G4" s="168" t="s">
        <v>233</v>
      </c>
    </row>
    <row r="5" spans="1:15" ht="68.099999999999994" customHeight="1">
      <c r="A5" s="472" t="s">
        <v>234</v>
      </c>
      <c r="B5" s="521">
        <v>29084</v>
      </c>
      <c r="C5" s="521">
        <v>18506.2</v>
      </c>
      <c r="D5" s="521">
        <v>24970.799999999999</v>
      </c>
      <c r="E5" s="521">
        <v>35157.810326278595</v>
      </c>
      <c r="F5" s="521">
        <v>43645.071084719515</v>
      </c>
      <c r="G5" s="168" t="s">
        <v>235</v>
      </c>
    </row>
    <row r="6" spans="1:15" ht="54" customHeight="1">
      <c r="A6" s="168" t="s">
        <v>236</v>
      </c>
      <c r="B6" s="521">
        <v>4.4000000000000004</v>
      </c>
      <c r="C6" s="521">
        <v>2.9</v>
      </c>
      <c r="D6" s="521">
        <v>3.2</v>
      </c>
      <c r="E6" s="521">
        <v>3.4443297888892674</v>
      </c>
      <c r="F6" s="521">
        <v>3.5515594192719138</v>
      </c>
      <c r="G6" s="168" t="s">
        <v>237</v>
      </c>
    </row>
    <row r="7" spans="1:15" ht="42.95" customHeight="1">
      <c r="A7" s="168" t="s">
        <v>238</v>
      </c>
      <c r="B7" s="521">
        <v>27184.2</v>
      </c>
      <c r="C7" s="521">
        <v>13653.9</v>
      </c>
      <c r="D7" s="521">
        <v>12914.9</v>
      </c>
      <c r="E7" s="521">
        <v>19391.8</v>
      </c>
      <c r="F7" s="521">
        <v>16874.5</v>
      </c>
      <c r="G7" s="168" t="s">
        <v>239</v>
      </c>
    </row>
    <row r="8" spans="1:15" ht="69.95" customHeight="1">
      <c r="A8" s="168" t="s">
        <v>207</v>
      </c>
      <c r="B8" s="521">
        <v>157.80000000000001</v>
      </c>
      <c r="C8" s="521">
        <v>39.799999999999997</v>
      </c>
      <c r="D8" s="521">
        <v>43.9</v>
      </c>
      <c r="E8" s="521">
        <v>49.8</v>
      </c>
      <c r="F8" s="521">
        <v>33.799999999999997</v>
      </c>
      <c r="G8" s="168" t="s">
        <v>240</v>
      </c>
    </row>
    <row r="9" spans="1:15" ht="47.1" customHeight="1">
      <c r="A9" s="168" t="s">
        <v>241</v>
      </c>
      <c r="B9" s="521">
        <v>613.1</v>
      </c>
      <c r="C9" s="521">
        <v>120.4</v>
      </c>
      <c r="D9" s="521">
        <v>142.4</v>
      </c>
      <c r="E9" s="521">
        <v>696.4</v>
      </c>
      <c r="F9" s="521">
        <v>994.4</v>
      </c>
      <c r="G9" s="168" t="s">
        <v>242</v>
      </c>
    </row>
    <row r="10" spans="1:15" ht="41.1" customHeight="1">
      <c r="A10" s="168" t="s">
        <v>243</v>
      </c>
      <c r="B10" s="521">
        <v>379.8</v>
      </c>
      <c r="C10" s="521">
        <v>78.7</v>
      </c>
      <c r="D10" s="521">
        <v>60.7</v>
      </c>
      <c r="E10" s="521">
        <v>195.3</v>
      </c>
      <c r="F10" s="521">
        <v>369.1</v>
      </c>
      <c r="G10" s="168" t="s">
        <v>244</v>
      </c>
    </row>
    <row r="11" spans="1:15" ht="29.1" customHeight="1">
      <c r="A11" s="168" t="s">
        <v>1679</v>
      </c>
      <c r="B11" s="521">
        <v>1778.9</v>
      </c>
      <c r="C11" s="521">
        <v>463.9</v>
      </c>
      <c r="D11" s="521">
        <v>1340.2</v>
      </c>
      <c r="E11" s="521">
        <v>1970.9</v>
      </c>
      <c r="F11" s="521">
        <v>2864.2</v>
      </c>
      <c r="G11" s="168" t="s">
        <v>1678</v>
      </c>
      <c r="I11" s="163"/>
      <c r="J11" s="609"/>
      <c r="K11" s="609"/>
      <c r="L11" s="609"/>
      <c r="M11" s="610"/>
      <c r="N11" s="610"/>
    </row>
    <row r="12" spans="1:15" ht="27" customHeight="1">
      <c r="A12" s="169" t="s">
        <v>245</v>
      </c>
      <c r="B12" s="521">
        <v>809.6</v>
      </c>
      <c r="C12" s="521">
        <v>254.9</v>
      </c>
      <c r="D12" s="521">
        <v>664.7</v>
      </c>
      <c r="E12" s="521">
        <v>1133.9000000000001</v>
      </c>
      <c r="F12" s="521">
        <v>1805.2</v>
      </c>
      <c r="G12" s="169" t="s">
        <v>246</v>
      </c>
      <c r="I12" s="206"/>
      <c r="J12" s="610"/>
      <c r="K12" s="610"/>
      <c r="L12" s="610"/>
      <c r="M12" s="610"/>
      <c r="N12" s="610"/>
      <c r="O12" s="206"/>
    </row>
    <row r="13" spans="1:15" ht="27.95" customHeight="1">
      <c r="A13" s="169" t="s">
        <v>247</v>
      </c>
      <c r="B13" s="521">
        <v>969.3</v>
      </c>
      <c r="C13" s="521">
        <v>209</v>
      </c>
      <c r="D13" s="521">
        <v>675.5</v>
      </c>
      <c r="E13" s="521">
        <v>837</v>
      </c>
      <c r="F13" s="521">
        <v>1059</v>
      </c>
      <c r="G13" s="169" t="s">
        <v>248</v>
      </c>
      <c r="I13" s="206"/>
      <c r="J13" s="610"/>
      <c r="K13" s="610"/>
      <c r="L13" s="610"/>
      <c r="M13" s="610"/>
      <c r="N13" s="610"/>
    </row>
    <row r="14" spans="1:15" ht="66.95" customHeight="1">
      <c r="A14" s="611" t="s">
        <v>249</v>
      </c>
      <c r="B14" s="334">
        <v>8931</v>
      </c>
      <c r="C14" s="334">
        <v>7213</v>
      </c>
      <c r="D14" s="334">
        <v>7204</v>
      </c>
      <c r="E14" s="334">
        <v>8303</v>
      </c>
      <c r="F14" s="334">
        <v>9953</v>
      </c>
      <c r="G14" s="168" t="s">
        <v>250</v>
      </c>
    </row>
    <row r="15" spans="1:15" ht="42" customHeight="1">
      <c r="A15" s="168" t="s">
        <v>251</v>
      </c>
      <c r="B15" s="521">
        <v>23119.4</v>
      </c>
      <c r="C15" s="521">
        <v>15349.2</v>
      </c>
      <c r="D15" s="521">
        <v>26674</v>
      </c>
      <c r="E15" s="521">
        <v>34953.1</v>
      </c>
      <c r="F15" s="521">
        <v>44615.199999999997</v>
      </c>
      <c r="G15" s="168" t="s">
        <v>252</v>
      </c>
    </row>
    <row r="16" spans="1:15" ht="45" customHeight="1">
      <c r="A16" s="168" t="s">
        <v>253</v>
      </c>
      <c r="B16" s="521"/>
      <c r="C16" s="521"/>
      <c r="D16" s="521"/>
      <c r="E16" s="521"/>
      <c r="F16" s="521"/>
      <c r="G16" s="168" t="s">
        <v>254</v>
      </c>
    </row>
    <row r="17" spans="1:9" ht="54" customHeight="1">
      <c r="A17" s="169" t="s">
        <v>255</v>
      </c>
      <c r="B17" s="521">
        <v>1808.4</v>
      </c>
      <c r="C17" s="521">
        <v>815.9</v>
      </c>
      <c r="D17" s="521">
        <v>2144.6999999999998</v>
      </c>
      <c r="E17" s="521">
        <v>3413</v>
      </c>
      <c r="F17" s="521">
        <v>4008.9</v>
      </c>
      <c r="G17" s="169" t="s">
        <v>256</v>
      </c>
      <c r="H17" s="206"/>
      <c r="I17" s="198"/>
    </row>
    <row r="18" spans="1:9" ht="51" customHeight="1">
      <c r="A18" s="169" t="s">
        <v>257</v>
      </c>
      <c r="B18" s="521">
        <v>730.4</v>
      </c>
      <c r="C18" s="521">
        <v>354</v>
      </c>
      <c r="D18" s="521">
        <v>732.9</v>
      </c>
      <c r="E18" s="521">
        <v>1128.9000000000001</v>
      </c>
      <c r="F18" s="521">
        <v>1349.4</v>
      </c>
      <c r="G18" s="169" t="s">
        <v>258</v>
      </c>
      <c r="H18" s="206"/>
      <c r="I18" s="198"/>
    </row>
    <row r="19" spans="1:9" ht="51.75">
      <c r="A19" s="169" t="s">
        <v>259</v>
      </c>
      <c r="B19" s="521">
        <v>3380.4</v>
      </c>
      <c r="C19" s="521">
        <v>1153</v>
      </c>
      <c r="D19" s="521">
        <v>1812.5</v>
      </c>
      <c r="E19" s="521">
        <v>3968.5</v>
      </c>
      <c r="F19" s="521">
        <v>5658.4</v>
      </c>
      <c r="G19" s="169" t="s">
        <v>260</v>
      </c>
      <c r="H19" s="206"/>
      <c r="I19" s="198"/>
    </row>
    <row r="20" spans="1:9" ht="65.099999999999994" customHeight="1">
      <c r="A20" s="168" t="s">
        <v>261</v>
      </c>
      <c r="B20" s="521">
        <v>99.1</v>
      </c>
      <c r="C20" s="521">
        <v>103.3</v>
      </c>
      <c r="D20" s="521">
        <v>102.1</v>
      </c>
      <c r="E20" s="521">
        <v>108.4</v>
      </c>
      <c r="F20" s="521">
        <v>113.5</v>
      </c>
      <c r="G20" s="168" t="s">
        <v>262</v>
      </c>
    </row>
    <row r="21" spans="1:9" ht="57.95" customHeight="1">
      <c r="A21" s="472" t="s">
        <v>263</v>
      </c>
      <c r="B21" s="334">
        <v>11242</v>
      </c>
      <c r="C21" s="334">
        <v>10375</v>
      </c>
      <c r="D21" s="334">
        <v>10731</v>
      </c>
      <c r="E21" s="334">
        <v>15735</v>
      </c>
      <c r="F21" s="334">
        <v>19552</v>
      </c>
      <c r="G21" s="168" t="s">
        <v>264</v>
      </c>
    </row>
    <row r="22" spans="1:9" ht="18" customHeight="1">
      <c r="A22" s="169" t="s">
        <v>265</v>
      </c>
      <c r="B22" s="334">
        <v>17550</v>
      </c>
      <c r="C22" s="334">
        <v>15563</v>
      </c>
      <c r="D22" s="334">
        <v>15626</v>
      </c>
      <c r="E22" s="334">
        <v>20753</v>
      </c>
      <c r="F22" s="334">
        <v>26431</v>
      </c>
      <c r="G22" s="169" t="s">
        <v>266</v>
      </c>
    </row>
    <row r="23" spans="1:9" ht="41.1" customHeight="1">
      <c r="A23" s="169" t="s">
        <v>267</v>
      </c>
      <c r="B23" s="334">
        <v>10184</v>
      </c>
      <c r="C23" s="334">
        <v>11797</v>
      </c>
      <c r="D23" s="334">
        <v>11523</v>
      </c>
      <c r="E23" s="334">
        <v>13713</v>
      </c>
      <c r="F23" s="334">
        <v>16816</v>
      </c>
      <c r="G23" s="169" t="s">
        <v>268</v>
      </c>
    </row>
    <row r="24" spans="1:9" ht="15.95" customHeight="1">
      <c r="A24" s="169" t="s">
        <v>269</v>
      </c>
      <c r="B24" s="334">
        <v>7774</v>
      </c>
      <c r="C24" s="334">
        <v>6390</v>
      </c>
      <c r="D24" s="334">
        <v>7291</v>
      </c>
      <c r="E24" s="334">
        <v>9034</v>
      </c>
      <c r="F24" s="334">
        <v>12500</v>
      </c>
      <c r="G24" s="169" t="s">
        <v>270</v>
      </c>
    </row>
    <row r="25" spans="1:9" ht="27" customHeight="1">
      <c r="A25" s="169" t="s">
        <v>271</v>
      </c>
      <c r="B25" s="612">
        <v>9420</v>
      </c>
      <c r="C25" s="612">
        <v>7859</v>
      </c>
      <c r="D25" s="612">
        <v>9833</v>
      </c>
      <c r="E25" s="612">
        <v>15761</v>
      </c>
      <c r="F25" s="612">
        <v>20164</v>
      </c>
      <c r="G25" s="169" t="s">
        <v>272</v>
      </c>
    </row>
    <row r="26" spans="1:9" ht="27.95" customHeight="1">
      <c r="A26" s="169" t="s">
        <v>273</v>
      </c>
      <c r="B26" s="612">
        <v>10421</v>
      </c>
      <c r="C26" s="612">
        <v>8772</v>
      </c>
      <c r="D26" s="612">
        <v>8749</v>
      </c>
      <c r="E26" s="612">
        <v>14301</v>
      </c>
      <c r="F26" s="612">
        <v>16497</v>
      </c>
      <c r="G26" s="205" t="s">
        <v>274</v>
      </c>
    </row>
    <row r="27" spans="1:9" ht="44.1" customHeight="1">
      <c r="A27" s="177" t="s">
        <v>275</v>
      </c>
      <c r="B27" s="613">
        <v>11490</v>
      </c>
      <c r="C27" s="613">
        <v>11306</v>
      </c>
      <c r="D27" s="613">
        <v>11151</v>
      </c>
      <c r="E27" s="613">
        <v>20331</v>
      </c>
      <c r="F27" s="613">
        <v>35360</v>
      </c>
      <c r="G27" s="177" t="s">
        <v>276</v>
      </c>
    </row>
    <row r="28" spans="1:9" ht="24.75" customHeight="1">
      <c r="A28" s="658" t="s">
        <v>277</v>
      </c>
      <c r="B28" s="658"/>
      <c r="C28" s="658"/>
      <c r="D28" s="24"/>
      <c r="E28" s="655" t="s">
        <v>278</v>
      </c>
      <c r="F28" s="655"/>
      <c r="G28" s="655"/>
    </row>
    <row r="29" spans="1:9" ht="40.5" customHeight="1">
      <c r="A29" s="654" t="s">
        <v>279</v>
      </c>
      <c r="B29" s="654"/>
      <c r="C29" s="654"/>
      <c r="D29" s="24"/>
      <c r="E29" s="655" t="s">
        <v>280</v>
      </c>
      <c r="F29" s="655"/>
      <c r="G29" s="655"/>
    </row>
    <row r="30" spans="1:9">
      <c r="A30" s="662" t="s">
        <v>281</v>
      </c>
      <c r="B30" s="662"/>
      <c r="C30" s="662"/>
      <c r="D30" s="24"/>
      <c r="E30" s="663" t="s">
        <v>282</v>
      </c>
      <c r="F30" s="663"/>
      <c r="G30" s="663"/>
    </row>
    <row r="31" spans="1:9" ht="51.75" customHeight="1">
      <c r="A31" s="659" t="s">
        <v>283</v>
      </c>
      <c r="B31" s="659"/>
      <c r="C31" s="659"/>
      <c r="D31" s="24"/>
      <c r="E31" s="660" t="s">
        <v>284</v>
      </c>
      <c r="F31" s="660"/>
      <c r="G31" s="660"/>
    </row>
    <row r="32" spans="1:9" ht="40.5" customHeight="1">
      <c r="A32" s="661" t="s">
        <v>285</v>
      </c>
      <c r="B32" s="661"/>
      <c r="C32" s="661"/>
      <c r="D32" s="522"/>
      <c r="E32" s="655" t="s">
        <v>286</v>
      </c>
      <c r="F32" s="655"/>
      <c r="G32" s="655"/>
    </row>
    <row r="40" spans="7:7">
      <c r="G40" s="462"/>
    </row>
  </sheetData>
  <mergeCells count="10">
    <mergeCell ref="A31:C31"/>
    <mergeCell ref="E31:G31"/>
    <mergeCell ref="A32:C32"/>
    <mergeCell ref="E32:G32"/>
    <mergeCell ref="A28:C28"/>
    <mergeCell ref="E28:G28"/>
    <mergeCell ref="A29:C29"/>
    <mergeCell ref="E29:G29"/>
    <mergeCell ref="A30:C30"/>
    <mergeCell ref="E30:G30"/>
  </mergeCells>
  <pageMargins left="0.78740157480314965" right="0.70866141732283472" top="0.78740157480314965" bottom="0.78740157480314965" header="0.31496062992125984" footer="0.31496062992125984"/>
  <pageSetup paperSize="9" firstPageNumber="23" orientation="portrait" useFirstPageNumber="1" r:id="rId1"/>
  <headerFoot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I23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.140625" style="3"/>
    <col min="7" max="7" width="20.7109375" style="3" customWidth="1"/>
    <col min="8" max="16384" width="9.140625" style="3"/>
  </cols>
  <sheetData>
    <row r="1" spans="1:9" s="19" customFormat="1" ht="18" customHeight="1">
      <c r="A1" s="191" t="s">
        <v>1087</v>
      </c>
      <c r="B1" s="120"/>
    </row>
    <row r="2" spans="1:9" s="190" customFormat="1" ht="18" customHeight="1">
      <c r="A2" s="192" t="s">
        <v>1088</v>
      </c>
    </row>
    <row r="3" spans="1:9" ht="18" customHeight="1">
      <c r="A3" s="121" t="s">
        <v>1089</v>
      </c>
      <c r="B3" s="109"/>
      <c r="C3" s="109"/>
      <c r="D3" s="109"/>
      <c r="E3" s="109"/>
      <c r="F3" s="109"/>
      <c r="G3" s="109"/>
    </row>
    <row r="4" spans="1:9" s="19" customFormat="1" ht="18" customHeight="1">
      <c r="A4" s="174" t="s">
        <v>1090</v>
      </c>
      <c r="B4" s="175"/>
      <c r="C4" s="175"/>
      <c r="D4" s="175"/>
      <c r="E4" s="175"/>
      <c r="F4" s="175"/>
      <c r="G4" s="175"/>
    </row>
    <row r="5" spans="1:9" s="19" customFormat="1" ht="18" customHeight="1">
      <c r="A5" s="193" t="s">
        <v>1091</v>
      </c>
    </row>
    <row r="6" spans="1:9" ht="18" customHeight="1">
      <c r="A6" s="121" t="s">
        <v>1092</v>
      </c>
      <c r="B6" s="109"/>
      <c r="C6" s="109"/>
      <c r="D6" s="109"/>
      <c r="E6" s="109"/>
      <c r="F6" s="109"/>
      <c r="G6" s="109"/>
    </row>
    <row r="7" spans="1:9" s="19" customFormat="1" ht="18" customHeight="1">
      <c r="A7" s="152" t="s">
        <v>1093</v>
      </c>
    </row>
    <row r="8" spans="1:9" ht="18" customHeight="1">
      <c r="A8" s="186"/>
      <c r="B8" s="10">
        <v>2019</v>
      </c>
      <c r="C8" s="10">
        <v>2020</v>
      </c>
      <c r="D8" s="10">
        <v>2021</v>
      </c>
      <c r="E8" s="124">
        <v>2022</v>
      </c>
      <c r="F8" s="124">
        <v>2023</v>
      </c>
      <c r="G8" s="187"/>
    </row>
    <row r="9" spans="1:9" ht="25.9" customHeight="1">
      <c r="A9" s="179" t="s">
        <v>1094</v>
      </c>
      <c r="B9" s="38">
        <v>96.7</v>
      </c>
      <c r="C9" s="38">
        <v>91.1</v>
      </c>
      <c r="D9" s="38">
        <v>102.8</v>
      </c>
      <c r="E9" s="38">
        <v>139.6</v>
      </c>
      <c r="F9" s="38">
        <v>113.5</v>
      </c>
      <c r="G9" s="194" t="s">
        <v>1095</v>
      </c>
      <c r="I9" s="198"/>
    </row>
    <row r="10" spans="1:9" ht="25.9" customHeight="1">
      <c r="A10" s="179" t="s">
        <v>1096</v>
      </c>
      <c r="B10" s="38">
        <v>98.9</v>
      </c>
      <c r="C10" s="38">
        <v>106.5</v>
      </c>
      <c r="D10" s="38">
        <v>100.2</v>
      </c>
      <c r="E10" s="38">
        <v>116.5</v>
      </c>
      <c r="F10" s="38">
        <v>108.1</v>
      </c>
      <c r="G10" s="194" t="s">
        <v>1097</v>
      </c>
      <c r="I10" s="198"/>
    </row>
    <row r="11" spans="1:9" ht="25.9" customHeight="1">
      <c r="A11" s="179" t="s">
        <v>1098</v>
      </c>
      <c r="B11" s="38">
        <v>100.8</v>
      </c>
      <c r="C11" s="38">
        <v>97.2</v>
      </c>
      <c r="D11" s="38">
        <v>101.8</v>
      </c>
      <c r="E11" s="38">
        <v>120.7</v>
      </c>
      <c r="F11" s="38">
        <v>114.9</v>
      </c>
      <c r="G11" s="194" t="s">
        <v>1099</v>
      </c>
      <c r="I11" s="198"/>
    </row>
    <row r="12" spans="1:9" ht="25.9" customHeight="1">
      <c r="A12" s="179" t="s">
        <v>1100</v>
      </c>
      <c r="B12" s="38">
        <v>93.5</v>
      </c>
      <c r="C12" s="38">
        <v>193.2</v>
      </c>
      <c r="D12" s="38">
        <v>74.5</v>
      </c>
      <c r="E12" s="38">
        <v>100.3</v>
      </c>
      <c r="F12" s="38">
        <v>96</v>
      </c>
      <c r="G12" s="12" t="s">
        <v>1101</v>
      </c>
      <c r="I12" s="198"/>
    </row>
    <row r="13" spans="1:9" ht="25.9" customHeight="1">
      <c r="A13" s="179" t="s">
        <v>1102</v>
      </c>
      <c r="B13" s="38">
        <v>100.1</v>
      </c>
      <c r="C13" s="38">
        <v>101.1</v>
      </c>
      <c r="D13" s="38">
        <v>100</v>
      </c>
      <c r="E13" s="38">
        <v>196.6</v>
      </c>
      <c r="F13" s="38">
        <v>102.2</v>
      </c>
      <c r="G13" s="12" t="s">
        <v>1103</v>
      </c>
      <c r="I13" s="198"/>
    </row>
    <row r="14" spans="1:9" ht="25.9" customHeight="1">
      <c r="A14" s="12" t="s">
        <v>1104</v>
      </c>
      <c r="B14" s="38">
        <v>103.1</v>
      </c>
      <c r="C14" s="38">
        <v>100.6</v>
      </c>
      <c r="D14" s="38">
        <v>130.4</v>
      </c>
      <c r="E14" s="38">
        <v>103.2</v>
      </c>
      <c r="F14" s="38">
        <v>102.2</v>
      </c>
      <c r="G14" s="12" t="s">
        <v>1105</v>
      </c>
      <c r="I14" s="198"/>
    </row>
    <row r="15" spans="1:9" ht="25.9" customHeight="1">
      <c r="A15" s="12" t="s">
        <v>1106</v>
      </c>
      <c r="B15" s="38">
        <v>100.4</v>
      </c>
      <c r="C15" s="38">
        <v>100</v>
      </c>
      <c r="D15" s="38">
        <v>137.1</v>
      </c>
      <c r="E15" s="38">
        <v>108.9</v>
      </c>
      <c r="F15" s="38">
        <v>101.5</v>
      </c>
      <c r="G15" s="12" t="s">
        <v>1107</v>
      </c>
      <c r="I15" s="198"/>
    </row>
    <row r="16" spans="1:9" ht="25.9" customHeight="1">
      <c r="A16" s="12" t="s">
        <v>1108</v>
      </c>
      <c r="B16" s="38">
        <v>107.7</v>
      </c>
      <c r="C16" s="38">
        <v>100.6</v>
      </c>
      <c r="D16" s="38">
        <v>124.3</v>
      </c>
      <c r="E16" s="38">
        <v>103.5</v>
      </c>
      <c r="F16" s="38">
        <v>102.5</v>
      </c>
      <c r="G16" s="195" t="s">
        <v>1109</v>
      </c>
      <c r="I16" s="198"/>
    </row>
    <row r="17" spans="1:9" ht="15" customHeight="1">
      <c r="A17" s="179" t="s">
        <v>1110</v>
      </c>
      <c r="B17" s="38">
        <v>91.1</v>
      </c>
      <c r="C17" s="38">
        <v>85.7</v>
      </c>
      <c r="D17" s="38">
        <v>172.5</v>
      </c>
      <c r="E17" s="38">
        <v>101.8</v>
      </c>
      <c r="F17" s="38">
        <v>106</v>
      </c>
      <c r="G17" s="194" t="s">
        <v>1111</v>
      </c>
      <c r="I17" s="198"/>
    </row>
    <row r="18" spans="1:9" ht="25.9" customHeight="1">
      <c r="A18" s="179" t="s">
        <v>1112</v>
      </c>
      <c r="B18" s="38">
        <v>100</v>
      </c>
      <c r="C18" s="38">
        <v>100</v>
      </c>
      <c r="D18" s="38">
        <v>100</v>
      </c>
      <c r="E18" s="38">
        <v>100</v>
      </c>
      <c r="F18" s="38">
        <v>100</v>
      </c>
      <c r="G18" s="12" t="s">
        <v>1113</v>
      </c>
      <c r="I18" s="198"/>
    </row>
    <row r="19" spans="1:9" ht="25.9" customHeight="1">
      <c r="A19" s="179" t="s">
        <v>1114</v>
      </c>
      <c r="B19" s="38">
        <v>99.5</v>
      </c>
      <c r="C19" s="38">
        <v>103.3</v>
      </c>
      <c r="D19" s="38">
        <v>106.9</v>
      </c>
      <c r="E19" s="38">
        <v>110</v>
      </c>
      <c r="F19" s="38">
        <v>113</v>
      </c>
      <c r="G19" s="194" t="s">
        <v>1115</v>
      </c>
      <c r="I19" s="198"/>
    </row>
    <row r="20" spans="1:9" ht="25.9" customHeight="1">
      <c r="A20" s="179" t="s">
        <v>1116</v>
      </c>
      <c r="B20" s="38">
        <v>99</v>
      </c>
      <c r="C20" s="38">
        <v>100.5</v>
      </c>
      <c r="D20" s="38">
        <v>100.9</v>
      </c>
      <c r="E20" s="38">
        <v>122.7</v>
      </c>
      <c r="F20" s="38">
        <v>112.1</v>
      </c>
      <c r="G20" s="194" t="s">
        <v>1117</v>
      </c>
      <c r="I20" s="198"/>
    </row>
    <row r="21" spans="1:9" ht="15" customHeight="1">
      <c r="A21" s="179" t="s">
        <v>1118</v>
      </c>
      <c r="B21" s="38">
        <v>101.2</v>
      </c>
      <c r="C21" s="38">
        <v>99.1</v>
      </c>
      <c r="D21" s="38">
        <v>105.1</v>
      </c>
      <c r="E21" s="38">
        <v>105.5</v>
      </c>
      <c r="F21" s="38">
        <v>113.3</v>
      </c>
      <c r="G21" s="194" t="s">
        <v>1118</v>
      </c>
      <c r="I21" s="198"/>
    </row>
    <row r="22" spans="1:9" ht="15" customHeight="1">
      <c r="A22" s="179" t="s">
        <v>1119</v>
      </c>
      <c r="B22" s="38">
        <v>96.9</v>
      </c>
      <c r="C22" s="38">
        <v>99.4</v>
      </c>
      <c r="D22" s="38">
        <v>103.4</v>
      </c>
      <c r="E22" s="38">
        <v>105.6</v>
      </c>
      <c r="F22" s="38">
        <v>121.2</v>
      </c>
      <c r="G22" s="194" t="s">
        <v>1120</v>
      </c>
      <c r="I22" s="198"/>
    </row>
    <row r="23" spans="1:9" ht="25.9" customHeight="1">
      <c r="A23" s="15" t="s">
        <v>1121</v>
      </c>
      <c r="B23" s="196">
        <v>99.9</v>
      </c>
      <c r="C23" s="196">
        <v>99.2</v>
      </c>
      <c r="D23" s="196">
        <v>111.3</v>
      </c>
      <c r="E23" s="196">
        <v>114.8</v>
      </c>
      <c r="F23" s="196">
        <v>106</v>
      </c>
      <c r="G23" s="197" t="s">
        <v>1122</v>
      </c>
      <c r="I23" s="198"/>
    </row>
  </sheetData>
  <pageMargins left="0.70866141732283505" right="0.70866141732283505" top="0.74803149606299202" bottom="0.74803149606299202" header="0.31496062992126" footer="0.31496062992126"/>
  <pageSetup paperSize="9" firstPageNumber="77" orientation="portrait" useFirstPageNumber="1" r:id="rId1"/>
  <headerFoot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I20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" style="3" customWidth="1"/>
    <col min="7" max="7" width="20.7109375" style="3" customWidth="1"/>
    <col min="8" max="16384" width="9.140625" style="3"/>
  </cols>
  <sheetData>
    <row r="1" spans="1:9" ht="18" customHeight="1">
      <c r="A1" s="121" t="s">
        <v>1123</v>
      </c>
      <c r="B1" s="109"/>
      <c r="C1" s="109"/>
      <c r="D1" s="109"/>
      <c r="E1" s="109"/>
      <c r="F1" s="109"/>
      <c r="G1" s="109"/>
    </row>
    <row r="2" spans="1:9" s="29" customFormat="1" ht="18" customHeight="1">
      <c r="A2" s="29" t="s">
        <v>1124</v>
      </c>
    </row>
    <row r="3" spans="1:9" ht="18" customHeight="1">
      <c r="A3" s="121" t="s">
        <v>1125</v>
      </c>
      <c r="B3" s="109"/>
      <c r="C3" s="109"/>
      <c r="D3" s="109"/>
      <c r="E3" s="109"/>
      <c r="F3" s="109"/>
    </row>
    <row r="4" spans="1:9" s="122" customFormat="1" ht="18" customHeight="1">
      <c r="A4" s="152" t="s">
        <v>1126</v>
      </c>
    </row>
    <row r="5" spans="1:9" ht="18" customHeight="1">
      <c r="A5" s="186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187"/>
    </row>
    <row r="6" spans="1:9" ht="25.9" customHeight="1">
      <c r="A6" s="179" t="s">
        <v>1127</v>
      </c>
      <c r="B6" s="188">
        <v>1514.5</v>
      </c>
      <c r="C6" s="188">
        <v>1345.97</v>
      </c>
      <c r="D6" s="188">
        <v>1403.19</v>
      </c>
      <c r="E6" s="188">
        <v>2157.4299999999998</v>
      </c>
      <c r="F6" s="188">
        <v>2320.2399999999998</v>
      </c>
      <c r="G6" s="179" t="s">
        <v>1128</v>
      </c>
      <c r="I6" s="591"/>
    </row>
    <row r="7" spans="1:9" ht="40.15" customHeight="1">
      <c r="A7" s="179" t="s">
        <v>1129</v>
      </c>
      <c r="B7" s="188">
        <v>1446.93</v>
      </c>
      <c r="C7" s="188">
        <v>1399.8</v>
      </c>
      <c r="D7" s="188">
        <v>1430.25</v>
      </c>
      <c r="E7" s="188">
        <v>1731.99</v>
      </c>
      <c r="F7" s="188">
        <v>1986.15</v>
      </c>
      <c r="G7" s="179" t="s">
        <v>1130</v>
      </c>
      <c r="I7" s="591"/>
    </row>
    <row r="8" spans="1:9" ht="49.9" customHeight="1">
      <c r="A8" s="179" t="s">
        <v>1131</v>
      </c>
      <c r="B8" s="188">
        <v>41.17</v>
      </c>
      <c r="C8" s="188">
        <v>42.08</v>
      </c>
      <c r="D8" s="188">
        <v>44.53</v>
      </c>
      <c r="E8" s="188">
        <v>56.39</v>
      </c>
      <c r="F8" s="188">
        <v>59.19</v>
      </c>
      <c r="G8" s="179" t="s">
        <v>1132</v>
      </c>
      <c r="I8" s="591"/>
    </row>
    <row r="9" spans="1:9" ht="49.9" customHeight="1">
      <c r="A9" s="179" t="s">
        <v>1133</v>
      </c>
      <c r="B9" s="188">
        <v>3015.92</v>
      </c>
      <c r="C9" s="188">
        <v>9807.06</v>
      </c>
      <c r="D9" s="188">
        <v>5999.6</v>
      </c>
      <c r="E9" s="188">
        <v>5516.68</v>
      </c>
      <c r="F9" s="188">
        <v>4735.75</v>
      </c>
      <c r="G9" s="179" t="s">
        <v>1134</v>
      </c>
      <c r="I9" s="591"/>
    </row>
    <row r="10" spans="1:9" ht="69" customHeight="1">
      <c r="A10" s="179" t="s">
        <v>1135</v>
      </c>
      <c r="B10" s="188">
        <v>5119.05</v>
      </c>
      <c r="C10" s="188">
        <v>5702.6</v>
      </c>
      <c r="D10" s="188">
        <v>5703.83</v>
      </c>
      <c r="E10" s="188">
        <v>7011.59</v>
      </c>
      <c r="F10" s="188">
        <v>7334.86</v>
      </c>
      <c r="G10" s="179" t="s">
        <v>1136</v>
      </c>
      <c r="I10" s="591"/>
    </row>
    <row r="11" spans="1:9" ht="25.9" customHeight="1">
      <c r="A11" s="179" t="s">
        <v>1137</v>
      </c>
      <c r="B11" s="188">
        <v>104.05</v>
      </c>
      <c r="C11" s="188">
        <v>102.24</v>
      </c>
      <c r="D11" s="188">
        <v>121.27</v>
      </c>
      <c r="E11" s="188">
        <v>137.41999999999999</v>
      </c>
      <c r="F11" s="188">
        <v>145.58000000000001</v>
      </c>
      <c r="G11" s="179" t="s">
        <v>1138</v>
      </c>
      <c r="I11" s="591"/>
    </row>
    <row r="12" spans="1:9" ht="40.15" customHeight="1">
      <c r="A12" s="12" t="s">
        <v>1139</v>
      </c>
      <c r="B12" s="188">
        <v>8.0399999999999991</v>
      </c>
      <c r="C12" s="188">
        <v>8.0399999999999991</v>
      </c>
      <c r="D12" s="188">
        <v>10.77</v>
      </c>
      <c r="E12" s="188">
        <v>10.76</v>
      </c>
      <c r="F12" s="188">
        <v>10.73</v>
      </c>
      <c r="G12" s="179" t="s">
        <v>1140</v>
      </c>
      <c r="I12" s="591"/>
    </row>
    <row r="13" spans="1:9" ht="40.15" customHeight="1">
      <c r="A13" s="12" t="s">
        <v>1141</v>
      </c>
      <c r="B13" s="188">
        <v>10</v>
      </c>
      <c r="C13" s="188">
        <v>10</v>
      </c>
      <c r="D13" s="188">
        <v>13.75</v>
      </c>
      <c r="E13" s="188">
        <v>14.91</v>
      </c>
      <c r="F13" s="188">
        <v>15.12</v>
      </c>
      <c r="G13" s="179" t="s">
        <v>1142</v>
      </c>
      <c r="I13" s="591"/>
    </row>
    <row r="14" spans="1:9" ht="25.9" customHeight="1">
      <c r="A14" s="12" t="s">
        <v>1143</v>
      </c>
      <c r="B14" s="188">
        <v>8.26</v>
      </c>
      <c r="C14" s="188">
        <v>8.26</v>
      </c>
      <c r="D14" s="188">
        <v>10.71</v>
      </c>
      <c r="E14" s="188">
        <v>10.7</v>
      </c>
      <c r="F14" s="188">
        <v>10.68</v>
      </c>
      <c r="G14" s="179" t="s">
        <v>1144</v>
      </c>
      <c r="I14" s="591"/>
    </row>
    <row r="15" spans="1:9" ht="15" customHeight="1">
      <c r="A15" s="179" t="s">
        <v>1145</v>
      </c>
      <c r="B15" s="188">
        <v>40.22</v>
      </c>
      <c r="C15" s="188">
        <v>34.49</v>
      </c>
      <c r="D15" s="188">
        <v>59.22</v>
      </c>
      <c r="E15" s="188">
        <v>60.16</v>
      </c>
      <c r="F15" s="188">
        <v>63.74</v>
      </c>
      <c r="G15" s="179" t="s">
        <v>1146</v>
      </c>
      <c r="I15" s="591"/>
    </row>
    <row r="16" spans="1:9" ht="37.9" customHeight="1">
      <c r="A16" s="179" t="s">
        <v>1147</v>
      </c>
      <c r="B16" s="188">
        <v>1.5</v>
      </c>
      <c r="C16" s="188">
        <v>1.5</v>
      </c>
      <c r="D16" s="188">
        <v>1.5</v>
      </c>
      <c r="E16" s="188">
        <v>1.5</v>
      </c>
      <c r="F16" s="188">
        <v>1.5</v>
      </c>
      <c r="G16" s="179" t="s">
        <v>1148</v>
      </c>
      <c r="I16" s="591"/>
    </row>
    <row r="17" spans="1:9" ht="37.9" customHeight="1">
      <c r="A17" s="179" t="s">
        <v>1149</v>
      </c>
      <c r="B17" s="188">
        <v>325.02</v>
      </c>
      <c r="C17" s="188">
        <v>335</v>
      </c>
      <c r="D17" s="188">
        <v>358.21</v>
      </c>
      <c r="E17" s="188">
        <v>386.45</v>
      </c>
      <c r="F17" s="188">
        <v>428.61</v>
      </c>
      <c r="G17" s="179" t="s">
        <v>1150</v>
      </c>
      <c r="I17" s="591"/>
    </row>
    <row r="18" spans="1:9" ht="15" customHeight="1">
      <c r="A18" s="179" t="s">
        <v>1151</v>
      </c>
      <c r="B18" s="188">
        <v>206.65</v>
      </c>
      <c r="C18" s="188">
        <v>205.3</v>
      </c>
      <c r="D18" s="188">
        <v>215.29</v>
      </c>
      <c r="E18" s="188">
        <v>228.8</v>
      </c>
      <c r="F18" s="188">
        <v>273.08</v>
      </c>
      <c r="G18" s="179" t="s">
        <v>1152</v>
      </c>
      <c r="I18" s="591"/>
    </row>
    <row r="19" spans="1:9" ht="15" customHeight="1">
      <c r="A19" s="179" t="s">
        <v>1153</v>
      </c>
      <c r="B19" s="188">
        <v>190.04</v>
      </c>
      <c r="C19" s="188">
        <v>190.04</v>
      </c>
      <c r="D19" s="188">
        <v>192.09</v>
      </c>
      <c r="E19" s="188">
        <v>192.52</v>
      </c>
      <c r="F19" s="188">
        <v>252.73</v>
      </c>
      <c r="G19" s="179" t="s">
        <v>1154</v>
      </c>
      <c r="I19" s="591"/>
    </row>
    <row r="20" spans="1:9" ht="51.75">
      <c r="A20" s="180" t="s">
        <v>1155</v>
      </c>
      <c r="B20" s="189">
        <v>93.21</v>
      </c>
      <c r="C20" s="189">
        <v>91.77</v>
      </c>
      <c r="D20" s="189">
        <v>102.01</v>
      </c>
      <c r="E20" s="189">
        <v>117.42</v>
      </c>
      <c r="F20" s="189">
        <v>122.39</v>
      </c>
      <c r="G20" s="180" t="s">
        <v>1156</v>
      </c>
      <c r="I20" s="591"/>
    </row>
  </sheetData>
  <pageMargins left="0.70866141732283505" right="0.70866141732283505" top="0.74803149606299202" bottom="0.74803149606299202" header="0.31496062992126" footer="0.31496062992126"/>
  <pageSetup paperSize="9" firstPageNumber="78" orientation="portrait" useFirstPageNumber="1" r:id="rId1"/>
  <headerFoot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24"/>
  <sheetViews>
    <sheetView workbookViewId="0">
      <selection activeCell="C9" sqref="C9:C10"/>
    </sheetView>
  </sheetViews>
  <sheetFormatPr defaultColWidth="9.140625" defaultRowHeight="15"/>
  <cols>
    <col min="1" max="1" width="22.42578125" style="3" customWidth="1"/>
    <col min="2" max="6" width="9.140625" style="3"/>
    <col min="7" max="7" width="21.7109375" style="3" customWidth="1"/>
    <col min="8" max="16384" width="9.140625" style="3"/>
  </cols>
  <sheetData>
    <row r="1" spans="1:7" s="182" customFormat="1" ht="18" customHeight="1">
      <c r="A1" s="25" t="s">
        <v>1157</v>
      </c>
    </row>
    <row r="2" spans="1:7" s="1" customFormat="1" ht="18" customHeight="1">
      <c r="A2" s="25" t="s">
        <v>1158</v>
      </c>
    </row>
    <row r="3" spans="1:7" s="1" customFormat="1" ht="18" customHeight="1">
      <c r="A3" s="4" t="s">
        <v>1159</v>
      </c>
      <c r="B3" s="4"/>
      <c r="C3" s="4"/>
      <c r="D3" s="4"/>
      <c r="E3" s="4"/>
      <c r="F3" s="4"/>
      <c r="G3" s="4"/>
    </row>
    <row r="4" spans="1:7" s="2" customFormat="1" ht="18" customHeight="1">
      <c r="A4" s="6" t="s">
        <v>1160</v>
      </c>
      <c r="B4" s="6"/>
      <c r="C4" s="6"/>
      <c r="D4" s="6"/>
      <c r="E4" s="6"/>
      <c r="F4" s="6"/>
      <c r="G4" s="6"/>
    </row>
    <row r="5" spans="1:7" s="183" customFormat="1" ht="15" customHeight="1">
      <c r="A5" s="595" t="s">
        <v>1161</v>
      </c>
      <c r="B5" s="185"/>
      <c r="C5" s="185"/>
      <c r="D5" s="185"/>
      <c r="E5" s="185"/>
      <c r="F5" s="185"/>
      <c r="G5" s="185"/>
    </row>
    <row r="6" spans="1:7" s="1" customFormat="1" ht="18" customHeight="1">
      <c r="A6" s="4" t="s">
        <v>1162</v>
      </c>
      <c r="B6" s="4"/>
      <c r="C6" s="4"/>
      <c r="D6" s="4"/>
      <c r="E6" s="4"/>
      <c r="F6" s="4"/>
      <c r="G6" s="4"/>
    </row>
    <row r="7" spans="1:7" s="183" customFormat="1" ht="18" customHeight="1" thickBot="1">
      <c r="A7" s="595" t="s">
        <v>1163</v>
      </c>
      <c r="B7" s="185"/>
      <c r="C7" s="185"/>
      <c r="D7" s="185"/>
      <c r="E7" s="185"/>
      <c r="F7" s="185"/>
      <c r="G7" s="185"/>
    </row>
    <row r="8" spans="1:7" s="24" customFormat="1" ht="13.5" thickBot="1">
      <c r="A8" s="9"/>
      <c r="B8" s="10">
        <v>2019</v>
      </c>
      <c r="C8" s="10">
        <v>2020</v>
      </c>
      <c r="D8" s="10">
        <v>2021</v>
      </c>
      <c r="E8" s="124">
        <v>2022</v>
      </c>
      <c r="F8" s="124">
        <v>2023</v>
      </c>
      <c r="G8" s="31"/>
    </row>
    <row r="9" spans="1:7" ht="78" customHeight="1">
      <c r="A9" s="12" t="s">
        <v>1694</v>
      </c>
      <c r="B9" s="113">
        <v>1854.1</v>
      </c>
      <c r="C9" s="113">
        <v>673.7</v>
      </c>
      <c r="D9" s="113">
        <v>1757.3</v>
      </c>
      <c r="E9" s="32">
        <v>3646.4</v>
      </c>
      <c r="F9" s="32">
        <v>4824.8</v>
      </c>
      <c r="G9" s="12" t="s">
        <v>1164</v>
      </c>
    </row>
    <row r="10" spans="1:7" ht="52.5" customHeight="1">
      <c r="A10" s="12" t="s">
        <v>1165</v>
      </c>
      <c r="B10" s="113">
        <v>-230.8</v>
      </c>
      <c r="C10" s="113">
        <v>-1001.7</v>
      </c>
      <c r="D10" s="113">
        <v>-441.8</v>
      </c>
      <c r="E10" s="32">
        <v>280.3</v>
      </c>
      <c r="F10" s="32">
        <v>520.70000000000005</v>
      </c>
      <c r="G10" s="12" t="s">
        <v>1166</v>
      </c>
    </row>
    <row r="11" spans="1:7" ht="15" customHeight="1">
      <c r="A11" s="179" t="s">
        <v>1167</v>
      </c>
      <c r="B11" s="113">
        <v>51</v>
      </c>
      <c r="C11" s="113">
        <v>18.899999999999999</v>
      </c>
      <c r="D11" s="113">
        <v>258.2</v>
      </c>
      <c r="E11" s="32">
        <v>605.9</v>
      </c>
      <c r="F11" s="32">
        <v>995.5</v>
      </c>
      <c r="G11" s="12" t="s">
        <v>1168</v>
      </c>
    </row>
    <row r="12" spans="1:7">
      <c r="A12" s="179" t="s">
        <v>1169</v>
      </c>
      <c r="B12" s="113">
        <v>281.8</v>
      </c>
      <c r="C12" s="113">
        <v>1020.6</v>
      </c>
      <c r="D12" s="113">
        <v>700</v>
      </c>
      <c r="E12" s="32">
        <v>325.60000000000002</v>
      </c>
      <c r="F12" s="32">
        <v>474.7</v>
      </c>
      <c r="G12" s="12" t="s">
        <v>1170</v>
      </c>
    </row>
    <row r="13" spans="1:7" ht="66" customHeight="1">
      <c r="A13" s="12" t="s">
        <v>1171</v>
      </c>
      <c r="B13" s="113">
        <v>1943.2</v>
      </c>
      <c r="C13" s="113">
        <v>1302.8</v>
      </c>
      <c r="D13" s="113">
        <v>2155.1</v>
      </c>
      <c r="E13" s="32">
        <v>3125.2</v>
      </c>
      <c r="F13" s="32">
        <v>3849.6</v>
      </c>
      <c r="G13" s="12" t="s">
        <v>1172</v>
      </c>
    </row>
    <row r="14" spans="1:7" ht="26.25">
      <c r="A14" s="179" t="s">
        <v>1173</v>
      </c>
      <c r="B14" s="113">
        <v>288.3</v>
      </c>
      <c r="C14" s="113">
        <v>304.3</v>
      </c>
      <c r="D14" s="113">
        <v>562.79999999999995</v>
      </c>
      <c r="E14" s="32">
        <v>648.79999999999995</v>
      </c>
      <c r="F14" s="32">
        <v>964</v>
      </c>
      <c r="G14" s="12" t="s">
        <v>1174</v>
      </c>
    </row>
    <row r="15" spans="1:7" ht="39">
      <c r="A15" s="179" t="s">
        <v>1175</v>
      </c>
      <c r="B15" s="113" t="s">
        <v>378</v>
      </c>
      <c r="C15" s="113">
        <v>0</v>
      </c>
      <c r="D15" s="113">
        <v>0</v>
      </c>
      <c r="E15" s="32">
        <v>0</v>
      </c>
      <c r="F15" s="32">
        <v>0</v>
      </c>
      <c r="G15" s="179" t="s">
        <v>1176</v>
      </c>
    </row>
    <row r="16" spans="1:7" ht="26.25">
      <c r="A16" s="179" t="s">
        <v>1177</v>
      </c>
      <c r="B16" s="113">
        <v>717.4</v>
      </c>
      <c r="C16" s="113">
        <v>1005.8</v>
      </c>
      <c r="D16" s="113">
        <v>1256.2</v>
      </c>
      <c r="E16" s="32">
        <v>1273.4000000000001</v>
      </c>
      <c r="F16" s="32">
        <v>1560.7</v>
      </c>
      <c r="G16" s="12" t="s">
        <v>1178</v>
      </c>
    </row>
    <row r="17" spans="1:7" ht="39.75" thickBot="1">
      <c r="A17" s="180" t="s">
        <v>1681</v>
      </c>
      <c r="B17" s="116" t="s">
        <v>378</v>
      </c>
      <c r="C17" s="116" t="s">
        <v>378</v>
      </c>
      <c r="D17" s="116" t="s">
        <v>378</v>
      </c>
      <c r="E17" s="33" t="s">
        <v>378</v>
      </c>
      <c r="F17" s="33" t="s">
        <v>378</v>
      </c>
      <c r="G17" s="180" t="s">
        <v>1179</v>
      </c>
    </row>
    <row r="18" spans="1:7" s="184" customFormat="1" ht="15" customHeight="1">
      <c r="A18" s="181"/>
      <c r="B18" s="765" t="s">
        <v>1180</v>
      </c>
      <c r="C18" s="765"/>
      <c r="D18" s="765"/>
      <c r="E18" s="765"/>
      <c r="F18" s="765"/>
      <c r="G18" s="181"/>
    </row>
    <row r="19" spans="1:7" ht="15" customHeight="1">
      <c r="A19" s="181"/>
      <c r="B19" s="766" t="s">
        <v>1181</v>
      </c>
      <c r="C19" s="766"/>
      <c r="D19" s="766"/>
      <c r="E19" s="766"/>
      <c r="F19" s="766"/>
      <c r="G19" s="181"/>
    </row>
    <row r="20" spans="1:7" ht="28.15" customHeight="1">
      <c r="A20" s="179" t="s">
        <v>1182</v>
      </c>
      <c r="B20" s="146">
        <v>163</v>
      </c>
      <c r="C20" s="146">
        <v>158</v>
      </c>
      <c r="D20" s="146">
        <v>160</v>
      </c>
      <c r="E20" s="97">
        <v>162</v>
      </c>
      <c r="F20" s="97">
        <v>193</v>
      </c>
      <c r="G20" s="179" t="s">
        <v>1183</v>
      </c>
    </row>
    <row r="21" spans="1:7" ht="28.15" customHeight="1">
      <c r="A21" s="179" t="s">
        <v>1184</v>
      </c>
      <c r="B21" s="146">
        <v>41</v>
      </c>
      <c r="C21" s="146">
        <v>17</v>
      </c>
      <c r="D21" s="146">
        <v>50</v>
      </c>
      <c r="E21" s="97">
        <v>59</v>
      </c>
      <c r="F21" s="97">
        <v>68</v>
      </c>
      <c r="G21" s="179" t="s">
        <v>1185</v>
      </c>
    </row>
    <row r="22" spans="1:7" ht="28.15" customHeight="1">
      <c r="A22" s="179" t="s">
        <v>1186</v>
      </c>
      <c r="B22" s="146">
        <v>67</v>
      </c>
      <c r="C22" s="146">
        <v>86</v>
      </c>
      <c r="D22" s="146">
        <v>55</v>
      </c>
      <c r="E22" s="97">
        <v>45</v>
      </c>
      <c r="F22" s="97">
        <v>52</v>
      </c>
      <c r="G22" s="179" t="s">
        <v>1187</v>
      </c>
    </row>
    <row r="23" spans="1:7" ht="69" customHeight="1">
      <c r="A23" s="179" t="s">
        <v>1188</v>
      </c>
      <c r="B23" s="113">
        <v>25.2</v>
      </c>
      <c r="C23" s="113">
        <v>10.8</v>
      </c>
      <c r="D23" s="113">
        <v>31.3</v>
      </c>
      <c r="E23" s="32">
        <v>36.4</v>
      </c>
      <c r="F23" s="32">
        <v>35.200000000000003</v>
      </c>
      <c r="G23" s="179" t="s">
        <v>1189</v>
      </c>
    </row>
    <row r="24" spans="1:7" ht="67.5" customHeight="1" thickBot="1">
      <c r="A24" s="180" t="s">
        <v>1190</v>
      </c>
      <c r="B24" s="116">
        <v>41.1</v>
      </c>
      <c r="C24" s="116">
        <v>54.4</v>
      </c>
      <c r="D24" s="116">
        <v>34.4</v>
      </c>
      <c r="E24" s="33">
        <v>27.8</v>
      </c>
      <c r="F24" s="33">
        <v>26.9</v>
      </c>
      <c r="G24" s="180" t="s">
        <v>1191</v>
      </c>
    </row>
  </sheetData>
  <mergeCells count="2">
    <mergeCell ref="B18:F18"/>
    <mergeCell ref="B19:F19"/>
  </mergeCells>
  <pageMargins left="0.59055118110236204" right="0.31496062992126" top="0.74803149606299202" bottom="0.74803149606299202" header="0.31496062992126" footer="0.31496062992126"/>
  <pageSetup paperSize="9" firstPageNumber="79" orientation="portrait" useFirstPageNumber="1" r:id="rId1"/>
  <headerFoot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23"/>
  <sheetViews>
    <sheetView topLeftCell="A13" workbookViewId="0">
      <selection activeCell="C9" sqref="C9:C10"/>
    </sheetView>
  </sheetViews>
  <sheetFormatPr defaultColWidth="9.140625" defaultRowHeight="15"/>
  <cols>
    <col min="1" max="1" width="21.5703125" style="3" customWidth="1"/>
    <col min="2" max="6" width="8.7109375" style="3" customWidth="1"/>
    <col min="7" max="7" width="21.5703125" style="3" customWidth="1"/>
    <col min="8" max="16384" width="9.140625" style="3"/>
  </cols>
  <sheetData>
    <row r="1" spans="1:7" ht="18" customHeight="1">
      <c r="A1" s="121" t="s">
        <v>1192</v>
      </c>
      <c r="B1" s="109"/>
      <c r="C1" s="109"/>
      <c r="D1" s="109"/>
      <c r="E1" s="109"/>
      <c r="F1" s="109"/>
      <c r="G1" s="109"/>
    </row>
    <row r="2" spans="1:7" s="19" customFormat="1" ht="18" customHeight="1">
      <c r="A2" s="174" t="s">
        <v>1160</v>
      </c>
      <c r="B2" s="175"/>
      <c r="C2" s="175"/>
      <c r="D2" s="175"/>
      <c r="E2" s="175"/>
      <c r="F2" s="175"/>
      <c r="G2" s="175"/>
    </row>
    <row r="3" spans="1:7" s="29" customFormat="1" ht="18" customHeight="1">
      <c r="A3" s="152" t="s">
        <v>1193</v>
      </c>
      <c r="B3" s="178"/>
      <c r="C3" s="178"/>
      <c r="D3" s="178"/>
      <c r="E3" s="178"/>
      <c r="F3" s="178"/>
      <c r="G3" s="178"/>
    </row>
    <row r="4" spans="1:7" s="22" customFormat="1" ht="18" customHeight="1">
      <c r="A4" s="108" t="s">
        <v>1194</v>
      </c>
      <c r="B4" s="109"/>
      <c r="C4" s="109"/>
      <c r="D4" s="109"/>
      <c r="E4" s="109"/>
      <c r="F4" s="109"/>
      <c r="G4" s="109"/>
    </row>
    <row r="5" spans="1:7" s="19" customFormat="1" ht="18" customHeight="1">
      <c r="A5" s="174" t="s">
        <v>1195</v>
      </c>
    </row>
    <row r="6" spans="1:7" s="21" customFormat="1" ht="18" customHeight="1" thickBot="1">
      <c r="A6" s="152" t="s">
        <v>1196</v>
      </c>
    </row>
    <row r="7" spans="1:7" ht="15.75" thickBot="1">
      <c r="A7" s="9"/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31"/>
    </row>
    <row r="8" spans="1:7" ht="66" customHeight="1">
      <c r="A8" s="12" t="s">
        <v>1680</v>
      </c>
      <c r="B8" s="32">
        <v>2161.4</v>
      </c>
      <c r="C8" s="32">
        <v>988</v>
      </c>
      <c r="D8" s="32">
        <v>2320</v>
      </c>
      <c r="E8" s="32">
        <v>2872.5</v>
      </c>
      <c r="F8" s="32">
        <v>4664.6000000000004</v>
      </c>
      <c r="G8" s="12" t="s">
        <v>1693</v>
      </c>
    </row>
    <row r="9" spans="1:7" ht="51.75">
      <c r="A9" s="12" t="s">
        <v>1197</v>
      </c>
      <c r="B9" s="32">
        <v>388.9</v>
      </c>
      <c r="C9" s="32">
        <v>-13.5</v>
      </c>
      <c r="D9" s="32">
        <v>509.9</v>
      </c>
      <c r="E9" s="32">
        <v>531.70000000000005</v>
      </c>
      <c r="F9" s="32">
        <v>653.1</v>
      </c>
      <c r="G9" s="12" t="s">
        <v>1198</v>
      </c>
    </row>
    <row r="10" spans="1:7" ht="15" customHeight="1">
      <c r="A10" s="179" t="s">
        <v>1167</v>
      </c>
      <c r="B10" s="32">
        <v>426.6</v>
      </c>
      <c r="C10" s="32">
        <v>116.3</v>
      </c>
      <c r="D10" s="32">
        <v>553.1</v>
      </c>
      <c r="E10" s="32">
        <v>611.5</v>
      </c>
      <c r="F10" s="32">
        <v>842.6</v>
      </c>
      <c r="G10" s="12" t="s">
        <v>1168</v>
      </c>
    </row>
    <row r="11" spans="1:7" ht="15" customHeight="1">
      <c r="A11" s="179" t="s">
        <v>1169</v>
      </c>
      <c r="B11" s="32">
        <v>37.6</v>
      </c>
      <c r="C11" s="32">
        <v>129.80000000000001</v>
      </c>
      <c r="D11" s="32">
        <v>43.1</v>
      </c>
      <c r="E11" s="32">
        <v>79.8</v>
      </c>
      <c r="F11" s="32">
        <v>189.5</v>
      </c>
      <c r="G11" s="12" t="s">
        <v>1170</v>
      </c>
    </row>
    <row r="12" spans="1:7" ht="64.5" customHeight="1">
      <c r="A12" s="12" t="s">
        <v>1171</v>
      </c>
      <c r="B12" s="32">
        <v>1755</v>
      </c>
      <c r="C12" s="32">
        <v>964.9</v>
      </c>
      <c r="D12" s="32">
        <v>1803.4</v>
      </c>
      <c r="E12" s="32">
        <v>2358.1</v>
      </c>
      <c r="F12" s="32">
        <v>3973.2</v>
      </c>
      <c r="G12" s="12" t="s">
        <v>1199</v>
      </c>
    </row>
    <row r="13" spans="1:7" ht="27" customHeight="1">
      <c r="A13" s="179" t="s">
        <v>1200</v>
      </c>
      <c r="B13" s="32">
        <v>316.5</v>
      </c>
      <c r="C13" s="32">
        <v>537.29999999999995</v>
      </c>
      <c r="D13" s="32">
        <v>978.2</v>
      </c>
      <c r="E13" s="32">
        <v>1125.0999999999999</v>
      </c>
      <c r="F13" s="32">
        <v>980.5</v>
      </c>
      <c r="G13" s="12" t="s">
        <v>1174</v>
      </c>
    </row>
    <row r="14" spans="1:7" ht="39">
      <c r="A14" s="179" t="s">
        <v>1175</v>
      </c>
      <c r="B14" s="32" t="s">
        <v>378</v>
      </c>
      <c r="C14" s="32">
        <v>0</v>
      </c>
      <c r="D14" s="32" t="s">
        <v>378</v>
      </c>
      <c r="E14" s="32" t="s">
        <v>378</v>
      </c>
      <c r="F14" s="32">
        <v>12.9</v>
      </c>
      <c r="G14" s="179" t="s">
        <v>1176</v>
      </c>
    </row>
    <row r="15" spans="1:7" ht="26.25">
      <c r="A15" s="179" t="s">
        <v>1201</v>
      </c>
      <c r="B15" s="32">
        <v>636.29999999999995</v>
      </c>
      <c r="C15" s="32">
        <v>758.2</v>
      </c>
      <c r="D15" s="32">
        <v>838.9</v>
      </c>
      <c r="E15" s="32">
        <v>1101.7</v>
      </c>
      <c r="F15" s="32">
        <v>1096.9821999999999</v>
      </c>
      <c r="G15" s="12" t="s">
        <v>1178</v>
      </c>
    </row>
    <row r="16" spans="1:7" ht="39.75" thickBot="1">
      <c r="A16" s="180" t="s">
        <v>1681</v>
      </c>
      <c r="B16" s="33" t="s">
        <v>378</v>
      </c>
      <c r="C16" s="33" t="s">
        <v>378</v>
      </c>
      <c r="D16" s="33" t="s">
        <v>378</v>
      </c>
      <c r="E16" s="33">
        <v>6.9</v>
      </c>
      <c r="F16" s="33">
        <v>29.8</v>
      </c>
      <c r="G16" s="180" t="s">
        <v>1179</v>
      </c>
    </row>
    <row r="17" spans="1:7">
      <c r="A17" s="181"/>
      <c r="B17" s="765" t="s">
        <v>1180</v>
      </c>
      <c r="C17" s="765"/>
      <c r="D17" s="765"/>
      <c r="E17" s="765"/>
      <c r="F17" s="765"/>
      <c r="G17" s="181"/>
    </row>
    <row r="18" spans="1:7">
      <c r="A18" s="181"/>
      <c r="B18" s="766" t="s">
        <v>1181</v>
      </c>
      <c r="C18" s="766"/>
      <c r="D18" s="766"/>
      <c r="E18" s="766"/>
      <c r="F18" s="766"/>
      <c r="G18" s="181"/>
    </row>
    <row r="19" spans="1:7" ht="28.15" customHeight="1">
      <c r="A19" s="179" t="s">
        <v>1182</v>
      </c>
      <c r="B19" s="97">
        <v>574</v>
      </c>
      <c r="C19" s="97">
        <v>563</v>
      </c>
      <c r="D19" s="97">
        <v>553</v>
      </c>
      <c r="E19" s="97">
        <v>574</v>
      </c>
      <c r="F19" s="97">
        <v>664</v>
      </c>
      <c r="G19" s="179" t="s">
        <v>1183</v>
      </c>
    </row>
    <row r="20" spans="1:7" ht="28.15" customHeight="1">
      <c r="A20" s="179" t="s">
        <v>1184</v>
      </c>
      <c r="B20" s="97">
        <v>152</v>
      </c>
      <c r="C20" s="97">
        <v>84</v>
      </c>
      <c r="D20" s="97">
        <v>120</v>
      </c>
      <c r="E20" s="97">
        <v>156</v>
      </c>
      <c r="F20" s="97">
        <v>205</v>
      </c>
      <c r="G20" s="179" t="s">
        <v>1185</v>
      </c>
    </row>
    <row r="21" spans="1:7" ht="28.15" customHeight="1">
      <c r="A21" s="179" t="s">
        <v>1186</v>
      </c>
      <c r="B21" s="97">
        <v>134</v>
      </c>
      <c r="C21" s="97">
        <v>161</v>
      </c>
      <c r="D21" s="97">
        <v>95</v>
      </c>
      <c r="E21" s="97">
        <v>76</v>
      </c>
      <c r="F21" s="97">
        <v>89</v>
      </c>
      <c r="G21" s="179" t="s">
        <v>1187</v>
      </c>
    </row>
    <row r="22" spans="1:7" ht="67.5" customHeight="1">
      <c r="A22" s="179" t="s">
        <v>1188</v>
      </c>
      <c r="B22" s="32">
        <v>26.5</v>
      </c>
      <c r="C22" s="32">
        <v>14.9</v>
      </c>
      <c r="D22" s="32">
        <v>21.7</v>
      </c>
      <c r="E22" s="32">
        <v>27.2</v>
      </c>
      <c r="F22" s="32">
        <v>30.9</v>
      </c>
      <c r="G22" s="179" t="s">
        <v>1189</v>
      </c>
    </row>
    <row r="23" spans="1:7" ht="69.75" customHeight="1" thickBot="1">
      <c r="A23" s="180" t="s">
        <v>1190</v>
      </c>
      <c r="B23" s="33">
        <v>23.3</v>
      </c>
      <c r="C23" s="33">
        <v>28.6</v>
      </c>
      <c r="D23" s="33">
        <v>17.2</v>
      </c>
      <c r="E23" s="33">
        <v>13.2</v>
      </c>
      <c r="F23" s="33">
        <v>13.4</v>
      </c>
      <c r="G23" s="180" t="s">
        <v>1191</v>
      </c>
    </row>
  </sheetData>
  <mergeCells count="2">
    <mergeCell ref="B17:F17"/>
    <mergeCell ref="B18:F18"/>
  </mergeCells>
  <pageMargins left="0.70866141732283505" right="0.70866141732283505" top="0.74803149606299202" bottom="0.74803149606299202" header="0.31496062992126" footer="0.31496062992126"/>
  <pageSetup paperSize="9" firstPageNumber="80" orientation="portrait" useFirstPageNumber="1" r:id="rId1"/>
  <headerFoot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G37"/>
  <sheetViews>
    <sheetView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0.7109375" style="3" customWidth="1"/>
    <col min="8" max="16384" width="9.140625" style="3"/>
  </cols>
  <sheetData>
    <row r="1" spans="1:7" ht="18" customHeight="1">
      <c r="A1" s="121" t="s">
        <v>1202</v>
      </c>
      <c r="B1" s="109"/>
      <c r="C1" s="109"/>
      <c r="D1" s="109"/>
      <c r="E1" s="109"/>
      <c r="F1" s="109"/>
      <c r="G1" s="109"/>
    </row>
    <row r="2" spans="1:7" s="19" customFormat="1" ht="18" customHeight="1">
      <c r="A2" s="174" t="s">
        <v>1203</v>
      </c>
      <c r="B2" s="175"/>
      <c r="C2" s="175"/>
      <c r="D2" s="175"/>
      <c r="E2" s="175"/>
      <c r="F2" s="175"/>
      <c r="G2" s="175"/>
    </row>
    <row r="3" spans="1:7" s="173" customFormat="1" ht="29.25" customHeight="1" thickBot="1">
      <c r="A3" s="767" t="s">
        <v>1638</v>
      </c>
      <c r="B3" s="767"/>
      <c r="C3" s="767"/>
      <c r="D3" s="767"/>
      <c r="E3" s="767"/>
      <c r="F3" s="767"/>
      <c r="G3" s="767"/>
    </row>
    <row r="4" spans="1:7" s="24" customFormat="1" ht="18" customHeight="1" thickBot="1">
      <c r="A4" s="110"/>
      <c r="B4" s="10">
        <v>2019</v>
      </c>
      <c r="C4" s="10">
        <v>2020</v>
      </c>
      <c r="D4" s="10">
        <v>2021</v>
      </c>
      <c r="E4" s="124">
        <v>2022</v>
      </c>
      <c r="F4" s="124">
        <v>2023</v>
      </c>
      <c r="G4" s="111"/>
    </row>
    <row r="5" spans="1:7">
      <c r="A5" s="145"/>
      <c r="B5" s="665" t="s">
        <v>1204</v>
      </c>
      <c r="C5" s="665"/>
      <c r="D5" s="665"/>
      <c r="E5" s="665"/>
      <c r="F5" s="665"/>
      <c r="G5" s="176"/>
    </row>
    <row r="6" spans="1:7">
      <c r="A6" s="640" t="s">
        <v>1637</v>
      </c>
      <c r="B6" s="61">
        <v>1854.1</v>
      </c>
      <c r="C6" s="61">
        <f>SUM(C7:C15)</f>
        <v>673.69999999999993</v>
      </c>
      <c r="D6" s="61">
        <v>1757.3</v>
      </c>
      <c r="E6" s="61">
        <v>3646.4</v>
      </c>
      <c r="F6" s="61">
        <v>4824.7939999999999</v>
      </c>
      <c r="G6" s="310" t="s">
        <v>680</v>
      </c>
    </row>
    <row r="7" spans="1:7">
      <c r="A7" s="169" t="s">
        <v>318</v>
      </c>
      <c r="B7" s="64">
        <v>1.2</v>
      </c>
      <c r="C7" s="64">
        <v>0.8</v>
      </c>
      <c r="D7" s="64">
        <v>0.7</v>
      </c>
      <c r="E7" s="64">
        <v>0.6</v>
      </c>
      <c r="F7" s="64">
        <v>0.72560000000000002</v>
      </c>
      <c r="G7" s="169" t="s">
        <v>319</v>
      </c>
    </row>
    <row r="8" spans="1:7" ht="26.25">
      <c r="A8" s="169" t="s">
        <v>746</v>
      </c>
      <c r="B8" s="64">
        <v>19.399999999999999</v>
      </c>
      <c r="C8" s="64">
        <v>6.1</v>
      </c>
      <c r="D8" s="64">
        <v>17.600000000000001</v>
      </c>
      <c r="E8" s="64">
        <v>20.6</v>
      </c>
      <c r="F8" s="64">
        <v>32.5899</v>
      </c>
      <c r="G8" s="169" t="s">
        <v>321</v>
      </c>
    </row>
    <row r="9" spans="1:7" ht="26.25">
      <c r="A9" s="169" t="s">
        <v>374</v>
      </c>
      <c r="B9" s="64">
        <v>531.29999999999995</v>
      </c>
      <c r="C9" s="64">
        <v>224.6</v>
      </c>
      <c r="D9" s="64">
        <v>579.5</v>
      </c>
      <c r="E9" s="64">
        <v>835</v>
      </c>
      <c r="F9" s="64">
        <v>1054.1349</v>
      </c>
      <c r="G9" s="169" t="s">
        <v>375</v>
      </c>
    </row>
    <row r="10" spans="1:7" ht="15" customHeight="1">
      <c r="A10" s="169" t="s">
        <v>324</v>
      </c>
      <c r="B10" s="64">
        <v>1.2</v>
      </c>
      <c r="C10" s="64">
        <v>0.1</v>
      </c>
      <c r="D10" s="64">
        <v>0.6</v>
      </c>
      <c r="E10" s="64">
        <v>0.6</v>
      </c>
      <c r="F10" s="64">
        <v>1.1485000000000001</v>
      </c>
      <c r="G10" s="169" t="s">
        <v>325</v>
      </c>
    </row>
    <row r="11" spans="1:7" ht="15" customHeight="1">
      <c r="A11" s="169" t="s">
        <v>326</v>
      </c>
      <c r="B11" s="64">
        <v>3.6</v>
      </c>
      <c r="C11" s="64">
        <v>7.1</v>
      </c>
      <c r="D11" s="64">
        <v>40.6</v>
      </c>
      <c r="E11" s="64">
        <v>77.2</v>
      </c>
      <c r="F11" s="64">
        <v>115.2983</v>
      </c>
      <c r="G11" s="169" t="s">
        <v>327</v>
      </c>
    </row>
    <row r="12" spans="1:7" ht="15" customHeight="1">
      <c r="A12" s="169" t="s">
        <v>339</v>
      </c>
      <c r="B12" s="64">
        <v>0.7</v>
      </c>
      <c r="C12" s="64">
        <v>0.1</v>
      </c>
      <c r="D12" s="64">
        <v>0.5</v>
      </c>
      <c r="E12" s="64" t="s">
        <v>378</v>
      </c>
      <c r="F12" s="64" t="s">
        <v>378</v>
      </c>
      <c r="G12" s="169" t="s">
        <v>329</v>
      </c>
    </row>
    <row r="13" spans="1:7" ht="15" customHeight="1">
      <c r="A13" s="169" t="s">
        <v>330</v>
      </c>
      <c r="B13" s="64">
        <v>22</v>
      </c>
      <c r="C13" s="64">
        <v>11.1</v>
      </c>
      <c r="D13" s="64">
        <v>14.7</v>
      </c>
      <c r="E13" s="64">
        <v>50.9</v>
      </c>
      <c r="F13" s="64">
        <v>36.3446</v>
      </c>
      <c r="G13" s="169" t="s">
        <v>331</v>
      </c>
    </row>
    <row r="14" spans="1:7" ht="15" customHeight="1">
      <c r="A14" s="169" t="s">
        <v>332</v>
      </c>
      <c r="B14" s="64">
        <v>1205.4000000000001</v>
      </c>
      <c r="C14" s="64">
        <v>398.9</v>
      </c>
      <c r="D14" s="64">
        <v>1037.2</v>
      </c>
      <c r="E14" s="64">
        <v>2553.1999999999998</v>
      </c>
      <c r="F14" s="64">
        <v>3457.4139</v>
      </c>
      <c r="G14" s="169" t="s">
        <v>333</v>
      </c>
    </row>
    <row r="15" spans="1:7" ht="15" customHeight="1">
      <c r="A15" s="169" t="s">
        <v>334</v>
      </c>
      <c r="B15" s="64">
        <v>69.3</v>
      </c>
      <c r="C15" s="64">
        <v>24.9</v>
      </c>
      <c r="D15" s="64">
        <v>65.900000000000006</v>
      </c>
      <c r="E15" s="64">
        <v>108.3</v>
      </c>
      <c r="F15" s="64">
        <v>127.1383</v>
      </c>
      <c r="G15" s="169" t="s">
        <v>335</v>
      </c>
    </row>
    <row r="16" spans="1:7">
      <c r="A16" s="768"/>
      <c r="B16" s="664" t="s">
        <v>971</v>
      </c>
      <c r="C16" s="664"/>
      <c r="D16" s="664"/>
      <c r="E16" s="664"/>
      <c r="F16" s="664"/>
      <c r="G16" s="664"/>
    </row>
    <row r="17" spans="1:7">
      <c r="A17" s="768"/>
      <c r="B17" s="665" t="s">
        <v>613</v>
      </c>
      <c r="C17" s="665"/>
      <c r="D17" s="665"/>
      <c r="E17" s="665"/>
      <c r="F17" s="665"/>
      <c r="G17" s="664"/>
    </row>
    <row r="18" spans="1:7">
      <c r="A18" s="310" t="s">
        <v>1637</v>
      </c>
      <c r="B18" s="170">
        <v>100</v>
      </c>
      <c r="C18" s="170">
        <v>100</v>
      </c>
      <c r="D18" s="170">
        <v>100</v>
      </c>
      <c r="E18" s="170">
        <v>100</v>
      </c>
      <c r="F18" s="170">
        <v>100</v>
      </c>
      <c r="G18" s="310" t="s">
        <v>680</v>
      </c>
    </row>
    <row r="19" spans="1:7" ht="15" customHeight="1">
      <c r="A19" s="169" t="s">
        <v>318</v>
      </c>
      <c r="B19" s="37">
        <f>B7/B$6*100</f>
        <v>6.472142818618197E-2</v>
      </c>
      <c r="C19" s="37">
        <f t="shared" ref="C19:F27" si="0">C7/C$6*100</f>
        <v>0.11874721686210481</v>
      </c>
      <c r="D19" s="37">
        <f t="shared" si="0"/>
        <v>3.9833835998406647E-2</v>
      </c>
      <c r="E19" s="37">
        <f t="shared" si="0"/>
        <v>1.6454585344449317E-2</v>
      </c>
      <c r="F19" s="37">
        <f t="shared" si="0"/>
        <v>1.5038984047816343E-2</v>
      </c>
      <c r="G19" s="169" t="s">
        <v>319</v>
      </c>
    </row>
    <row r="20" spans="1:7" ht="26.25">
      <c r="A20" s="169" t="s">
        <v>746</v>
      </c>
      <c r="B20" s="37">
        <f t="shared" ref="B20:B27" si="1">B8/B$6*100</f>
        <v>1.0463297556766087</v>
      </c>
      <c r="C20" s="37">
        <f t="shared" si="0"/>
        <v>0.90544752857354904</v>
      </c>
      <c r="D20" s="37">
        <f t="shared" si="0"/>
        <v>1.0015364479599387</v>
      </c>
      <c r="E20" s="37">
        <f t="shared" si="0"/>
        <v>0.56494076349276001</v>
      </c>
      <c r="F20" s="37">
        <f t="shared" si="0"/>
        <v>0.67546718056770927</v>
      </c>
      <c r="G20" s="169" t="s">
        <v>321</v>
      </c>
    </row>
    <row r="21" spans="1:7" ht="26.25">
      <c r="A21" s="169" t="s">
        <v>374</v>
      </c>
      <c r="B21" s="37">
        <f t="shared" si="1"/>
        <v>28.655412329432068</v>
      </c>
      <c r="C21" s="37">
        <f t="shared" si="0"/>
        <v>33.338281134035924</v>
      </c>
      <c r="D21" s="37">
        <f t="shared" si="0"/>
        <v>32.976725658680934</v>
      </c>
      <c r="E21" s="37">
        <f t="shared" si="0"/>
        <v>22.899297937691969</v>
      </c>
      <c r="F21" s="37">
        <f t="shared" si="0"/>
        <v>21.848288237798343</v>
      </c>
      <c r="G21" s="169" t="s">
        <v>375</v>
      </c>
    </row>
    <row r="22" spans="1:7" ht="15" customHeight="1">
      <c r="A22" s="169" t="s">
        <v>324</v>
      </c>
      <c r="B22" s="37">
        <f t="shared" si="1"/>
        <v>6.472142818618197E-2</v>
      </c>
      <c r="C22" s="37">
        <f t="shared" si="0"/>
        <v>1.4843402107763101E-2</v>
      </c>
      <c r="D22" s="37">
        <f t="shared" si="0"/>
        <v>3.4143287998634267E-2</v>
      </c>
      <c r="E22" s="37">
        <f t="shared" si="0"/>
        <v>1.6454585344449317E-2</v>
      </c>
      <c r="F22" s="37">
        <f t="shared" si="0"/>
        <v>2.3804125108761121E-2</v>
      </c>
      <c r="G22" s="169" t="s">
        <v>325</v>
      </c>
    </row>
    <row r="23" spans="1:7" ht="15" customHeight="1">
      <c r="A23" s="169" t="s">
        <v>326</v>
      </c>
      <c r="B23" s="37">
        <f t="shared" si="1"/>
        <v>0.19416428455854595</v>
      </c>
      <c r="C23" s="37">
        <f t="shared" si="0"/>
        <v>1.05388154965118</v>
      </c>
      <c r="D23" s="37">
        <f t="shared" si="0"/>
        <v>2.3103624879075859</v>
      </c>
      <c r="E23" s="37">
        <f t="shared" si="0"/>
        <v>2.1171566476524792</v>
      </c>
      <c r="F23" s="37">
        <f t="shared" si="0"/>
        <v>2.3897040992838243</v>
      </c>
      <c r="G23" s="169" t="s">
        <v>327</v>
      </c>
    </row>
    <row r="24" spans="1:7" ht="15" customHeight="1">
      <c r="A24" s="169" t="s">
        <v>339</v>
      </c>
      <c r="B24" s="37">
        <f t="shared" si="1"/>
        <v>3.7754166441939484E-2</v>
      </c>
      <c r="C24" s="37">
        <f t="shared" si="0"/>
        <v>1.4843402107763101E-2</v>
      </c>
      <c r="D24" s="37">
        <f>D12/D$6*100</f>
        <v>2.845273999886189E-2</v>
      </c>
      <c r="E24" s="37" t="s">
        <v>378</v>
      </c>
      <c r="F24" s="37" t="s">
        <v>378</v>
      </c>
      <c r="G24" s="169" t="s">
        <v>329</v>
      </c>
    </row>
    <row r="25" spans="1:7" ht="15" customHeight="1">
      <c r="A25" s="169" t="s">
        <v>330</v>
      </c>
      <c r="B25" s="37">
        <f t="shared" si="1"/>
        <v>1.1865595167466696</v>
      </c>
      <c r="C25" s="37">
        <f t="shared" si="0"/>
        <v>1.6476176339617041</v>
      </c>
      <c r="D25" s="37">
        <f>D13/D$6*100</f>
        <v>0.83651055596653956</v>
      </c>
      <c r="E25" s="37">
        <f>E13/E$6*100</f>
        <v>1.3958973233874505</v>
      </c>
      <c r="F25" s="37">
        <f t="shared" si="0"/>
        <v>0.75328811965858022</v>
      </c>
      <c r="G25" s="169" t="s">
        <v>331</v>
      </c>
    </row>
    <row r="26" spans="1:7" ht="15" customHeight="1">
      <c r="A26" s="169" t="s">
        <v>332</v>
      </c>
      <c r="B26" s="37">
        <f t="shared" si="1"/>
        <v>65.012674613019811</v>
      </c>
      <c r="C26" s="37">
        <f t="shared" si="0"/>
        <v>59.210331007866998</v>
      </c>
      <c r="D26" s="37">
        <f>D14/D$6*100</f>
        <v>59.022363853639114</v>
      </c>
      <c r="E26" s="37">
        <f>E14/E$6*100</f>
        <v>70.019745502413329</v>
      </c>
      <c r="F26" s="37">
        <f t="shared" si="0"/>
        <v>71.659306076072895</v>
      </c>
      <c r="G26" s="169" t="s">
        <v>333</v>
      </c>
    </row>
    <row r="27" spans="1:7" ht="15" customHeight="1" thickBot="1">
      <c r="A27" s="177" t="s">
        <v>334</v>
      </c>
      <c r="B27" s="171">
        <f t="shared" si="1"/>
        <v>3.7376624777520093</v>
      </c>
      <c r="C27" s="171">
        <f t="shared" si="0"/>
        <v>3.6960071248330117</v>
      </c>
      <c r="D27" s="171">
        <f>D15/D$6*100</f>
        <v>3.7500711318499977</v>
      </c>
      <c r="E27" s="171">
        <f>E15/E$6*100</f>
        <v>2.9700526546731019</v>
      </c>
      <c r="F27" s="171">
        <f t="shared" si="0"/>
        <v>2.6351031774620846</v>
      </c>
      <c r="G27" s="177" t="s">
        <v>335</v>
      </c>
    </row>
    <row r="28" spans="1:7" ht="15.75">
      <c r="A28" s="108"/>
    </row>
    <row r="29" spans="1:7">
      <c r="B29" s="206"/>
      <c r="C29" s="206"/>
      <c r="D29" s="206"/>
      <c r="E29" s="206"/>
    </row>
    <row r="30" spans="1:7">
      <c r="B30" s="206"/>
      <c r="C30" s="206"/>
      <c r="D30" s="206"/>
      <c r="E30" s="206"/>
    </row>
    <row r="31" spans="1:7">
      <c r="B31" s="206"/>
      <c r="C31" s="206"/>
      <c r="D31" s="206"/>
      <c r="E31" s="206"/>
    </row>
    <row r="32" spans="1:7">
      <c r="B32" s="206"/>
      <c r="C32" s="206"/>
      <c r="D32" s="206"/>
      <c r="E32" s="206"/>
    </row>
    <row r="33" spans="2:5">
      <c r="B33" s="206"/>
      <c r="C33" s="206"/>
      <c r="D33" s="206"/>
      <c r="E33" s="206"/>
    </row>
    <row r="34" spans="2:5">
      <c r="B34" s="206"/>
      <c r="C34" s="206"/>
      <c r="D34" s="206"/>
      <c r="E34" s="206"/>
    </row>
    <row r="35" spans="2:5">
      <c r="B35" s="206"/>
      <c r="C35" s="206"/>
      <c r="D35" s="206"/>
      <c r="E35" s="206"/>
    </row>
    <row r="36" spans="2:5">
      <c r="B36" s="206"/>
      <c r="C36" s="206"/>
      <c r="D36" s="206"/>
      <c r="E36" s="206"/>
    </row>
    <row r="37" spans="2:5">
      <c r="B37" s="206"/>
      <c r="C37" s="206"/>
      <c r="D37" s="206"/>
      <c r="E37" s="206"/>
    </row>
  </sheetData>
  <mergeCells count="6">
    <mergeCell ref="A3:G3"/>
    <mergeCell ref="B5:F5"/>
    <mergeCell ref="B16:F16"/>
    <mergeCell ref="B17:F17"/>
    <mergeCell ref="A16:A17"/>
    <mergeCell ref="G16:G17"/>
  </mergeCells>
  <pageMargins left="0.70866141732283505" right="0.70866141732283505" top="0.74803149606299202" bottom="0.74803149606299202" header="0.31496062992126" footer="0.31496062992126"/>
  <pageSetup paperSize="9" firstPageNumber="81" orientation="portrait" useFirstPageNumber="1" r:id="rId1"/>
  <headerFoot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H29"/>
  <sheetViews>
    <sheetView topLeftCell="A4" workbookViewId="0">
      <selection activeCell="C9" sqref="C9:C10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1.85546875" style="3" customWidth="1"/>
    <col min="8" max="16384" width="9.140625" style="3"/>
  </cols>
  <sheetData>
    <row r="1" spans="1:8" ht="18" customHeight="1">
      <c r="A1" s="108" t="s">
        <v>1640</v>
      </c>
    </row>
    <row r="2" spans="1:8" ht="18" customHeight="1">
      <c r="A2" s="108" t="s">
        <v>1639</v>
      </c>
    </row>
    <row r="3" spans="1:8" ht="18" customHeight="1">
      <c r="A3" s="108" t="s">
        <v>1642</v>
      </c>
    </row>
    <row r="4" spans="1:8" ht="18" customHeight="1" thickBot="1">
      <c r="A4" s="108" t="s">
        <v>1641</v>
      </c>
    </row>
    <row r="5" spans="1:8" ht="18" customHeight="1" thickBot="1">
      <c r="A5" s="9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31"/>
    </row>
    <row r="6" spans="1:8">
      <c r="A6" s="142"/>
      <c r="B6" s="664" t="s">
        <v>1646</v>
      </c>
      <c r="C6" s="664"/>
      <c r="D6" s="664"/>
      <c r="E6" s="664"/>
      <c r="F6" s="664"/>
      <c r="G6" s="166"/>
    </row>
    <row r="7" spans="1:8">
      <c r="A7" s="125" t="s">
        <v>679</v>
      </c>
      <c r="B7" s="126">
        <v>2161.4</v>
      </c>
      <c r="C7" s="126">
        <v>988</v>
      </c>
      <c r="D7" s="126">
        <v>2320</v>
      </c>
      <c r="E7" s="126">
        <v>2872.5</v>
      </c>
      <c r="F7" s="126">
        <v>4664.6287999999995</v>
      </c>
      <c r="G7" s="253" t="s">
        <v>680</v>
      </c>
    </row>
    <row r="8" spans="1:8" ht="15" customHeight="1">
      <c r="A8" s="39" t="s">
        <v>318</v>
      </c>
      <c r="B8" s="32">
        <v>5.7</v>
      </c>
      <c r="C8" s="32">
        <v>4.5</v>
      </c>
      <c r="D8" s="32">
        <v>6.6</v>
      </c>
      <c r="E8" s="32">
        <v>6.2</v>
      </c>
      <c r="F8" s="32">
        <v>8.6403999999999996</v>
      </c>
      <c r="G8" s="168" t="s">
        <v>319</v>
      </c>
      <c r="H8" s="206"/>
    </row>
    <row r="9" spans="1:8" ht="18.75" customHeight="1">
      <c r="A9" s="39" t="s">
        <v>753</v>
      </c>
      <c r="B9" s="64">
        <v>84.7</v>
      </c>
      <c r="C9" s="64">
        <v>48.9</v>
      </c>
      <c r="D9" s="64">
        <v>102</v>
      </c>
      <c r="E9" s="64">
        <v>129.9</v>
      </c>
      <c r="F9" s="64">
        <v>200.7242</v>
      </c>
      <c r="G9" s="168" t="s">
        <v>321</v>
      </c>
      <c r="H9" s="206"/>
    </row>
    <row r="10" spans="1:8" ht="15" customHeight="1">
      <c r="A10" s="39" t="s">
        <v>374</v>
      </c>
      <c r="B10" s="64">
        <v>446.4</v>
      </c>
      <c r="C10" s="64">
        <v>226.5</v>
      </c>
      <c r="D10" s="64">
        <v>451.3</v>
      </c>
      <c r="E10" s="64">
        <v>622.70000000000005</v>
      </c>
      <c r="F10" s="64">
        <v>672.9271</v>
      </c>
      <c r="G10" s="168" t="s">
        <v>375</v>
      </c>
      <c r="H10" s="206"/>
    </row>
    <row r="11" spans="1:8" ht="15" customHeight="1">
      <c r="A11" s="39" t="s">
        <v>324</v>
      </c>
      <c r="B11" s="64">
        <v>4.8</v>
      </c>
      <c r="C11" s="64">
        <v>1.5</v>
      </c>
      <c r="D11" s="64">
        <v>1.1000000000000001</v>
      </c>
      <c r="E11" s="64">
        <v>1.3</v>
      </c>
      <c r="F11" s="64">
        <v>8.5450999999999997</v>
      </c>
      <c r="G11" s="168" t="s">
        <v>325</v>
      </c>
      <c r="H11" s="206"/>
    </row>
    <row r="12" spans="1:8" ht="15" customHeight="1">
      <c r="A12" s="39" t="s">
        <v>326</v>
      </c>
      <c r="B12" s="64">
        <v>45.4</v>
      </c>
      <c r="C12" s="64">
        <v>12.7</v>
      </c>
      <c r="D12" s="64">
        <v>14.7</v>
      </c>
      <c r="E12" s="64">
        <v>44.5</v>
      </c>
      <c r="F12" s="64">
        <v>27.817900000000002</v>
      </c>
      <c r="G12" s="168" t="s">
        <v>327</v>
      </c>
      <c r="H12" s="206"/>
    </row>
    <row r="13" spans="1:8" ht="15" customHeight="1">
      <c r="A13" s="39" t="s">
        <v>339</v>
      </c>
      <c r="B13" s="64">
        <v>0</v>
      </c>
      <c r="C13" s="64">
        <v>0</v>
      </c>
      <c r="D13" s="64">
        <v>0</v>
      </c>
      <c r="E13" s="64">
        <v>0.1</v>
      </c>
      <c r="F13" s="64">
        <v>3.2000000000000001E-2</v>
      </c>
      <c r="G13" s="168" t="s">
        <v>329</v>
      </c>
      <c r="H13" s="206"/>
    </row>
    <row r="14" spans="1:8" ht="15" customHeight="1">
      <c r="A14" s="169" t="s">
        <v>330</v>
      </c>
      <c r="B14" s="64">
        <v>96.7</v>
      </c>
      <c r="C14" s="64">
        <v>51.3</v>
      </c>
      <c r="D14" s="64">
        <v>79.5</v>
      </c>
      <c r="E14" s="64">
        <v>110.8</v>
      </c>
      <c r="F14" s="64">
        <v>114.20489999999999</v>
      </c>
      <c r="G14" s="168" t="s">
        <v>331</v>
      </c>
      <c r="H14" s="206"/>
    </row>
    <row r="15" spans="1:8" ht="15" customHeight="1">
      <c r="A15" s="39" t="s">
        <v>332</v>
      </c>
      <c r="B15" s="64">
        <v>1444.4</v>
      </c>
      <c r="C15" s="64">
        <v>624.79999999999995</v>
      </c>
      <c r="D15" s="64">
        <v>1650.5</v>
      </c>
      <c r="E15" s="64">
        <v>1931.1</v>
      </c>
      <c r="F15" s="64">
        <v>3578.79</v>
      </c>
      <c r="G15" s="168" t="s">
        <v>333</v>
      </c>
      <c r="H15" s="206"/>
    </row>
    <row r="16" spans="1:8" ht="15" customHeight="1">
      <c r="A16" s="39" t="s">
        <v>334</v>
      </c>
      <c r="B16" s="64">
        <v>33.4</v>
      </c>
      <c r="C16" s="64">
        <v>17.8</v>
      </c>
      <c r="D16" s="64">
        <v>14.3</v>
      </c>
      <c r="E16" s="64">
        <v>25.9</v>
      </c>
      <c r="F16" s="64">
        <v>52.947199999999995</v>
      </c>
      <c r="G16" s="168" t="s">
        <v>335</v>
      </c>
      <c r="H16" s="206"/>
    </row>
    <row r="17" spans="1:7">
      <c r="A17" s="712"/>
      <c r="B17" s="664" t="s">
        <v>309</v>
      </c>
      <c r="C17" s="664"/>
      <c r="D17" s="664"/>
      <c r="E17" s="664"/>
      <c r="F17" s="664"/>
      <c r="G17" s="712"/>
    </row>
    <row r="18" spans="1:7">
      <c r="A18" s="712"/>
      <c r="B18" s="665" t="s">
        <v>613</v>
      </c>
      <c r="C18" s="665"/>
      <c r="D18" s="665"/>
      <c r="E18" s="665"/>
      <c r="F18" s="665"/>
      <c r="G18" s="712"/>
    </row>
    <row r="19" spans="1:7">
      <c r="A19" s="125" t="s">
        <v>679</v>
      </c>
      <c r="B19" s="170">
        <v>100</v>
      </c>
      <c r="C19" s="170">
        <v>100</v>
      </c>
      <c r="D19" s="170">
        <v>100</v>
      </c>
      <c r="E19" s="170">
        <v>100</v>
      </c>
      <c r="F19" s="170">
        <v>100</v>
      </c>
      <c r="G19" s="167" t="s">
        <v>680</v>
      </c>
    </row>
    <row r="20" spans="1:7" ht="15" customHeight="1">
      <c r="A20" s="39" t="s">
        <v>318</v>
      </c>
      <c r="B20" s="37">
        <v>0.26371796058110503</v>
      </c>
      <c r="C20" s="37">
        <v>0.45546558704453399</v>
      </c>
      <c r="D20" s="37">
        <v>0.28448275862069</v>
      </c>
      <c r="E20" s="37">
        <v>0.2</v>
      </c>
      <c r="F20" s="37">
        <v>0.2</v>
      </c>
      <c r="G20" s="168" t="s">
        <v>319</v>
      </c>
    </row>
    <row r="21" spans="1:7" ht="19.5" customHeight="1">
      <c r="A21" s="39" t="s">
        <v>753</v>
      </c>
      <c r="B21" s="37">
        <v>3.9187563616174699</v>
      </c>
      <c r="C21" s="37">
        <v>4.9493927125506101</v>
      </c>
      <c r="D21" s="37">
        <v>4.3965517241379297</v>
      </c>
      <c r="E21" s="37">
        <v>4.5</v>
      </c>
      <c r="F21" s="37">
        <v>4.3</v>
      </c>
      <c r="G21" s="168" t="s">
        <v>321</v>
      </c>
    </row>
    <row r="22" spans="1:7" ht="15" customHeight="1">
      <c r="A22" s="39" t="s">
        <v>374</v>
      </c>
      <c r="B22" s="37">
        <v>20.6532802812992</v>
      </c>
      <c r="C22" s="37">
        <v>22.925101214574902</v>
      </c>
      <c r="D22" s="37">
        <v>19.452586206896601</v>
      </c>
      <c r="E22" s="37">
        <v>21.7</v>
      </c>
      <c r="F22" s="37">
        <v>14.4</v>
      </c>
      <c r="G22" s="168" t="s">
        <v>375</v>
      </c>
    </row>
    <row r="23" spans="1:7" ht="15" customHeight="1">
      <c r="A23" s="39" t="s">
        <v>324</v>
      </c>
      <c r="B23" s="37">
        <v>0.22207828259461501</v>
      </c>
      <c r="C23" s="37">
        <v>0.15182186234817799</v>
      </c>
      <c r="D23" s="37">
        <v>4.7413793103448301E-2</v>
      </c>
      <c r="E23" s="37">
        <v>0</v>
      </c>
      <c r="F23" s="37">
        <v>0.2</v>
      </c>
      <c r="G23" s="168" t="s">
        <v>325</v>
      </c>
    </row>
    <row r="24" spans="1:7" ht="15" customHeight="1">
      <c r="A24" s="39" t="s">
        <v>326</v>
      </c>
      <c r="B24" s="37">
        <v>2.10049042287406</v>
      </c>
      <c r="C24" s="37">
        <v>1.2854251012145701</v>
      </c>
      <c r="D24" s="37">
        <v>0.63362068965517204</v>
      </c>
      <c r="E24" s="37">
        <v>1.6</v>
      </c>
      <c r="F24" s="37">
        <v>0.6</v>
      </c>
      <c r="G24" s="168" t="s">
        <v>327</v>
      </c>
    </row>
    <row r="25" spans="1:7" ht="15" customHeight="1">
      <c r="A25" s="39" t="s">
        <v>339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168" t="s">
        <v>329</v>
      </c>
    </row>
    <row r="26" spans="1:7" ht="15" customHeight="1">
      <c r="A26" s="169" t="s">
        <v>330</v>
      </c>
      <c r="B26" s="37">
        <v>4.4739520681040101</v>
      </c>
      <c r="C26" s="37">
        <v>5.1923076923076898</v>
      </c>
      <c r="D26" s="37">
        <v>3.4267241379310298</v>
      </c>
      <c r="E26" s="37">
        <v>3.9</v>
      </c>
      <c r="F26" s="37">
        <v>2.4</v>
      </c>
      <c r="G26" s="168" t="s">
        <v>331</v>
      </c>
    </row>
    <row r="27" spans="1:7" ht="15" customHeight="1">
      <c r="A27" s="39" t="s">
        <v>332</v>
      </c>
      <c r="B27" s="37">
        <v>66.827056537429399</v>
      </c>
      <c r="C27" s="37">
        <v>63.238866396761097</v>
      </c>
      <c r="D27" s="37">
        <v>71.142241379310306</v>
      </c>
      <c r="E27" s="37">
        <v>67.2</v>
      </c>
      <c r="F27" s="37">
        <v>76.7</v>
      </c>
      <c r="G27" s="168" t="s">
        <v>333</v>
      </c>
    </row>
    <row r="28" spans="1:7" ht="15" customHeight="1" thickBot="1">
      <c r="A28" s="117" t="s">
        <v>334</v>
      </c>
      <c r="B28" s="171">
        <v>1.5452947163875299</v>
      </c>
      <c r="C28" s="171">
        <v>1.8016194331983799</v>
      </c>
      <c r="D28" s="171">
        <v>0.61637931034482796</v>
      </c>
      <c r="E28" s="171">
        <v>0.9</v>
      </c>
      <c r="F28" s="171">
        <v>1.1000000000000001</v>
      </c>
      <c r="G28" s="172" t="s">
        <v>335</v>
      </c>
    </row>
    <row r="29" spans="1:7">
      <c r="A29" s="20"/>
      <c r="B29" s="20"/>
      <c r="C29" s="20"/>
      <c r="D29" s="20"/>
      <c r="E29" s="20"/>
      <c r="F29" s="20"/>
      <c r="G29" s="20"/>
    </row>
  </sheetData>
  <mergeCells count="5">
    <mergeCell ref="B6:F6"/>
    <mergeCell ref="B17:F17"/>
    <mergeCell ref="B18:F18"/>
    <mergeCell ref="A17:A18"/>
    <mergeCell ref="G17:G18"/>
  </mergeCells>
  <pageMargins left="0.70866141732283505" right="0.70866141732283505" top="0.74803149606299202" bottom="0.74803149606299202" header="0.31496062992126" footer="0.31496062992126"/>
  <pageSetup paperSize="9" scale="98" firstPageNumber="82" orientation="portrait" useFirstPageNumber="1" r:id="rId1"/>
  <headerFooter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G23"/>
  <sheetViews>
    <sheetView topLeftCell="A7" workbookViewId="0">
      <selection activeCell="C9" sqref="C9:C10"/>
    </sheetView>
  </sheetViews>
  <sheetFormatPr defaultColWidth="9.140625" defaultRowHeight="15"/>
  <cols>
    <col min="1" max="1" width="19.7109375" style="3" customWidth="1"/>
    <col min="2" max="2" width="10.85546875" style="3" customWidth="1"/>
    <col min="3" max="4" width="10.140625" style="3" customWidth="1"/>
    <col min="5" max="5" width="9.85546875" style="3" customWidth="1"/>
    <col min="6" max="6" width="11.85546875" style="3" customWidth="1"/>
    <col min="7" max="7" width="18.42578125" style="3" customWidth="1"/>
    <col min="8" max="16384" width="9.140625" style="3"/>
  </cols>
  <sheetData>
    <row r="1" spans="1:7" ht="18" customHeight="1">
      <c r="A1" s="4" t="s">
        <v>1205</v>
      </c>
      <c r="B1" s="109"/>
      <c r="C1" s="109"/>
    </row>
    <row r="2" spans="1:7" s="29" customFormat="1" ht="18" customHeight="1">
      <c r="A2" s="595" t="s">
        <v>1206</v>
      </c>
    </row>
    <row r="3" spans="1:7" s="1" customFormat="1" ht="18" customHeight="1">
      <c r="A3" s="4" t="s">
        <v>1207</v>
      </c>
    </row>
    <row r="4" spans="1:7" s="2" customFormat="1" ht="18" customHeight="1">
      <c r="A4" s="595" t="s">
        <v>1208</v>
      </c>
    </row>
    <row r="5" spans="1:7" s="24" customFormat="1" ht="18" customHeight="1">
      <c r="A5" s="9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31"/>
    </row>
    <row r="6" spans="1:7" ht="28.15" customHeight="1">
      <c r="A6" s="12" t="s">
        <v>1209</v>
      </c>
      <c r="B6" s="592">
        <v>936884.7</v>
      </c>
      <c r="C6" s="592">
        <v>668459.9</v>
      </c>
      <c r="D6" s="592">
        <v>967284.8</v>
      </c>
      <c r="E6" s="592">
        <v>1367651</v>
      </c>
      <c r="F6" s="592">
        <v>1760315.8</v>
      </c>
      <c r="G6" s="81" t="s">
        <v>1210</v>
      </c>
    </row>
    <row r="7" spans="1:7" ht="28.15" customHeight="1">
      <c r="A7" s="84" t="s">
        <v>1211</v>
      </c>
      <c r="B7" s="593">
        <v>98739.1</v>
      </c>
      <c r="C7" s="593">
        <v>32031.4</v>
      </c>
      <c r="D7" s="593">
        <v>71351.399999999994</v>
      </c>
      <c r="E7" s="593">
        <v>124530</v>
      </c>
      <c r="F7" s="593">
        <v>181333.6</v>
      </c>
      <c r="G7" s="84" t="s">
        <v>1212</v>
      </c>
    </row>
    <row r="8" spans="1:7" ht="33.75" customHeight="1">
      <c r="A8" s="81" t="s">
        <v>1213</v>
      </c>
      <c r="B8" s="593">
        <v>1308.0999999999999</v>
      </c>
      <c r="C8" s="593">
        <v>1308.3</v>
      </c>
      <c r="D8" s="593">
        <v>1252.8</v>
      </c>
      <c r="E8" s="593">
        <v>2130.4</v>
      </c>
      <c r="F8" s="593">
        <v>3031.4</v>
      </c>
      <c r="G8" s="81" t="s">
        <v>1214</v>
      </c>
    </row>
    <row r="9" spans="1:7" ht="28.15" customHeight="1">
      <c r="A9" s="84" t="s">
        <v>1215</v>
      </c>
      <c r="B9" s="593">
        <v>45</v>
      </c>
      <c r="C9" s="593">
        <v>17.8</v>
      </c>
      <c r="D9" s="593">
        <v>48.9</v>
      </c>
      <c r="E9" s="593">
        <v>97.9</v>
      </c>
      <c r="F9" s="593">
        <v>120.6</v>
      </c>
      <c r="G9" s="84" t="s">
        <v>1216</v>
      </c>
    </row>
    <row r="10" spans="1:7" ht="28.15" customHeight="1">
      <c r="A10" s="81" t="s">
        <v>1217</v>
      </c>
      <c r="B10" s="593">
        <v>167.5</v>
      </c>
      <c r="C10" s="593">
        <v>174.3</v>
      </c>
      <c r="D10" s="593">
        <v>235.8</v>
      </c>
      <c r="E10" s="593">
        <v>293.39999999999998</v>
      </c>
      <c r="F10" s="593">
        <v>671.4</v>
      </c>
      <c r="G10" s="81" t="s">
        <v>1218</v>
      </c>
    </row>
    <row r="11" spans="1:7" ht="30" customHeight="1">
      <c r="A11" s="159" t="s">
        <v>1215</v>
      </c>
      <c r="B11" s="594">
        <v>10.4</v>
      </c>
      <c r="C11" s="594">
        <v>6.3</v>
      </c>
      <c r="D11" s="594">
        <v>6.7</v>
      </c>
      <c r="E11" s="594">
        <v>8.6</v>
      </c>
      <c r="F11" s="594">
        <v>15</v>
      </c>
      <c r="G11" s="159" t="s">
        <v>1219</v>
      </c>
    </row>
    <row r="14" spans="1:7" s="1" customFormat="1" ht="18" customHeight="1">
      <c r="A14" s="4" t="s">
        <v>1220</v>
      </c>
      <c r="B14" s="5"/>
      <c r="C14" s="5"/>
      <c r="D14" s="5"/>
      <c r="E14" s="5"/>
      <c r="F14" s="5"/>
      <c r="G14" s="5"/>
    </row>
    <row r="15" spans="1:7" s="2" customFormat="1" ht="18" customHeight="1">
      <c r="A15" s="26" t="s">
        <v>1221</v>
      </c>
      <c r="B15" s="7"/>
      <c r="C15" s="7"/>
      <c r="D15" s="7"/>
      <c r="E15" s="7"/>
      <c r="F15" s="7"/>
      <c r="G15" s="7"/>
    </row>
    <row r="16" spans="1:7">
      <c r="A16" s="160"/>
      <c r="B16" s="10">
        <v>2019</v>
      </c>
      <c r="C16" s="10">
        <v>2020</v>
      </c>
      <c r="D16" s="10">
        <v>2021</v>
      </c>
      <c r="E16" s="124">
        <v>2022</v>
      </c>
      <c r="F16" s="124">
        <v>2023</v>
      </c>
      <c r="G16" s="31"/>
    </row>
    <row r="17" spans="1:7" ht="45.75" customHeight="1">
      <c r="A17" s="12" t="s">
        <v>1222</v>
      </c>
      <c r="B17" s="97">
        <v>20</v>
      </c>
      <c r="C17" s="97">
        <v>15</v>
      </c>
      <c r="D17" s="97">
        <v>14</v>
      </c>
      <c r="E17" s="97">
        <v>15</v>
      </c>
      <c r="F17" s="97">
        <v>16</v>
      </c>
      <c r="G17" s="12" t="s">
        <v>1223</v>
      </c>
    </row>
    <row r="18" spans="1:7" ht="51.75">
      <c r="A18" s="12" t="s">
        <v>1224</v>
      </c>
      <c r="B18" s="97">
        <v>218719</v>
      </c>
      <c r="C18" s="97">
        <v>157504</v>
      </c>
      <c r="D18" s="97">
        <v>266284</v>
      </c>
      <c r="E18" s="97">
        <v>315166</v>
      </c>
      <c r="F18" s="97">
        <v>515466</v>
      </c>
      <c r="G18" s="12" t="s">
        <v>1225</v>
      </c>
    </row>
    <row r="19" spans="1:7" ht="64.5">
      <c r="A19" s="12" t="s">
        <v>1226</v>
      </c>
      <c r="B19" s="97">
        <v>34616</v>
      </c>
      <c r="C19" s="97">
        <v>13169</v>
      </c>
      <c r="D19" s="97">
        <v>23196</v>
      </c>
      <c r="E19" s="97">
        <v>33069</v>
      </c>
      <c r="F19" s="97">
        <v>55110</v>
      </c>
      <c r="G19" s="12" t="s">
        <v>1227</v>
      </c>
    </row>
    <row r="20" spans="1:7" ht="54.95" customHeight="1">
      <c r="A20" s="15" t="s">
        <v>1228</v>
      </c>
      <c r="B20" s="161">
        <v>325</v>
      </c>
      <c r="C20" s="161">
        <v>161</v>
      </c>
      <c r="D20" s="161">
        <v>225</v>
      </c>
      <c r="E20" s="161">
        <v>310</v>
      </c>
      <c r="F20" s="161">
        <v>388</v>
      </c>
      <c r="G20" s="15" t="s">
        <v>1229</v>
      </c>
    </row>
    <row r="21" spans="1:7" ht="8.25" customHeight="1">
      <c r="A21" s="162"/>
      <c r="B21" s="163"/>
      <c r="C21" s="163"/>
      <c r="D21" s="163"/>
      <c r="E21" s="163"/>
      <c r="F21" s="163"/>
      <c r="G21" s="164"/>
    </row>
    <row r="22" spans="1:7" ht="15" customHeight="1">
      <c r="A22" s="165" t="s">
        <v>1230</v>
      </c>
      <c r="B22" s="44"/>
      <c r="C22" s="44"/>
      <c r="D22" s="44"/>
      <c r="E22" s="44"/>
    </row>
    <row r="23" spans="1:7">
      <c r="A23" s="165" t="s">
        <v>1231</v>
      </c>
      <c r="B23" s="44"/>
      <c r="C23" s="44"/>
      <c r="D23" s="44"/>
      <c r="E23" s="44"/>
    </row>
  </sheetData>
  <pageMargins left="0.70866141732283505" right="0.59055118110236204" top="0.74803149606299202" bottom="0.74803149606299202" header="0.31496062992126" footer="0.31496062992126"/>
  <pageSetup paperSize="9" scale="97" firstPageNumber="83" orientation="portrait" useFirstPageNumber="1" r:id="rId1"/>
  <headerFoot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G22"/>
  <sheetViews>
    <sheetView tabSelected="1" workbookViewId="0">
      <selection activeCell="L23" sqref="L23"/>
    </sheetView>
  </sheetViews>
  <sheetFormatPr defaultColWidth="9.140625" defaultRowHeight="15"/>
  <cols>
    <col min="1" max="1" width="16.85546875" style="3" customWidth="1"/>
    <col min="2" max="2" width="13" style="3" customWidth="1"/>
    <col min="3" max="3" width="12.140625" style="3" customWidth="1"/>
    <col min="4" max="5" width="8.7109375" style="3" customWidth="1"/>
    <col min="6" max="6" width="10.42578125" style="3" customWidth="1"/>
    <col min="7" max="7" width="17" style="3" customWidth="1"/>
    <col min="8" max="16384" width="9.140625" style="3"/>
  </cols>
  <sheetData>
    <row r="1" spans="1:7" ht="16.899999999999999" customHeight="1">
      <c r="A1" s="108" t="s">
        <v>1232</v>
      </c>
    </row>
    <row r="2" spans="1:7" ht="16.899999999999999" customHeight="1">
      <c r="A2" s="108" t="s">
        <v>1233</v>
      </c>
    </row>
    <row r="3" spans="1:7" ht="16.899999999999999" customHeight="1">
      <c r="A3" s="152" t="s">
        <v>1624</v>
      </c>
      <c r="B3" s="24"/>
      <c r="C3" s="24"/>
    </row>
    <row r="4" spans="1:7" ht="16.899999999999999" customHeight="1">
      <c r="A4" s="108" t="s">
        <v>1234</v>
      </c>
    </row>
    <row r="5" spans="1:7" ht="16.899999999999999" customHeight="1">
      <c r="A5" s="108" t="s">
        <v>1235</v>
      </c>
    </row>
    <row r="6" spans="1:7" ht="16.899999999999999" customHeight="1" thickBot="1">
      <c r="A6" s="595" t="s">
        <v>1625</v>
      </c>
      <c r="B6" s="24"/>
    </row>
    <row r="7" spans="1:7" s="151" customFormat="1" ht="31.15" customHeight="1">
      <c r="A7" s="775"/>
      <c r="B7" s="778" t="s">
        <v>1236</v>
      </c>
      <c r="C7" s="693" t="s">
        <v>1682</v>
      </c>
      <c r="D7" s="778" t="s">
        <v>1237</v>
      </c>
      <c r="E7" s="778"/>
      <c r="F7" s="778" t="s">
        <v>1238</v>
      </c>
      <c r="G7" s="769"/>
    </row>
    <row r="8" spans="1:7" s="151" customFormat="1" ht="21" customHeight="1">
      <c r="A8" s="776"/>
      <c r="B8" s="779"/>
      <c r="C8" s="772"/>
      <c r="D8" s="783" t="s">
        <v>1239</v>
      </c>
      <c r="E8" s="783"/>
      <c r="F8" s="781"/>
      <c r="G8" s="770"/>
    </row>
    <row r="9" spans="1:7" s="151" customFormat="1" ht="42.75" customHeight="1">
      <c r="A9" s="776"/>
      <c r="B9" s="779" t="s">
        <v>1240</v>
      </c>
      <c r="C9" s="773" t="s">
        <v>1683</v>
      </c>
      <c r="D9" s="596" t="s">
        <v>1241</v>
      </c>
      <c r="E9" s="596" t="s">
        <v>1242</v>
      </c>
      <c r="F9" s="779" t="s">
        <v>1243</v>
      </c>
      <c r="G9" s="770"/>
    </row>
    <row r="10" spans="1:7" s="151" customFormat="1" ht="51.75" thickBot="1">
      <c r="A10" s="777"/>
      <c r="B10" s="780"/>
      <c r="C10" s="774"/>
      <c r="D10" s="597" t="s">
        <v>1244</v>
      </c>
      <c r="E10" s="597" t="s">
        <v>1245</v>
      </c>
      <c r="F10" s="782"/>
      <c r="G10" s="771"/>
    </row>
    <row r="11" spans="1:7" s="151" customFormat="1" ht="12.6" customHeight="1">
      <c r="A11" s="155"/>
      <c r="B11" s="156"/>
      <c r="C11" s="155"/>
      <c r="D11" s="156"/>
      <c r="E11" s="156"/>
      <c r="F11" s="155"/>
      <c r="G11" s="598"/>
    </row>
    <row r="12" spans="1:7" ht="25.9" customHeight="1">
      <c r="A12" s="125" t="s">
        <v>679</v>
      </c>
      <c r="B12" s="143">
        <v>6890299</v>
      </c>
      <c r="C12" s="555">
        <v>2260</v>
      </c>
      <c r="D12" s="143">
        <v>20477</v>
      </c>
      <c r="E12" s="143">
        <v>2532</v>
      </c>
      <c r="F12" s="144">
        <v>2775</v>
      </c>
      <c r="G12" s="157" t="s">
        <v>680</v>
      </c>
    </row>
    <row r="13" spans="1:7" ht="24" customHeight="1">
      <c r="A13" s="39" t="s">
        <v>318</v>
      </c>
      <c r="B13" s="146">
        <v>374176</v>
      </c>
      <c r="C13" s="556">
        <v>124</v>
      </c>
      <c r="D13" s="146">
        <v>412</v>
      </c>
      <c r="E13" s="146">
        <v>166</v>
      </c>
      <c r="F13" s="97">
        <v>185</v>
      </c>
      <c r="G13" s="39" t="s">
        <v>319</v>
      </c>
    </row>
    <row r="14" spans="1:7" ht="26.25">
      <c r="A14" s="39" t="s">
        <v>341</v>
      </c>
      <c r="B14" s="146">
        <v>796246</v>
      </c>
      <c r="C14" s="556">
        <v>314</v>
      </c>
      <c r="D14" s="146">
        <v>1054</v>
      </c>
      <c r="E14" s="146">
        <v>369</v>
      </c>
      <c r="F14" s="97">
        <v>384</v>
      </c>
      <c r="G14" s="39" t="s">
        <v>321</v>
      </c>
    </row>
    <row r="15" spans="1:7" ht="26.25">
      <c r="A15" s="39" t="s">
        <v>322</v>
      </c>
      <c r="B15" s="146">
        <v>399549</v>
      </c>
      <c r="C15" s="556">
        <v>221</v>
      </c>
      <c r="D15" s="146">
        <v>1530</v>
      </c>
      <c r="E15" s="146">
        <v>239</v>
      </c>
      <c r="F15" s="97">
        <v>344</v>
      </c>
      <c r="G15" s="39" t="s">
        <v>375</v>
      </c>
    </row>
    <row r="16" spans="1:7" ht="24" customHeight="1">
      <c r="A16" s="39" t="s">
        <v>324</v>
      </c>
      <c r="B16" s="146">
        <v>210378</v>
      </c>
      <c r="C16" s="556">
        <v>86</v>
      </c>
      <c r="D16" s="146">
        <v>381</v>
      </c>
      <c r="E16" s="146">
        <v>156</v>
      </c>
      <c r="F16" s="97">
        <v>141</v>
      </c>
      <c r="G16" s="39" t="s">
        <v>325</v>
      </c>
    </row>
    <row r="17" spans="1:7" ht="24" customHeight="1">
      <c r="A17" s="39" t="s">
        <v>1246</v>
      </c>
      <c r="B17" s="146">
        <v>932941</v>
      </c>
      <c r="C17" s="556">
        <v>367</v>
      </c>
      <c r="D17" s="146">
        <v>1768</v>
      </c>
      <c r="E17" s="146">
        <v>472</v>
      </c>
      <c r="F17" s="97">
        <v>534</v>
      </c>
      <c r="G17" s="39" t="s">
        <v>1247</v>
      </c>
    </row>
    <row r="18" spans="1:7" ht="24" customHeight="1">
      <c r="A18" s="39" t="s">
        <v>339</v>
      </c>
      <c r="B18" s="146">
        <v>181413</v>
      </c>
      <c r="C18" s="556">
        <v>92</v>
      </c>
      <c r="D18" s="146">
        <v>437</v>
      </c>
      <c r="E18" s="146">
        <v>101</v>
      </c>
      <c r="F18" s="97">
        <v>151</v>
      </c>
      <c r="G18" s="39" t="s">
        <v>329</v>
      </c>
    </row>
    <row r="19" spans="1:7" ht="24" customHeight="1">
      <c r="A19" s="39" t="s">
        <v>330</v>
      </c>
      <c r="B19" s="146">
        <v>489415</v>
      </c>
      <c r="C19" s="556">
        <v>240</v>
      </c>
      <c r="D19" s="146">
        <v>2340</v>
      </c>
      <c r="E19" s="146">
        <v>255</v>
      </c>
      <c r="F19" s="97">
        <v>271</v>
      </c>
      <c r="G19" s="39" t="s">
        <v>331</v>
      </c>
    </row>
    <row r="20" spans="1:7" ht="24" customHeight="1">
      <c r="A20" s="39" t="s">
        <v>332</v>
      </c>
      <c r="B20" s="146">
        <v>3506181</v>
      </c>
      <c r="C20" s="146">
        <v>816</v>
      </c>
      <c r="D20" s="146">
        <v>12555</v>
      </c>
      <c r="E20" s="146">
        <v>774</v>
      </c>
      <c r="F20" s="97">
        <v>765</v>
      </c>
      <c r="G20" s="39" t="s">
        <v>333</v>
      </c>
    </row>
    <row r="21" spans="1:7" ht="13.15" customHeight="1" thickBot="1">
      <c r="A21" s="117"/>
      <c r="B21" s="147"/>
      <c r="C21" s="599"/>
      <c r="D21" s="147"/>
      <c r="E21" s="147"/>
      <c r="F21" s="147"/>
      <c r="G21" s="117"/>
    </row>
    <row r="22" spans="1:7" ht="15.75" customHeight="1">
      <c r="A22" s="158"/>
    </row>
  </sheetData>
  <mergeCells count="10">
    <mergeCell ref="G7:G10"/>
    <mergeCell ref="C7:C8"/>
    <mergeCell ref="C9:C10"/>
    <mergeCell ref="A7:A10"/>
    <mergeCell ref="B7:B8"/>
    <mergeCell ref="B9:B10"/>
    <mergeCell ref="F7:F8"/>
    <mergeCell ref="F9:F10"/>
    <mergeCell ref="D7:E7"/>
    <mergeCell ref="D8:E8"/>
  </mergeCells>
  <pageMargins left="0.70866141732283505" right="0.70866141732283505" top="0.74803149606299202" bottom="0.74803149606299202" header="0.31496062992126" footer="0.31496062992126"/>
  <pageSetup paperSize="9" firstPageNumber="84" orientation="portrait" useFirstPageNumber="1" r:id="rId1"/>
  <headerFoot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20"/>
  <sheetViews>
    <sheetView tabSelected="1" workbookViewId="0">
      <selection activeCell="L23" sqref="L23"/>
    </sheetView>
  </sheetViews>
  <sheetFormatPr defaultColWidth="9.140625" defaultRowHeight="15"/>
  <cols>
    <col min="1" max="1" width="17.85546875" style="3" customWidth="1"/>
    <col min="2" max="2" width="8.85546875" style="3" customWidth="1"/>
    <col min="3" max="4" width="8.28515625" style="3" customWidth="1"/>
    <col min="5" max="5" width="9.140625" style="3" customWidth="1"/>
    <col min="6" max="7" width="8.28515625" style="3" customWidth="1"/>
    <col min="8" max="8" width="19.7109375" style="3" customWidth="1"/>
    <col min="9" max="16384" width="9.140625" style="3"/>
  </cols>
  <sheetData>
    <row r="1" spans="1:8" ht="18" customHeight="1">
      <c r="A1" s="121" t="s">
        <v>1248</v>
      </c>
      <c r="B1" s="109"/>
      <c r="C1" s="109"/>
      <c r="D1" s="109"/>
      <c r="E1" s="109"/>
      <c r="F1" s="109"/>
      <c r="G1" s="109"/>
      <c r="H1" s="109"/>
    </row>
    <row r="2" spans="1:8" ht="18" customHeight="1">
      <c r="A2" s="138" t="s">
        <v>1626</v>
      </c>
    </row>
    <row r="3" spans="1:8" ht="18" customHeight="1">
      <c r="A3" s="121" t="s">
        <v>1249</v>
      </c>
    </row>
    <row r="4" spans="1:8" ht="18" customHeight="1">
      <c r="A4" s="138" t="s">
        <v>1627</v>
      </c>
    </row>
    <row r="5" spans="1:8" ht="37.5" customHeight="1">
      <c r="A5" s="110"/>
      <c r="B5" s="139" t="s">
        <v>1250</v>
      </c>
      <c r="C5" s="139" t="s">
        <v>1251</v>
      </c>
      <c r="D5" s="139" t="s">
        <v>1252</v>
      </c>
      <c r="E5" s="139" t="s">
        <v>1253</v>
      </c>
      <c r="F5" s="139" t="s">
        <v>1254</v>
      </c>
      <c r="G5" s="139" t="s">
        <v>1255</v>
      </c>
      <c r="H5" s="111"/>
    </row>
    <row r="6" spans="1:8" ht="13.15" customHeight="1">
      <c r="A6" s="140"/>
      <c r="B6" s="141"/>
      <c r="C6" s="141"/>
      <c r="D6" s="141"/>
      <c r="E6" s="141"/>
      <c r="F6" s="141"/>
      <c r="G6" s="141"/>
      <c r="H6" s="142"/>
    </row>
    <row r="7" spans="1:8" ht="26.25">
      <c r="A7" s="125" t="s">
        <v>679</v>
      </c>
      <c r="B7" s="143">
        <v>3249488</v>
      </c>
      <c r="C7" s="143">
        <v>55322</v>
      </c>
      <c r="D7" s="143">
        <v>92055</v>
      </c>
      <c r="E7" s="143">
        <v>3467770</v>
      </c>
      <c r="F7" s="143">
        <v>21015</v>
      </c>
      <c r="G7" s="144">
        <v>4649</v>
      </c>
      <c r="H7" s="145" t="s">
        <v>680</v>
      </c>
    </row>
    <row r="8" spans="1:8">
      <c r="A8" s="39" t="s">
        <v>318</v>
      </c>
      <c r="B8" s="146">
        <v>60220</v>
      </c>
      <c r="C8" s="146">
        <v>1495</v>
      </c>
      <c r="D8" s="146">
        <v>8394</v>
      </c>
      <c r="E8" s="146">
        <v>304001</v>
      </c>
      <c r="F8" s="146">
        <v>56</v>
      </c>
      <c r="G8" s="97">
        <v>10</v>
      </c>
      <c r="H8" s="39" t="s">
        <v>319</v>
      </c>
    </row>
    <row r="9" spans="1:8" ht="26.25">
      <c r="A9" s="39" t="s">
        <v>753</v>
      </c>
      <c r="B9" s="146">
        <v>200672</v>
      </c>
      <c r="C9" s="146">
        <v>4348</v>
      </c>
      <c r="D9" s="146">
        <v>16449</v>
      </c>
      <c r="E9" s="146">
        <v>573509</v>
      </c>
      <c r="F9" s="146">
        <v>498</v>
      </c>
      <c r="G9" s="97">
        <v>770</v>
      </c>
      <c r="H9" s="39" t="s">
        <v>321</v>
      </c>
    </row>
    <row r="10" spans="1:8" ht="26.25">
      <c r="A10" s="39" t="s">
        <v>374</v>
      </c>
      <c r="B10" s="146">
        <v>112552</v>
      </c>
      <c r="C10" s="146">
        <v>2305</v>
      </c>
      <c r="D10" s="146">
        <v>5911</v>
      </c>
      <c r="E10" s="146">
        <v>277834</v>
      </c>
      <c r="F10" s="146">
        <v>890</v>
      </c>
      <c r="G10" s="97">
        <v>57</v>
      </c>
      <c r="H10" s="39" t="s">
        <v>375</v>
      </c>
    </row>
    <row r="11" spans="1:8">
      <c r="A11" s="39" t="s">
        <v>324</v>
      </c>
      <c r="B11" s="146">
        <v>30034</v>
      </c>
      <c r="C11" s="146">
        <v>1450</v>
      </c>
      <c r="D11" s="146">
        <v>6462</v>
      </c>
      <c r="E11" s="146">
        <v>170990</v>
      </c>
      <c r="F11" s="146">
        <v>32</v>
      </c>
      <c r="G11" s="97">
        <v>410</v>
      </c>
      <c r="H11" s="39" t="s">
        <v>325</v>
      </c>
    </row>
    <row r="12" spans="1:8" ht="16.5">
      <c r="A12" s="39" t="s">
        <v>1246</v>
      </c>
      <c r="B12" s="146">
        <v>248895</v>
      </c>
      <c r="C12" s="146">
        <v>5071</v>
      </c>
      <c r="D12" s="146">
        <v>12021</v>
      </c>
      <c r="E12" s="146">
        <v>665903</v>
      </c>
      <c r="F12" s="146">
        <v>507</v>
      </c>
      <c r="G12" s="97">
        <v>544</v>
      </c>
      <c r="H12" s="39" t="s">
        <v>1247</v>
      </c>
    </row>
    <row r="13" spans="1:8">
      <c r="A13" s="39" t="s">
        <v>339</v>
      </c>
      <c r="B13" s="146">
        <v>45202</v>
      </c>
      <c r="C13" s="146">
        <v>1921</v>
      </c>
      <c r="D13" s="146">
        <v>4440</v>
      </c>
      <c r="E13" s="146">
        <v>129364</v>
      </c>
      <c r="F13" s="146">
        <v>358</v>
      </c>
      <c r="G13" s="97">
        <v>128</v>
      </c>
      <c r="H13" s="39" t="s">
        <v>329</v>
      </c>
    </row>
    <row r="14" spans="1:8">
      <c r="A14" s="39" t="s">
        <v>330</v>
      </c>
      <c r="B14" s="146">
        <v>144130</v>
      </c>
      <c r="C14" s="146">
        <v>6812</v>
      </c>
      <c r="D14" s="146">
        <v>13910</v>
      </c>
      <c r="E14" s="146">
        <v>322996</v>
      </c>
      <c r="F14" s="146">
        <v>719</v>
      </c>
      <c r="G14" s="97">
        <v>848</v>
      </c>
      <c r="H14" s="39" t="s">
        <v>331</v>
      </c>
    </row>
    <row r="15" spans="1:8">
      <c r="A15" s="39" t="s">
        <v>332</v>
      </c>
      <c r="B15" s="146">
        <v>2406783</v>
      </c>
      <c r="C15" s="146">
        <v>31920</v>
      </c>
      <c r="D15" s="146">
        <v>24468</v>
      </c>
      <c r="E15" s="146">
        <v>1023173</v>
      </c>
      <c r="F15" s="146">
        <v>17955</v>
      </c>
      <c r="G15" s="97">
        <v>1882</v>
      </c>
      <c r="H15" s="39" t="s">
        <v>333</v>
      </c>
    </row>
    <row r="16" spans="1:8">
      <c r="A16" s="117"/>
      <c r="B16" s="147"/>
      <c r="C16" s="147"/>
      <c r="D16" s="147"/>
      <c r="E16" s="147"/>
      <c r="F16" s="147"/>
      <c r="G16" s="147"/>
      <c r="H16" s="117"/>
    </row>
    <row r="17" spans="1:5" ht="18" customHeight="1">
      <c r="A17" s="148" t="s">
        <v>1256</v>
      </c>
      <c r="B17" s="24"/>
      <c r="C17" s="24"/>
      <c r="D17" s="24"/>
      <c r="E17" s="24"/>
    </row>
    <row r="18" spans="1:5" ht="18" customHeight="1">
      <c r="A18" s="148" t="s">
        <v>1257</v>
      </c>
      <c r="B18" s="24"/>
      <c r="C18" s="24"/>
      <c r="D18" s="24"/>
      <c r="E18" s="24"/>
    </row>
    <row r="19" spans="1:5" ht="18" customHeight="1">
      <c r="A19" s="149" t="s">
        <v>1258</v>
      </c>
      <c r="B19" s="24"/>
      <c r="C19" s="24"/>
      <c r="D19" s="24"/>
      <c r="E19" s="24"/>
    </row>
    <row r="20" spans="1:5" ht="18" customHeight="1">
      <c r="A20" s="150" t="s">
        <v>1259</v>
      </c>
      <c r="B20" s="24"/>
      <c r="C20" s="24"/>
      <c r="D20" s="24"/>
      <c r="E20" s="24"/>
    </row>
  </sheetData>
  <pageMargins left="0.70866141732283505" right="0.511811023622047" top="0.55118110236220497" bottom="0.74803149606299202" header="0.31496062992126" footer="0.31496062992126"/>
  <pageSetup paperSize="9" firstPageNumber="85" orientation="portrait" useFirstPageNumber="1" r:id="rId1"/>
  <headerFoot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I40"/>
  <sheetViews>
    <sheetView tabSelected="1" topLeftCell="A4" workbookViewId="0">
      <selection activeCell="L23" sqref="L23"/>
    </sheetView>
  </sheetViews>
  <sheetFormatPr defaultColWidth="9.140625" defaultRowHeight="15"/>
  <cols>
    <col min="1" max="1" width="19.7109375" style="44" customWidth="1"/>
    <col min="2" max="3" width="9.28515625" style="44" customWidth="1"/>
    <col min="4" max="4" width="8.42578125" style="44" customWidth="1"/>
    <col min="5" max="5" width="10" style="44" customWidth="1"/>
    <col min="6" max="6" width="10.5703125" style="44" customWidth="1"/>
    <col min="7" max="7" width="19.7109375" style="44" customWidth="1"/>
    <col min="8" max="16384" width="9.140625" style="44"/>
  </cols>
  <sheetData>
    <row r="1" spans="1:9" ht="18" customHeight="1">
      <c r="A1" s="71" t="s">
        <v>1260</v>
      </c>
    </row>
    <row r="2" spans="1:9" ht="18" customHeight="1">
      <c r="A2" s="45" t="s">
        <v>1261</v>
      </c>
    </row>
    <row r="3" spans="1:9" s="69" customFormat="1" ht="18" customHeight="1">
      <c r="A3" s="128" t="s">
        <v>1262</v>
      </c>
    </row>
    <row r="4" spans="1:9" s="127" customFormat="1" ht="18" customHeight="1">
      <c r="A4" s="45" t="s">
        <v>1263</v>
      </c>
    </row>
    <row r="5" spans="1:9" s="104" customFormat="1" ht="19.5" customHeight="1">
      <c r="A5" s="129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131"/>
    </row>
    <row r="6" spans="1:9" ht="24" customHeight="1">
      <c r="A6" s="60" t="s">
        <v>295</v>
      </c>
      <c r="B6" s="132">
        <v>47703.4</v>
      </c>
      <c r="C6" s="132">
        <v>58542.400000000001</v>
      </c>
      <c r="D6" s="132">
        <v>84210.7</v>
      </c>
      <c r="E6" s="61">
        <v>128314.1</v>
      </c>
      <c r="F6" s="61">
        <v>204161.6</v>
      </c>
      <c r="G6" s="60" t="s">
        <v>1264</v>
      </c>
    </row>
    <row r="7" spans="1:9">
      <c r="A7" s="81" t="s">
        <v>767</v>
      </c>
      <c r="B7" s="133"/>
      <c r="C7" s="133"/>
      <c r="D7" s="133"/>
      <c r="E7" s="134"/>
      <c r="F7" s="134"/>
      <c r="G7" s="81" t="s">
        <v>791</v>
      </c>
    </row>
    <row r="8" spans="1:9" ht="26.25">
      <c r="A8" s="60" t="s">
        <v>1265</v>
      </c>
      <c r="B8" s="133"/>
      <c r="C8" s="133"/>
      <c r="D8" s="133"/>
      <c r="E8" s="134"/>
      <c r="F8" s="134"/>
      <c r="G8" s="60" t="s">
        <v>1266</v>
      </c>
    </row>
    <row r="9" spans="1:9">
      <c r="A9" s="63" t="s">
        <v>1267</v>
      </c>
      <c r="B9" s="133"/>
      <c r="C9" s="133"/>
      <c r="D9" s="133"/>
      <c r="E9" s="134"/>
      <c r="F9" s="134"/>
      <c r="G9" s="63" t="s">
        <v>1268</v>
      </c>
    </row>
    <row r="10" spans="1:9">
      <c r="A10" s="84" t="s">
        <v>1269</v>
      </c>
      <c r="B10" s="133" t="s">
        <v>378</v>
      </c>
      <c r="C10" s="133" t="s">
        <v>378</v>
      </c>
      <c r="D10" s="133" t="s">
        <v>378</v>
      </c>
      <c r="E10" s="133" t="s">
        <v>378</v>
      </c>
      <c r="F10" s="133" t="s">
        <v>378</v>
      </c>
      <c r="G10" s="84" t="s">
        <v>1269</v>
      </c>
      <c r="I10" s="44" t="s">
        <v>1059</v>
      </c>
    </row>
    <row r="11" spans="1:9">
      <c r="A11" s="84" t="s">
        <v>1270</v>
      </c>
      <c r="B11" s="133">
        <v>90.7</v>
      </c>
      <c r="C11" s="133">
        <v>41.4</v>
      </c>
      <c r="D11" s="133">
        <v>17.399999999999999</v>
      </c>
      <c r="E11" s="226">
        <v>5.0999999999999996</v>
      </c>
      <c r="F11" s="226">
        <v>0.8</v>
      </c>
      <c r="G11" s="84" t="s">
        <v>1270</v>
      </c>
    </row>
    <row r="12" spans="1:9">
      <c r="A12" s="84" t="s">
        <v>1271</v>
      </c>
      <c r="B12" s="133">
        <v>2.8</v>
      </c>
      <c r="C12" s="133">
        <v>5.4</v>
      </c>
      <c r="D12" s="133">
        <v>20.3</v>
      </c>
      <c r="E12" s="226">
        <v>380</v>
      </c>
      <c r="F12" s="226">
        <v>325.7</v>
      </c>
      <c r="G12" s="84" t="s">
        <v>1271</v>
      </c>
    </row>
    <row r="13" spans="1:9" ht="26.25">
      <c r="A13" s="63" t="s">
        <v>1272</v>
      </c>
      <c r="B13" s="133"/>
      <c r="C13" s="133"/>
      <c r="D13" s="133"/>
      <c r="E13" s="134"/>
      <c r="F13" s="134"/>
      <c r="G13" s="63" t="s">
        <v>1273</v>
      </c>
    </row>
    <row r="14" spans="1:9">
      <c r="A14" s="84" t="s">
        <v>1250</v>
      </c>
      <c r="B14" s="133">
        <v>6924.5</v>
      </c>
      <c r="C14" s="133">
        <v>7964.9</v>
      </c>
      <c r="D14" s="133">
        <v>15594.5</v>
      </c>
      <c r="E14" s="64">
        <v>28364.799999999999</v>
      </c>
      <c r="F14" s="64">
        <v>65101.7</v>
      </c>
      <c r="G14" s="84" t="s">
        <v>1250</v>
      </c>
    </row>
    <row r="15" spans="1:9">
      <c r="A15" s="84" t="s">
        <v>1274</v>
      </c>
      <c r="B15" s="133">
        <v>474.6</v>
      </c>
      <c r="C15" s="133">
        <v>527.5</v>
      </c>
      <c r="D15" s="133">
        <v>738.3</v>
      </c>
      <c r="E15" s="64">
        <v>775.8</v>
      </c>
      <c r="F15" s="64">
        <v>740.3</v>
      </c>
      <c r="G15" s="84" t="s">
        <v>1274</v>
      </c>
    </row>
    <row r="16" spans="1:9">
      <c r="A16" s="84" t="s">
        <v>1275</v>
      </c>
      <c r="B16" s="133" t="s">
        <v>378</v>
      </c>
      <c r="C16" s="133" t="s">
        <v>378</v>
      </c>
      <c r="D16" s="133" t="s">
        <v>378</v>
      </c>
      <c r="E16" s="64" t="s">
        <v>378</v>
      </c>
      <c r="F16" s="64"/>
      <c r="G16" s="84" t="s">
        <v>1276</v>
      </c>
    </row>
    <row r="17" spans="1:7">
      <c r="A17" s="84" t="s">
        <v>1277</v>
      </c>
      <c r="B17" s="133">
        <v>3.3</v>
      </c>
      <c r="C17" s="133">
        <v>0.5</v>
      </c>
      <c r="D17" s="133">
        <v>0.4</v>
      </c>
      <c r="E17" s="64">
        <v>1.4</v>
      </c>
      <c r="F17" s="64">
        <v>2.2000000000000002</v>
      </c>
      <c r="G17" s="84" t="s">
        <v>1277</v>
      </c>
    </row>
    <row r="18" spans="1:7">
      <c r="A18" s="84" t="s">
        <v>1254</v>
      </c>
      <c r="B18" s="133">
        <v>3.6</v>
      </c>
      <c r="C18" s="133">
        <v>1.5</v>
      </c>
      <c r="D18" s="133">
        <v>2.7</v>
      </c>
      <c r="E18" s="64">
        <v>6.3</v>
      </c>
      <c r="F18" s="64">
        <v>12.9</v>
      </c>
      <c r="G18" s="84" t="s">
        <v>1254</v>
      </c>
    </row>
    <row r="19" spans="1:7" ht="26.25">
      <c r="A19" s="63" t="s">
        <v>1278</v>
      </c>
      <c r="B19" s="132"/>
      <c r="C19" s="132"/>
      <c r="D19" s="132"/>
      <c r="E19" s="64"/>
      <c r="F19" s="64"/>
      <c r="G19" s="63" t="s">
        <v>1279</v>
      </c>
    </row>
    <row r="20" spans="1:7">
      <c r="A20" s="84" t="s">
        <v>1253</v>
      </c>
      <c r="B20" s="133">
        <v>3555.8</v>
      </c>
      <c r="C20" s="133">
        <v>9128.2999999999993</v>
      </c>
      <c r="D20" s="133">
        <v>15165.1</v>
      </c>
      <c r="E20" s="64">
        <v>27832.6</v>
      </c>
      <c r="F20" s="64">
        <v>43976.5</v>
      </c>
      <c r="G20" s="84" t="s">
        <v>1253</v>
      </c>
    </row>
    <row r="21" spans="1:7">
      <c r="A21" s="84" t="s">
        <v>1280</v>
      </c>
      <c r="B21" s="133">
        <v>21.3</v>
      </c>
      <c r="C21" s="133">
        <v>18</v>
      </c>
      <c r="D21" s="133">
        <v>13.8</v>
      </c>
      <c r="E21" s="64">
        <v>12.9</v>
      </c>
      <c r="F21" s="64">
        <v>12.7</v>
      </c>
      <c r="G21" s="84" t="s">
        <v>1280</v>
      </c>
    </row>
    <row r="22" spans="1:7" ht="40.5" customHeight="1">
      <c r="A22" s="81" t="s">
        <v>1281</v>
      </c>
      <c r="B22" s="133">
        <v>23.2</v>
      </c>
      <c r="C22" s="133">
        <v>30.2</v>
      </c>
      <c r="D22" s="133">
        <v>37.5</v>
      </c>
      <c r="E22" s="64">
        <v>44.7</v>
      </c>
      <c r="F22" s="64">
        <v>54</v>
      </c>
      <c r="G22" s="81" t="s">
        <v>1282</v>
      </c>
    </row>
    <row r="23" spans="1:7" ht="26.25">
      <c r="A23" s="60" t="s">
        <v>1283</v>
      </c>
      <c r="B23" s="133"/>
      <c r="C23" s="133"/>
      <c r="D23" s="133"/>
      <c r="E23" s="64"/>
      <c r="F23" s="64"/>
      <c r="G23" s="60" t="s">
        <v>1284</v>
      </c>
    </row>
    <row r="24" spans="1:7">
      <c r="A24" s="63" t="s">
        <v>1267</v>
      </c>
      <c r="B24" s="133"/>
      <c r="C24" s="133"/>
      <c r="D24" s="133"/>
      <c r="E24" s="64"/>
      <c r="F24" s="64"/>
      <c r="G24" s="63" t="s">
        <v>1285</v>
      </c>
    </row>
    <row r="25" spans="1:7">
      <c r="A25" s="84" t="s">
        <v>1269</v>
      </c>
      <c r="B25" s="133" t="s">
        <v>378</v>
      </c>
      <c r="C25" s="133" t="s">
        <v>378</v>
      </c>
      <c r="D25" s="133" t="s">
        <v>378</v>
      </c>
      <c r="E25" s="64" t="s">
        <v>378</v>
      </c>
      <c r="F25" s="64"/>
      <c r="G25" s="84" t="s">
        <v>1269</v>
      </c>
    </row>
    <row r="26" spans="1:7">
      <c r="A26" s="84" t="s">
        <v>1270</v>
      </c>
      <c r="B26" s="133">
        <v>4400.1000000000004</v>
      </c>
      <c r="C26" s="133">
        <v>3604.4</v>
      </c>
      <c r="D26" s="133">
        <v>703.8</v>
      </c>
      <c r="E26" s="64">
        <v>293.60000000000002</v>
      </c>
      <c r="F26" s="64">
        <v>87.2</v>
      </c>
      <c r="G26" s="84" t="s">
        <v>1270</v>
      </c>
    </row>
    <row r="27" spans="1:7">
      <c r="A27" s="84" t="s">
        <v>1271</v>
      </c>
      <c r="B27" s="133">
        <v>8.8000000000000007</v>
      </c>
      <c r="C27" s="133">
        <v>18.600000000000001</v>
      </c>
      <c r="D27" s="133">
        <v>66.099999999999994</v>
      </c>
      <c r="E27" s="64">
        <v>215.2</v>
      </c>
      <c r="F27" s="64">
        <v>95.8</v>
      </c>
      <c r="G27" s="84" t="s">
        <v>1271</v>
      </c>
    </row>
    <row r="28" spans="1:7" ht="26.25">
      <c r="A28" s="63" t="s">
        <v>1272</v>
      </c>
      <c r="B28" s="133"/>
      <c r="C28" s="133"/>
      <c r="D28" s="133"/>
      <c r="E28" s="64"/>
      <c r="F28" s="64"/>
      <c r="G28" s="63" t="s">
        <v>1273</v>
      </c>
    </row>
    <row r="29" spans="1:7">
      <c r="A29" s="84" t="s">
        <v>1250</v>
      </c>
      <c r="B29" s="133">
        <v>10422.6</v>
      </c>
      <c r="C29" s="133">
        <v>10829.8</v>
      </c>
      <c r="D29" s="133">
        <v>15150</v>
      </c>
      <c r="E29" s="64">
        <v>18985.2</v>
      </c>
      <c r="F29" s="64">
        <v>30809.1</v>
      </c>
      <c r="G29" s="84" t="s">
        <v>1250</v>
      </c>
    </row>
    <row r="30" spans="1:7">
      <c r="A30" s="84" t="s">
        <v>1274</v>
      </c>
      <c r="B30" s="133">
        <v>914.4</v>
      </c>
      <c r="C30" s="133">
        <v>1123.3</v>
      </c>
      <c r="D30" s="133">
        <v>1468.8</v>
      </c>
      <c r="E30" s="64">
        <v>1159.0999999999999</v>
      </c>
      <c r="F30" s="64">
        <v>596.5</v>
      </c>
      <c r="G30" s="84" t="s">
        <v>1274</v>
      </c>
    </row>
    <row r="31" spans="1:7">
      <c r="A31" s="84" t="s">
        <v>1275</v>
      </c>
      <c r="B31" s="133" t="s">
        <v>378</v>
      </c>
      <c r="C31" s="133" t="s">
        <v>378</v>
      </c>
      <c r="D31" s="133" t="s">
        <v>378</v>
      </c>
      <c r="E31" s="64" t="s">
        <v>378</v>
      </c>
      <c r="F31" s="64"/>
      <c r="G31" s="84" t="s">
        <v>1276</v>
      </c>
    </row>
    <row r="32" spans="1:7">
      <c r="A32" s="84" t="s">
        <v>1277</v>
      </c>
      <c r="B32" s="133">
        <v>6.8</v>
      </c>
      <c r="C32" s="133">
        <v>3.8</v>
      </c>
      <c r="D32" s="133">
        <v>0</v>
      </c>
      <c r="E32" s="64">
        <v>0.1</v>
      </c>
      <c r="F32" s="64">
        <v>0.2</v>
      </c>
      <c r="G32" s="84" t="s">
        <v>1277</v>
      </c>
    </row>
    <row r="33" spans="1:7">
      <c r="A33" s="84" t="s">
        <v>1254</v>
      </c>
      <c r="B33" s="133">
        <v>99.6</v>
      </c>
      <c r="C33" s="133">
        <v>65.599999999999994</v>
      </c>
      <c r="D33" s="133">
        <v>75.099999999999994</v>
      </c>
      <c r="E33" s="64">
        <v>52</v>
      </c>
      <c r="F33" s="64">
        <v>64.5</v>
      </c>
      <c r="G33" s="84" t="s">
        <v>1254</v>
      </c>
    </row>
    <row r="34" spans="1:7" ht="26.25">
      <c r="A34" s="63" t="s">
        <v>1286</v>
      </c>
      <c r="B34" s="133"/>
      <c r="C34" s="133"/>
      <c r="D34" s="133"/>
      <c r="E34" s="64"/>
      <c r="F34" s="64"/>
      <c r="G34" s="63" t="s">
        <v>1279</v>
      </c>
    </row>
    <row r="35" spans="1:7">
      <c r="A35" s="84" t="s">
        <v>1253</v>
      </c>
      <c r="B35" s="133">
        <v>20677.400000000001</v>
      </c>
      <c r="C35" s="133">
        <v>25119.1</v>
      </c>
      <c r="D35" s="133">
        <v>35105.4</v>
      </c>
      <c r="E35" s="64">
        <v>50141.9</v>
      </c>
      <c r="F35" s="64">
        <v>62242.8</v>
      </c>
      <c r="G35" s="84" t="s">
        <v>1253</v>
      </c>
    </row>
    <row r="36" spans="1:7">
      <c r="A36" s="84" t="s">
        <v>1280</v>
      </c>
      <c r="B36" s="133">
        <v>97.4</v>
      </c>
      <c r="C36" s="133">
        <v>90.3</v>
      </c>
      <c r="D36" s="133">
        <v>88.9</v>
      </c>
      <c r="E36" s="64">
        <v>88</v>
      </c>
      <c r="F36" s="64">
        <v>92.7</v>
      </c>
      <c r="G36" s="84" t="s">
        <v>1280</v>
      </c>
    </row>
    <row r="37" spans="1:7" ht="39">
      <c r="A37" s="94" t="s">
        <v>1287</v>
      </c>
      <c r="B37" s="135">
        <v>76.8</v>
      </c>
      <c r="C37" s="135">
        <v>69.8</v>
      </c>
      <c r="D37" s="135">
        <v>62.5</v>
      </c>
      <c r="E37" s="103">
        <v>55.3</v>
      </c>
      <c r="F37" s="103">
        <v>46</v>
      </c>
      <c r="G37" s="107" t="s">
        <v>1288</v>
      </c>
    </row>
    <row r="38" spans="1:7">
      <c r="A38" s="136" t="s">
        <v>1289</v>
      </c>
      <c r="B38" s="104"/>
      <c r="C38" s="104"/>
      <c r="D38" s="104"/>
      <c r="E38" s="104"/>
    </row>
    <row r="39" spans="1:7">
      <c r="A39" s="137" t="s">
        <v>1290</v>
      </c>
      <c r="B39" s="104"/>
      <c r="C39" s="104"/>
      <c r="D39" s="104"/>
      <c r="E39" s="104"/>
    </row>
    <row r="40" spans="1:7">
      <c r="B40" s="62"/>
      <c r="C40" s="62"/>
      <c r="D40" s="62"/>
      <c r="E40" s="62"/>
      <c r="F40" s="62"/>
    </row>
  </sheetData>
  <pageMargins left="0.70866141732283505" right="0.70866141732283505" top="0.74803149606299202" bottom="0.74803149606299202" header="0.31496062992126" footer="0.31496062992126"/>
  <pageSetup paperSize="9" firstPageNumber="86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0"/>
  <sheetViews>
    <sheetView topLeftCell="A7" workbookViewId="0">
      <selection activeCell="G24" sqref="G24"/>
    </sheetView>
  </sheetViews>
  <sheetFormatPr defaultColWidth="9.140625" defaultRowHeight="15"/>
  <cols>
    <col min="1" max="1" width="19.7109375" style="3" customWidth="1"/>
    <col min="2" max="2" width="8.7109375" style="371" customWidth="1"/>
    <col min="3" max="6" width="9.140625" style="371"/>
    <col min="7" max="7" width="21.7109375" style="3" customWidth="1"/>
    <col min="8" max="12" width="9.42578125" style="3" customWidth="1"/>
    <col min="13" max="16384" width="9.140625" style="3"/>
  </cols>
  <sheetData>
    <row r="1" spans="1:7" s="1" customFormat="1" ht="18" customHeight="1">
      <c r="A1" s="443" t="s">
        <v>287</v>
      </c>
      <c r="B1" s="514"/>
      <c r="C1" s="514"/>
      <c r="D1" s="514"/>
      <c r="E1" s="514"/>
      <c r="F1" s="514"/>
      <c r="G1" s="182"/>
    </row>
    <row r="2" spans="1:7" s="1" customFormat="1" ht="18" customHeight="1">
      <c r="A2" s="443" t="s">
        <v>288</v>
      </c>
      <c r="B2" s="443"/>
      <c r="C2" s="443"/>
      <c r="D2" s="443"/>
      <c r="E2" s="443"/>
      <c r="F2" s="514"/>
      <c r="G2" s="182"/>
    </row>
    <row r="3" spans="1:7" s="1" customFormat="1" ht="22.5" customHeight="1">
      <c r="A3" s="26" t="s">
        <v>289</v>
      </c>
      <c r="B3" s="26"/>
      <c r="C3" s="26"/>
      <c r="D3" s="26"/>
      <c r="E3" s="26"/>
      <c r="F3" s="26"/>
      <c r="G3" s="26"/>
    </row>
    <row r="4" spans="1:7" s="2" customFormat="1" ht="18" customHeight="1">
      <c r="A4" s="26" t="s">
        <v>290</v>
      </c>
      <c r="B4" s="26"/>
      <c r="C4" s="26"/>
      <c r="D4" s="26"/>
      <c r="E4" s="26"/>
      <c r="F4" s="26"/>
      <c r="G4" s="26"/>
    </row>
    <row r="5" spans="1:7" s="2" customFormat="1" ht="15" customHeight="1">
      <c r="A5" s="515" t="s">
        <v>291</v>
      </c>
      <c r="B5" s="516"/>
      <c r="C5" s="516"/>
      <c r="D5" s="516"/>
      <c r="E5" s="516"/>
      <c r="F5" s="516"/>
    </row>
    <row r="6" spans="1:7" s="173" customFormat="1" ht="15" customHeight="1">
      <c r="A6" s="4" t="s">
        <v>292</v>
      </c>
      <c r="B6" s="508"/>
      <c r="C6" s="508"/>
      <c r="D6" s="508"/>
      <c r="E6" s="508"/>
      <c r="F6" s="508"/>
      <c r="G6" s="5"/>
    </row>
    <row r="7" spans="1:7" s="211" customFormat="1" ht="16.5" customHeight="1">
      <c r="A7" s="174" t="s">
        <v>293</v>
      </c>
      <c r="B7" s="509"/>
      <c r="C7" s="509"/>
      <c r="D7" s="509"/>
      <c r="E7" s="509"/>
      <c r="F7" s="509"/>
      <c r="G7" s="175"/>
    </row>
    <row r="8" spans="1:7" s="19" customFormat="1" ht="14.25" customHeight="1" thickBot="1">
      <c r="A8" s="502" t="s">
        <v>294</v>
      </c>
      <c r="B8" s="517"/>
      <c r="C8" s="517"/>
      <c r="D8" s="517"/>
      <c r="E8" s="517"/>
      <c r="F8" s="517"/>
      <c r="G8" s="506"/>
    </row>
    <row r="9" spans="1:7" ht="18" customHeight="1" thickBot="1">
      <c r="A9" s="518"/>
      <c r="B9" s="124">
        <v>2020</v>
      </c>
      <c r="C9" s="124">
        <v>2021</v>
      </c>
      <c r="D9" s="124">
        <v>2022</v>
      </c>
      <c r="E9" s="124">
        <v>2023</v>
      </c>
      <c r="F9" s="124">
        <v>2024</v>
      </c>
      <c r="G9" s="519"/>
    </row>
    <row r="10" spans="1:7" ht="21.75" customHeight="1">
      <c r="A10" s="125" t="s">
        <v>295</v>
      </c>
      <c r="B10" s="520">
        <v>13456</v>
      </c>
      <c r="C10" s="520">
        <v>13887</v>
      </c>
      <c r="D10" s="520">
        <v>14587</v>
      </c>
      <c r="E10" s="227">
        <v>15493</v>
      </c>
      <c r="F10" s="227">
        <v>16455</v>
      </c>
      <c r="G10" s="253" t="s">
        <v>296</v>
      </c>
    </row>
    <row r="11" spans="1:7">
      <c r="A11" s="39" t="s">
        <v>297</v>
      </c>
      <c r="B11" s="311">
        <v>1361</v>
      </c>
      <c r="C11" s="311">
        <v>1403</v>
      </c>
      <c r="D11" s="311">
        <v>1439</v>
      </c>
      <c r="E11" s="36">
        <v>1489</v>
      </c>
      <c r="F11" s="36">
        <v>1547</v>
      </c>
      <c r="G11" s="169" t="s">
        <v>298</v>
      </c>
    </row>
    <row r="12" spans="1:7" ht="42" customHeight="1">
      <c r="A12" s="39" t="s">
        <v>299</v>
      </c>
      <c r="B12" s="311">
        <v>1084</v>
      </c>
      <c r="C12" s="311">
        <v>1123</v>
      </c>
      <c r="D12" s="311">
        <v>1151</v>
      </c>
      <c r="E12" s="36">
        <v>1205</v>
      </c>
      <c r="F12" s="36">
        <v>1233</v>
      </c>
      <c r="G12" s="169" t="s">
        <v>300</v>
      </c>
    </row>
    <row r="13" spans="1:7">
      <c r="A13" s="39" t="s">
        <v>301</v>
      </c>
      <c r="B13" s="311">
        <v>6248</v>
      </c>
      <c r="C13" s="311">
        <v>6497</v>
      </c>
      <c r="D13" s="311">
        <v>6876</v>
      </c>
      <c r="E13" s="36">
        <v>7460</v>
      </c>
      <c r="F13" s="36">
        <v>8139</v>
      </c>
      <c r="G13" s="169" t="s">
        <v>302</v>
      </c>
    </row>
    <row r="14" spans="1:7" ht="39" customHeight="1">
      <c r="A14" s="96" t="s">
        <v>303</v>
      </c>
      <c r="B14" s="311">
        <v>4648</v>
      </c>
      <c r="C14" s="311">
        <v>4742</v>
      </c>
      <c r="D14" s="311">
        <v>5000</v>
      </c>
      <c r="E14" s="36">
        <v>5218</v>
      </c>
      <c r="F14" s="36">
        <v>5412</v>
      </c>
      <c r="G14" s="169" t="s">
        <v>304</v>
      </c>
    </row>
    <row r="15" spans="1:7" ht="26.25" customHeight="1">
      <c r="A15" s="96" t="s">
        <v>305</v>
      </c>
      <c r="B15" s="311">
        <v>92</v>
      </c>
      <c r="C15" s="311">
        <v>99</v>
      </c>
      <c r="D15" s="311">
        <v>98</v>
      </c>
      <c r="E15" s="36">
        <v>98</v>
      </c>
      <c r="F15" s="36">
        <v>101</v>
      </c>
      <c r="G15" s="169" t="s">
        <v>306</v>
      </c>
    </row>
    <row r="16" spans="1:7" ht="26.25">
      <c r="A16" s="39" t="s">
        <v>307</v>
      </c>
      <c r="B16" s="311">
        <v>23</v>
      </c>
      <c r="C16" s="311">
        <v>23</v>
      </c>
      <c r="D16" s="311">
        <v>23</v>
      </c>
      <c r="E16" s="36">
        <v>23</v>
      </c>
      <c r="F16" s="36">
        <v>23</v>
      </c>
      <c r="G16" s="169" t="s">
        <v>308</v>
      </c>
    </row>
    <row r="17" spans="1:12">
      <c r="A17" s="666"/>
      <c r="B17" s="664" t="s">
        <v>309</v>
      </c>
      <c r="C17" s="664"/>
      <c r="D17" s="664"/>
      <c r="E17" s="664"/>
      <c r="F17" s="664"/>
      <c r="G17" s="667"/>
    </row>
    <row r="18" spans="1:12">
      <c r="A18" s="666"/>
      <c r="B18" s="665" t="s">
        <v>310</v>
      </c>
      <c r="C18" s="665"/>
      <c r="D18" s="665"/>
      <c r="E18" s="665"/>
      <c r="F18" s="665"/>
      <c r="G18" s="667"/>
      <c r="K18" s="3" t="s">
        <v>1059</v>
      </c>
    </row>
    <row r="19" spans="1:12">
      <c r="A19" s="125" t="s">
        <v>295</v>
      </c>
      <c r="B19" s="652">
        <f>SUM(B20:B25)</f>
        <v>100</v>
      </c>
      <c r="C19" s="652">
        <f t="shared" ref="C19:F19" si="0">SUM(C20:C25)</f>
        <v>100</v>
      </c>
      <c r="D19" s="652">
        <f t="shared" si="0"/>
        <v>100</v>
      </c>
      <c r="E19" s="652">
        <f t="shared" si="0"/>
        <v>99.999999999999986</v>
      </c>
      <c r="F19" s="652">
        <f t="shared" si="0"/>
        <v>100.00139775144331</v>
      </c>
      <c r="G19" s="253" t="s">
        <v>296</v>
      </c>
      <c r="H19" s="206"/>
      <c r="I19" s="206"/>
      <c r="J19" s="206"/>
      <c r="K19" s="206"/>
      <c r="L19" s="206"/>
    </row>
    <row r="20" spans="1:12">
      <c r="A20" s="39" t="s">
        <v>297</v>
      </c>
      <c r="B20" s="521">
        <f>B11/B10*100</f>
        <v>10.114447086801427</v>
      </c>
      <c r="C20" s="521">
        <f t="shared" ref="C20:D20" si="1">C11/C10*100</f>
        <v>10.102974004464608</v>
      </c>
      <c r="D20" s="521">
        <f t="shared" si="1"/>
        <v>9.8649482415849725</v>
      </c>
      <c r="E20" s="521">
        <v>9.6107919705673535</v>
      </c>
      <c r="F20" s="521">
        <v>9.40139775144333</v>
      </c>
      <c r="G20" s="169" t="s">
        <v>298</v>
      </c>
      <c r="H20" s="206"/>
      <c r="I20" s="206" t="s">
        <v>1059</v>
      </c>
      <c r="J20" s="206"/>
      <c r="K20" s="206"/>
      <c r="L20" s="206"/>
    </row>
    <row r="21" spans="1:12" ht="40.15" customHeight="1">
      <c r="A21" s="39" t="s">
        <v>299</v>
      </c>
      <c r="B21" s="521">
        <f>B12/B10*100</f>
        <v>8.0558858501783597</v>
      </c>
      <c r="C21" s="521">
        <f t="shared" ref="C21:D21" si="2">C12/C10*100</f>
        <v>8.0866997911715988</v>
      </c>
      <c r="D21" s="521">
        <f t="shared" si="2"/>
        <v>7.8905875094262017</v>
      </c>
      <c r="E21" s="521">
        <v>7.7777060608016519</v>
      </c>
      <c r="F21" s="521">
        <v>7.5</v>
      </c>
      <c r="G21" s="169" t="s">
        <v>300</v>
      </c>
      <c r="H21" s="206"/>
      <c r="I21" s="206"/>
      <c r="J21" s="206"/>
      <c r="K21" s="206"/>
      <c r="L21" s="206"/>
    </row>
    <row r="22" spans="1:12">
      <c r="A22" s="39" t="s">
        <v>301</v>
      </c>
      <c r="B22" s="521">
        <f>B13/B10*100</f>
        <v>46.432818073721762</v>
      </c>
      <c r="C22" s="521">
        <f t="shared" ref="C22:D22" si="3">C13/C10*100</f>
        <v>46.784762727730971</v>
      </c>
      <c r="D22" s="521">
        <f t="shared" si="3"/>
        <v>47.137862480290671</v>
      </c>
      <c r="E22" s="521">
        <v>48.150777770606076</v>
      </c>
      <c r="F22" s="521">
        <v>49.5</v>
      </c>
      <c r="G22" s="169" t="s">
        <v>302</v>
      </c>
      <c r="H22" s="206"/>
      <c r="I22" s="206"/>
      <c r="J22" s="206"/>
      <c r="K22" s="206"/>
      <c r="L22" s="206"/>
    </row>
    <row r="23" spans="1:12" ht="38.25" customHeight="1">
      <c r="A23" s="96" t="s">
        <v>303</v>
      </c>
      <c r="B23" s="521">
        <f>B14/B10*100</f>
        <v>34.542211652794293</v>
      </c>
      <c r="C23" s="521">
        <f t="shared" ref="C23:D23" si="4">C14/C10*100</f>
        <v>34.147043997983729</v>
      </c>
      <c r="D23" s="521">
        <f t="shared" si="4"/>
        <v>34.277096044423118</v>
      </c>
      <c r="E23" s="521">
        <v>33.679726328019107</v>
      </c>
      <c r="F23" s="521">
        <v>32.9</v>
      </c>
      <c r="G23" s="169" t="s">
        <v>304</v>
      </c>
      <c r="H23" s="206"/>
      <c r="I23" s="206"/>
      <c r="J23" s="206"/>
      <c r="K23" s="206"/>
      <c r="L23" s="206"/>
    </row>
    <row r="24" spans="1:12" ht="28.5" customHeight="1">
      <c r="A24" s="96" t="s">
        <v>305</v>
      </c>
      <c r="B24" s="521">
        <f>B15/B10*100</f>
        <v>0.68370986920332932</v>
      </c>
      <c r="C24" s="521">
        <f t="shared" ref="C24:D24" si="5">C15/C10*100</f>
        <v>0.71289695398574204</v>
      </c>
      <c r="D24" s="521">
        <f t="shared" si="5"/>
        <v>0.67183108247069312</v>
      </c>
      <c r="E24" s="521">
        <v>0.63254372942619241</v>
      </c>
      <c r="F24" s="521">
        <v>0.6</v>
      </c>
      <c r="G24" s="169" t="s">
        <v>306</v>
      </c>
      <c r="H24" s="206"/>
      <c r="I24" s="206"/>
      <c r="J24" s="206"/>
      <c r="K24" s="206"/>
      <c r="L24" s="206"/>
    </row>
    <row r="25" spans="1:12" ht="27.6" customHeight="1" thickBot="1">
      <c r="A25" s="117" t="s">
        <v>307</v>
      </c>
      <c r="B25" s="525">
        <f>B16/B10*100</f>
        <v>0.17092746730083233</v>
      </c>
      <c r="C25" s="525">
        <f t="shared" ref="C25:D25" si="6">C16/C10*100</f>
        <v>0.16562252466335423</v>
      </c>
      <c r="D25" s="525">
        <f t="shared" si="6"/>
        <v>0.15767464180434634</v>
      </c>
      <c r="E25" s="525">
        <v>0.14845414057961659</v>
      </c>
      <c r="F25" s="525">
        <v>0.1</v>
      </c>
      <c r="G25" s="177" t="s">
        <v>308</v>
      </c>
      <c r="H25" s="206"/>
      <c r="I25" s="206"/>
      <c r="J25" s="206"/>
      <c r="K25" s="206"/>
      <c r="L25" s="206"/>
    </row>
    <row r="40" spans="7:7">
      <c r="G40" s="462"/>
    </row>
  </sheetData>
  <mergeCells count="4">
    <mergeCell ref="B17:F17"/>
    <mergeCell ref="B18:F18"/>
    <mergeCell ref="A17:A18"/>
    <mergeCell ref="G17:G18"/>
  </mergeCells>
  <pageMargins left="0.70866141732283472" right="0.70866141732283472" top="0.78740157480314965" bottom="0.78740157480314965" header="0.31496062992125984" footer="0.31496062992125984"/>
  <pageSetup paperSize="9" firstPageNumber="25" orientation="portrait" useFirstPageNumber="1" r:id="rId1"/>
  <headerFoot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G52"/>
  <sheetViews>
    <sheetView tabSelected="1" workbookViewId="0">
      <selection activeCell="L23" sqref="L23"/>
    </sheetView>
  </sheetViews>
  <sheetFormatPr defaultColWidth="9.140625" defaultRowHeight="15"/>
  <cols>
    <col min="1" max="1" width="20.7109375" customWidth="1"/>
    <col min="2" max="2" width="10.42578125" customWidth="1"/>
    <col min="3" max="3" width="11.140625" customWidth="1"/>
    <col min="4" max="4" width="10.42578125" customWidth="1"/>
    <col min="5" max="5" width="9" customWidth="1"/>
    <col min="6" max="6" width="10.140625" customWidth="1"/>
    <col min="7" max="7" width="22.7109375" customWidth="1"/>
  </cols>
  <sheetData>
    <row r="1" spans="1:7" ht="18" customHeight="1">
      <c r="A1" s="119" t="s">
        <v>1291</v>
      </c>
      <c r="B1" s="615"/>
      <c r="C1" s="615"/>
      <c r="D1" s="615"/>
      <c r="E1" s="615"/>
      <c r="F1" s="615"/>
      <c r="G1" s="615"/>
    </row>
    <row r="2" spans="1:7" s="617" customFormat="1" ht="18" customHeight="1">
      <c r="A2" s="120" t="s">
        <v>1292</v>
      </c>
      <c r="B2" s="616"/>
      <c r="C2" s="616"/>
      <c r="D2" s="616"/>
      <c r="E2" s="616"/>
      <c r="F2" s="616"/>
      <c r="G2" s="616"/>
    </row>
    <row r="3" spans="1:7" s="109" customFormat="1" ht="18" customHeight="1">
      <c r="A3" s="784" t="s">
        <v>1293</v>
      </c>
      <c r="B3" s="785"/>
      <c r="C3" s="785"/>
      <c r="D3" s="785"/>
      <c r="E3" s="785"/>
      <c r="F3" s="785"/>
      <c r="G3" s="785"/>
    </row>
    <row r="4" spans="1:7" s="24" customFormat="1" ht="18" customHeight="1">
      <c r="A4" s="786" t="s">
        <v>1294</v>
      </c>
      <c r="B4" s="786"/>
      <c r="C4" s="786"/>
      <c r="D4" s="786"/>
      <c r="E4" s="786"/>
      <c r="F4" s="786"/>
      <c r="G4" s="786"/>
    </row>
    <row r="5" spans="1:7" ht="15" customHeight="1">
      <c r="A5" s="4" t="s">
        <v>1295</v>
      </c>
      <c r="B5" s="109"/>
      <c r="C5" s="109"/>
      <c r="D5" s="109"/>
      <c r="E5" s="109"/>
      <c r="F5" s="109"/>
      <c r="G5" s="109"/>
    </row>
    <row r="6" spans="1:7" s="617" customFormat="1" ht="18" customHeight="1" thickBot="1">
      <c r="A6" s="29" t="s">
        <v>1296</v>
      </c>
      <c r="B6" s="21"/>
      <c r="C6" s="21"/>
      <c r="D6" s="122"/>
      <c r="E6" s="618"/>
      <c r="F6" s="619"/>
      <c r="G6" s="122"/>
    </row>
    <row r="7" spans="1:7" s="620" customFormat="1" ht="18" customHeight="1" thickBot="1">
      <c r="A7" s="123" t="s">
        <v>1297</v>
      </c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31"/>
    </row>
    <row r="8" spans="1:7">
      <c r="A8" s="125" t="s">
        <v>1298</v>
      </c>
      <c r="B8" s="126">
        <v>157777.9</v>
      </c>
      <c r="C8" s="126">
        <v>39811.599999999999</v>
      </c>
      <c r="D8" s="126">
        <v>43945.8</v>
      </c>
      <c r="E8" s="126">
        <v>49809.7</v>
      </c>
      <c r="F8" s="126">
        <v>33784.699999999997</v>
      </c>
      <c r="G8" s="125" t="s">
        <v>1299</v>
      </c>
    </row>
    <row r="9" spans="1:7">
      <c r="A9" s="621" t="s">
        <v>540</v>
      </c>
      <c r="B9" s="622"/>
      <c r="C9" s="622"/>
      <c r="D9" s="622"/>
      <c r="E9" s="622"/>
      <c r="F9" s="622"/>
      <c r="G9" s="39" t="s">
        <v>1300</v>
      </c>
    </row>
    <row r="10" spans="1:7" ht="26.25">
      <c r="A10" s="125" t="s">
        <v>941</v>
      </c>
      <c r="B10" s="126">
        <v>157066.79999999999</v>
      </c>
      <c r="C10" s="126">
        <v>39584.5</v>
      </c>
      <c r="D10" s="126">
        <v>40710.9</v>
      </c>
      <c r="E10" s="126">
        <v>48200.3</v>
      </c>
      <c r="F10" s="126">
        <v>30638.6</v>
      </c>
      <c r="G10" s="125" t="s">
        <v>1301</v>
      </c>
    </row>
    <row r="11" spans="1:7">
      <c r="A11" s="39" t="s">
        <v>1302</v>
      </c>
      <c r="B11" s="32" t="s">
        <v>378</v>
      </c>
      <c r="C11" s="32" t="s">
        <v>378</v>
      </c>
      <c r="D11" s="32">
        <v>0.1</v>
      </c>
      <c r="E11" s="32" t="s">
        <v>378</v>
      </c>
      <c r="F11" s="32" t="s">
        <v>378</v>
      </c>
      <c r="G11" s="39" t="s">
        <v>1302</v>
      </c>
    </row>
    <row r="12" spans="1:7">
      <c r="A12" s="39" t="s">
        <v>1303</v>
      </c>
      <c r="B12" s="32" t="s">
        <v>378</v>
      </c>
      <c r="C12" s="32" t="s">
        <v>378</v>
      </c>
      <c r="D12" s="32">
        <v>0.3</v>
      </c>
      <c r="E12" s="32">
        <v>0.3</v>
      </c>
      <c r="F12" s="32">
        <v>73.900000000000006</v>
      </c>
      <c r="G12" s="39" t="s">
        <v>1303</v>
      </c>
    </row>
    <row r="13" spans="1:7" ht="26.25">
      <c r="A13" s="39" t="s">
        <v>1304</v>
      </c>
      <c r="B13" s="32">
        <v>65</v>
      </c>
      <c r="C13" s="32" t="s">
        <v>378</v>
      </c>
      <c r="D13" s="32">
        <v>34.1</v>
      </c>
      <c r="E13" s="32">
        <v>214.4</v>
      </c>
      <c r="F13" s="32">
        <v>694.5</v>
      </c>
      <c r="G13" s="39" t="s">
        <v>1305</v>
      </c>
    </row>
    <row r="14" spans="1:7">
      <c r="A14" s="39" t="s">
        <v>568</v>
      </c>
      <c r="B14" s="32">
        <v>2.2999999999999998</v>
      </c>
      <c r="C14" s="32">
        <v>34.200000000000003</v>
      </c>
      <c r="D14" s="32">
        <v>141.30000000000001</v>
      </c>
      <c r="E14" s="32">
        <v>1516.4</v>
      </c>
      <c r="F14" s="32">
        <v>23.3</v>
      </c>
      <c r="G14" s="39" t="s">
        <v>568</v>
      </c>
    </row>
    <row r="15" spans="1:7">
      <c r="A15" s="39" t="s">
        <v>520</v>
      </c>
      <c r="B15" s="32" t="s">
        <v>378</v>
      </c>
      <c r="C15" s="32" t="s">
        <v>378</v>
      </c>
      <c r="D15" s="32">
        <v>1</v>
      </c>
      <c r="E15" s="32">
        <v>4.4000000000000004</v>
      </c>
      <c r="F15" s="32" t="s">
        <v>378</v>
      </c>
      <c r="G15" s="39" t="s">
        <v>520</v>
      </c>
    </row>
    <row r="16" spans="1:7" ht="15" customHeight="1">
      <c r="A16" s="39" t="s">
        <v>512</v>
      </c>
      <c r="B16" s="32" t="s">
        <v>378</v>
      </c>
      <c r="C16" s="32">
        <v>0.1</v>
      </c>
      <c r="D16" s="32">
        <v>265.60000000000002</v>
      </c>
      <c r="E16" s="32" t="s">
        <v>378</v>
      </c>
      <c r="F16" s="32">
        <v>0.1</v>
      </c>
      <c r="G16" s="39" t="s">
        <v>512</v>
      </c>
    </row>
    <row r="17" spans="1:7" ht="15" customHeight="1">
      <c r="A17" s="39" t="s">
        <v>570</v>
      </c>
      <c r="B17" s="32">
        <v>14.5</v>
      </c>
      <c r="C17" s="32">
        <v>0.7</v>
      </c>
      <c r="D17" s="32">
        <v>0.1</v>
      </c>
      <c r="E17" s="32">
        <v>0.5</v>
      </c>
      <c r="F17" s="32">
        <v>0.9</v>
      </c>
      <c r="G17" s="39" t="s">
        <v>570</v>
      </c>
    </row>
    <row r="18" spans="1:7" ht="24.75" customHeight="1">
      <c r="A18" s="39" t="s">
        <v>1306</v>
      </c>
      <c r="B18" s="32" t="s">
        <v>378</v>
      </c>
      <c r="C18" s="32" t="s">
        <v>378</v>
      </c>
      <c r="D18" s="32" t="s">
        <v>378</v>
      </c>
      <c r="E18" s="32">
        <v>1.1000000000000001</v>
      </c>
      <c r="F18" s="32">
        <v>4.7</v>
      </c>
      <c r="G18" s="39" t="s">
        <v>1307</v>
      </c>
    </row>
    <row r="19" spans="1:7" ht="15" customHeight="1">
      <c r="A19" s="96" t="s">
        <v>1308</v>
      </c>
      <c r="B19" s="32">
        <v>178.1</v>
      </c>
      <c r="C19" s="32">
        <v>323.60000000000002</v>
      </c>
      <c r="D19" s="32" t="s">
        <v>378</v>
      </c>
      <c r="E19" s="32" t="s">
        <v>378</v>
      </c>
      <c r="F19" s="32" t="s">
        <v>378</v>
      </c>
      <c r="G19" s="96" t="s">
        <v>1308</v>
      </c>
    </row>
    <row r="20" spans="1:7" ht="15" customHeight="1">
      <c r="A20" s="96" t="s">
        <v>1309</v>
      </c>
      <c r="B20" s="32">
        <v>3469.1</v>
      </c>
      <c r="C20" s="32" t="s">
        <v>378</v>
      </c>
      <c r="D20" s="32" t="s">
        <v>378</v>
      </c>
      <c r="E20" s="32" t="s">
        <v>378</v>
      </c>
      <c r="F20" s="32" t="s">
        <v>378</v>
      </c>
      <c r="G20" s="96" t="s">
        <v>1309</v>
      </c>
    </row>
    <row r="21" spans="1:7" ht="15" customHeight="1">
      <c r="A21" s="96" t="s">
        <v>510</v>
      </c>
      <c r="B21" s="32">
        <v>973.7</v>
      </c>
      <c r="C21" s="32">
        <v>113.1</v>
      </c>
      <c r="D21" s="32">
        <v>506.4</v>
      </c>
      <c r="E21" s="32">
        <v>5337.4</v>
      </c>
      <c r="F21" s="32">
        <v>3506.6</v>
      </c>
      <c r="G21" s="96" t="s">
        <v>511</v>
      </c>
    </row>
    <row r="22" spans="1:7" ht="15" customHeight="1">
      <c r="A22" s="96" t="s">
        <v>1310</v>
      </c>
      <c r="B22" s="32">
        <v>12.1</v>
      </c>
      <c r="C22" s="32">
        <v>44.9</v>
      </c>
      <c r="D22" s="32">
        <v>8.1</v>
      </c>
      <c r="E22" s="32">
        <v>5</v>
      </c>
      <c r="F22" s="32">
        <v>2.7</v>
      </c>
      <c r="G22" s="96" t="s">
        <v>1310</v>
      </c>
    </row>
    <row r="23" spans="1:7" ht="15" customHeight="1">
      <c r="A23" s="96" t="s">
        <v>1311</v>
      </c>
      <c r="B23" s="32" t="s">
        <v>378</v>
      </c>
      <c r="C23" s="32" t="s">
        <v>378</v>
      </c>
      <c r="D23" s="32">
        <v>0.1</v>
      </c>
      <c r="E23" s="32" t="s">
        <v>378</v>
      </c>
      <c r="F23" s="32" t="s">
        <v>378</v>
      </c>
      <c r="G23" s="96" t="s">
        <v>1311</v>
      </c>
    </row>
    <row r="24" spans="1:7" ht="15" customHeight="1">
      <c r="A24" s="96" t="s">
        <v>1312</v>
      </c>
      <c r="B24" s="32">
        <v>0.1</v>
      </c>
      <c r="C24" s="32" t="s">
        <v>378</v>
      </c>
      <c r="D24" s="32">
        <v>0.9</v>
      </c>
      <c r="E24" s="32" t="s">
        <v>378</v>
      </c>
      <c r="F24" s="32" t="s">
        <v>378</v>
      </c>
      <c r="G24" s="96" t="s">
        <v>1312</v>
      </c>
    </row>
    <row r="25" spans="1:7" ht="15" customHeight="1">
      <c r="A25" s="96" t="s">
        <v>514</v>
      </c>
      <c r="B25" s="32" t="s">
        <v>378</v>
      </c>
      <c r="C25" s="32" t="s">
        <v>378</v>
      </c>
      <c r="D25" s="32">
        <v>0.1</v>
      </c>
      <c r="E25" s="32" t="s">
        <v>378</v>
      </c>
      <c r="F25" s="32" t="s">
        <v>378</v>
      </c>
      <c r="G25" s="96" t="s">
        <v>514</v>
      </c>
    </row>
    <row r="26" spans="1:7" ht="15" customHeight="1">
      <c r="A26" s="39" t="s">
        <v>1313</v>
      </c>
      <c r="B26" s="32">
        <v>32660.799999999999</v>
      </c>
      <c r="C26" s="32">
        <v>37062</v>
      </c>
      <c r="D26" s="32">
        <v>34814.6</v>
      </c>
      <c r="E26" s="32">
        <v>27194.799999999999</v>
      </c>
      <c r="F26" s="32" t="s">
        <v>378</v>
      </c>
      <c r="G26" s="39" t="s">
        <v>1314</v>
      </c>
    </row>
    <row r="27" spans="1:7" ht="15" customHeight="1">
      <c r="A27" s="39" t="s">
        <v>1315</v>
      </c>
      <c r="B27" s="32" t="s">
        <v>378</v>
      </c>
      <c r="C27" s="32" t="s">
        <v>378</v>
      </c>
      <c r="D27" s="32" t="s">
        <v>378</v>
      </c>
      <c r="E27" s="32">
        <v>15.2</v>
      </c>
      <c r="F27" s="32" t="s">
        <v>378</v>
      </c>
      <c r="G27" s="39" t="s">
        <v>1316</v>
      </c>
    </row>
    <row r="28" spans="1:7" ht="15" customHeight="1">
      <c r="A28" s="39" t="s">
        <v>1317</v>
      </c>
      <c r="B28" s="32">
        <v>25.2</v>
      </c>
      <c r="C28" s="32" t="s">
        <v>378</v>
      </c>
      <c r="D28" s="32" t="s">
        <v>378</v>
      </c>
      <c r="E28" s="32" t="s">
        <v>378</v>
      </c>
      <c r="F28" s="32" t="s">
        <v>378</v>
      </c>
      <c r="G28" s="39" t="s">
        <v>1317</v>
      </c>
    </row>
    <row r="29" spans="1:7" ht="25.9" customHeight="1">
      <c r="A29" s="39" t="s">
        <v>573</v>
      </c>
      <c r="B29" s="32" t="s">
        <v>378</v>
      </c>
      <c r="C29" s="32" t="s">
        <v>378</v>
      </c>
      <c r="D29" s="32">
        <v>76.7</v>
      </c>
      <c r="E29" s="32">
        <v>12520.7</v>
      </c>
      <c r="F29" s="32">
        <v>17322.2</v>
      </c>
      <c r="G29" s="96" t="s">
        <v>574</v>
      </c>
    </row>
    <row r="30" spans="1:7" ht="15" customHeight="1">
      <c r="A30" s="39" t="s">
        <v>517</v>
      </c>
      <c r="B30" s="32" t="s">
        <v>378</v>
      </c>
      <c r="C30" s="32" t="s">
        <v>378</v>
      </c>
      <c r="D30" s="32">
        <v>0.2</v>
      </c>
      <c r="E30" s="32">
        <v>0.3</v>
      </c>
      <c r="F30" s="32">
        <v>37.4</v>
      </c>
      <c r="G30" s="96" t="s">
        <v>517</v>
      </c>
    </row>
    <row r="31" spans="1:7" ht="15" customHeight="1">
      <c r="A31" s="39" t="s">
        <v>1318</v>
      </c>
      <c r="B31" s="32" t="s">
        <v>378</v>
      </c>
      <c r="C31" s="32" t="s">
        <v>378</v>
      </c>
      <c r="D31" s="32">
        <v>1.3</v>
      </c>
      <c r="E31" s="32">
        <v>1.4</v>
      </c>
      <c r="F31" s="32">
        <v>22</v>
      </c>
      <c r="G31" s="96" t="s">
        <v>1319</v>
      </c>
    </row>
    <row r="32" spans="1:7" ht="15" customHeight="1">
      <c r="A32" s="39" t="s">
        <v>1320</v>
      </c>
      <c r="B32" s="32" t="s">
        <v>378</v>
      </c>
      <c r="C32" s="32" t="s">
        <v>378</v>
      </c>
      <c r="D32" s="32" t="s">
        <v>378</v>
      </c>
      <c r="E32" s="32">
        <v>0.3</v>
      </c>
      <c r="F32" s="32" t="s">
        <v>378</v>
      </c>
      <c r="G32" s="96" t="s">
        <v>1321</v>
      </c>
    </row>
    <row r="33" spans="1:7" ht="15" customHeight="1">
      <c r="A33" s="39" t="s">
        <v>1322</v>
      </c>
      <c r="B33" s="32" t="s">
        <v>378</v>
      </c>
      <c r="C33" s="32" t="s">
        <v>378</v>
      </c>
      <c r="D33" s="32" t="s">
        <v>378</v>
      </c>
      <c r="E33" s="32">
        <v>170.6</v>
      </c>
      <c r="F33" s="32" t="s">
        <v>378</v>
      </c>
      <c r="G33" s="96" t="s">
        <v>1323</v>
      </c>
    </row>
    <row r="34" spans="1:7" ht="15" customHeight="1">
      <c r="A34" s="39" t="s">
        <v>516</v>
      </c>
      <c r="B34" s="32" t="s">
        <v>378</v>
      </c>
      <c r="C34" s="32" t="s">
        <v>378</v>
      </c>
      <c r="D34" s="32">
        <v>0.2</v>
      </c>
      <c r="E34" s="32" t="s">
        <v>378</v>
      </c>
      <c r="F34" s="32" t="s">
        <v>378</v>
      </c>
      <c r="G34" s="96" t="s">
        <v>516</v>
      </c>
    </row>
    <row r="35" spans="1:7" ht="42.75" customHeight="1">
      <c r="A35" s="39" t="s">
        <v>576</v>
      </c>
      <c r="B35" s="32">
        <v>5.9</v>
      </c>
      <c r="C35" s="32">
        <v>95.1</v>
      </c>
      <c r="D35" s="32">
        <v>62.6</v>
      </c>
      <c r="E35" s="32" t="s">
        <v>378</v>
      </c>
      <c r="F35" s="32">
        <v>20.2</v>
      </c>
      <c r="G35" s="96" t="s">
        <v>1324</v>
      </c>
    </row>
    <row r="36" spans="1:7" ht="25.9" customHeight="1">
      <c r="A36" s="39" t="s">
        <v>578</v>
      </c>
      <c r="B36" s="32">
        <v>556.79999999999995</v>
      </c>
      <c r="C36" s="32">
        <v>1909.6</v>
      </c>
      <c r="D36" s="32">
        <v>2655.9</v>
      </c>
      <c r="E36" s="32">
        <v>847.3</v>
      </c>
      <c r="F36" s="32">
        <v>5854.9</v>
      </c>
      <c r="G36" s="96" t="s">
        <v>579</v>
      </c>
    </row>
    <row r="37" spans="1:7" ht="15" customHeight="1">
      <c r="A37" s="39" t="s">
        <v>532</v>
      </c>
      <c r="B37" s="32">
        <v>18116.099999999999</v>
      </c>
      <c r="C37" s="32">
        <v>1.2</v>
      </c>
      <c r="D37" s="32">
        <v>28.1</v>
      </c>
      <c r="E37" s="32">
        <v>298.5</v>
      </c>
      <c r="F37" s="32">
        <v>358</v>
      </c>
      <c r="G37" s="96" t="s">
        <v>519</v>
      </c>
    </row>
    <row r="38" spans="1:7" ht="15" customHeight="1">
      <c r="A38" s="39" t="s">
        <v>581</v>
      </c>
      <c r="B38" s="32">
        <v>75</v>
      </c>
      <c r="C38" s="32" t="s">
        <v>378</v>
      </c>
      <c r="D38" s="32">
        <v>0.1</v>
      </c>
      <c r="E38" s="32">
        <v>6</v>
      </c>
      <c r="F38" s="32">
        <v>83.6</v>
      </c>
      <c r="G38" s="96" t="s">
        <v>581</v>
      </c>
    </row>
    <row r="39" spans="1:7" ht="15" customHeight="1">
      <c r="A39" s="39" t="s">
        <v>582</v>
      </c>
      <c r="B39" s="32">
        <v>100912.1</v>
      </c>
      <c r="C39" s="32" t="s">
        <v>378</v>
      </c>
      <c r="D39" s="32">
        <v>2112.9</v>
      </c>
      <c r="E39" s="32">
        <v>46.3</v>
      </c>
      <c r="F39" s="32">
        <v>2441.1999999999998</v>
      </c>
      <c r="G39" s="96" t="s">
        <v>582</v>
      </c>
    </row>
    <row r="40" spans="1:7" ht="15" customHeight="1">
      <c r="A40" s="39" t="s">
        <v>583</v>
      </c>
      <c r="B40" s="32" t="s">
        <v>378</v>
      </c>
      <c r="C40" s="32" t="s">
        <v>378</v>
      </c>
      <c r="D40" s="32" t="s">
        <v>378</v>
      </c>
      <c r="E40" s="32">
        <v>19.3</v>
      </c>
      <c r="F40" s="32">
        <v>25.2</v>
      </c>
      <c r="G40" s="96" t="s">
        <v>583</v>
      </c>
    </row>
    <row r="41" spans="1:7" ht="15" customHeight="1">
      <c r="A41" s="39" t="s">
        <v>1325</v>
      </c>
      <c r="B41" s="32" t="s">
        <v>378</v>
      </c>
      <c r="C41" s="32" t="s">
        <v>378</v>
      </c>
      <c r="D41" s="32">
        <v>0.2</v>
      </c>
      <c r="E41" s="32" t="s">
        <v>378</v>
      </c>
      <c r="F41" s="32" t="s">
        <v>378</v>
      </c>
      <c r="G41" s="96" t="s">
        <v>1325</v>
      </c>
    </row>
    <row r="42" spans="1:7" ht="15" customHeight="1">
      <c r="A42" s="39" t="s">
        <v>1326</v>
      </c>
      <c r="B42" s="32" t="s">
        <v>378</v>
      </c>
      <c r="C42" s="32" t="s">
        <v>378</v>
      </c>
      <c r="D42" s="32" t="s">
        <v>378</v>
      </c>
      <c r="E42" s="32">
        <v>0.1</v>
      </c>
      <c r="F42" s="32">
        <v>166.9</v>
      </c>
      <c r="G42" s="96" t="s">
        <v>1326</v>
      </c>
    </row>
    <row r="43" spans="1:7" ht="15" customHeight="1">
      <c r="A43" s="96" t="s">
        <v>585</v>
      </c>
      <c r="B43" s="32" t="s">
        <v>378</v>
      </c>
      <c r="C43" s="32" t="s">
        <v>378</v>
      </c>
      <c r="D43" s="32" t="s">
        <v>378</v>
      </c>
      <c r="E43" s="32" t="s">
        <v>378</v>
      </c>
      <c r="F43" s="32">
        <v>0.3</v>
      </c>
      <c r="G43" s="96" t="s">
        <v>585</v>
      </c>
    </row>
    <row r="44" spans="1:7" ht="15" customHeight="1">
      <c r="A44" s="125" t="s">
        <v>488</v>
      </c>
      <c r="B44" s="126">
        <v>711.1</v>
      </c>
      <c r="C44" s="126">
        <v>227.1</v>
      </c>
      <c r="D44" s="126">
        <v>3234.9</v>
      </c>
      <c r="E44" s="126">
        <v>1609.4</v>
      </c>
      <c r="F44" s="126">
        <v>3146.1</v>
      </c>
      <c r="G44" s="125" t="s">
        <v>1327</v>
      </c>
    </row>
    <row r="45" spans="1:7" ht="15" customHeight="1">
      <c r="A45" s="39" t="s">
        <v>492</v>
      </c>
      <c r="B45" s="32">
        <v>197.9</v>
      </c>
      <c r="C45" s="32">
        <v>27.5</v>
      </c>
      <c r="D45" s="32">
        <v>0.1</v>
      </c>
      <c r="E45" s="32">
        <v>112.9</v>
      </c>
      <c r="F45" s="32">
        <v>0.6</v>
      </c>
      <c r="G45" s="39" t="s">
        <v>493</v>
      </c>
    </row>
    <row r="46" spans="1:7" ht="15" customHeight="1">
      <c r="A46" s="39" t="s">
        <v>1633</v>
      </c>
      <c r="B46" s="32" t="s">
        <v>378</v>
      </c>
      <c r="C46" s="32" t="s">
        <v>378</v>
      </c>
      <c r="D46" s="32" t="s">
        <v>378</v>
      </c>
      <c r="E46" s="32" t="s">
        <v>378</v>
      </c>
      <c r="F46" s="32">
        <v>0.1</v>
      </c>
      <c r="G46" s="39" t="s">
        <v>558</v>
      </c>
    </row>
    <row r="47" spans="1:7" ht="15" customHeight="1">
      <c r="A47" s="39" t="s">
        <v>496</v>
      </c>
      <c r="B47" s="32">
        <v>15.9</v>
      </c>
      <c r="C47" s="32">
        <v>17.5</v>
      </c>
      <c r="D47" s="32">
        <v>106.1</v>
      </c>
      <c r="E47" s="32">
        <v>328.9</v>
      </c>
      <c r="F47" s="32">
        <v>1628</v>
      </c>
      <c r="G47" s="39" t="s">
        <v>497</v>
      </c>
    </row>
    <row r="48" spans="1:7" ht="15" customHeight="1">
      <c r="A48" s="39" t="s">
        <v>1328</v>
      </c>
      <c r="B48" s="32">
        <v>483.6</v>
      </c>
      <c r="C48" s="32">
        <v>182.1</v>
      </c>
      <c r="D48" s="32">
        <v>3123.1</v>
      </c>
      <c r="E48" s="32">
        <v>1134.5</v>
      </c>
      <c r="F48" s="32">
        <v>1344.9</v>
      </c>
      <c r="G48" s="39" t="s">
        <v>498</v>
      </c>
    </row>
    <row r="49" spans="1:7" ht="15" customHeight="1">
      <c r="A49" s="39" t="s">
        <v>560</v>
      </c>
      <c r="B49" s="32">
        <v>5.6</v>
      </c>
      <c r="C49" s="32" t="s">
        <v>378</v>
      </c>
      <c r="D49" s="32" t="s">
        <v>378</v>
      </c>
      <c r="E49" s="32" t="s">
        <v>378</v>
      </c>
      <c r="F49" s="32" t="s">
        <v>378</v>
      </c>
      <c r="G49" s="39" t="s">
        <v>500</v>
      </c>
    </row>
    <row r="50" spans="1:7" ht="15" customHeight="1">
      <c r="A50" s="39" t="s">
        <v>503</v>
      </c>
      <c r="B50" s="32" t="s">
        <v>378</v>
      </c>
      <c r="C50" s="32" t="s">
        <v>378</v>
      </c>
      <c r="D50" s="32" t="s">
        <v>378</v>
      </c>
      <c r="E50" s="32" t="s">
        <v>378</v>
      </c>
      <c r="F50" s="32">
        <v>0.9</v>
      </c>
      <c r="G50" s="39" t="s">
        <v>503</v>
      </c>
    </row>
    <row r="51" spans="1:7" ht="15" customHeight="1" thickBot="1">
      <c r="A51" s="117" t="s">
        <v>504</v>
      </c>
      <c r="B51" s="33">
        <v>8.1</v>
      </c>
      <c r="C51" s="33" t="s">
        <v>378</v>
      </c>
      <c r="D51" s="33">
        <v>5.6</v>
      </c>
      <c r="E51" s="33">
        <v>33.1</v>
      </c>
      <c r="F51" s="33">
        <v>171.6</v>
      </c>
      <c r="G51" s="117" t="s">
        <v>505</v>
      </c>
    </row>
    <row r="52" spans="1:7" ht="13.9" customHeight="1">
      <c r="A52" s="20"/>
      <c r="B52" s="20"/>
      <c r="C52" s="20"/>
      <c r="D52" s="20"/>
      <c r="E52" s="20"/>
      <c r="F52" s="20"/>
      <c r="G52" s="20"/>
    </row>
  </sheetData>
  <mergeCells count="2">
    <mergeCell ref="A3:G3"/>
    <mergeCell ref="A4:G4"/>
  </mergeCells>
  <pageMargins left="0.70866141732283505" right="0.70866141732283505" top="0.55118110236220497" bottom="0.74803149606299202" header="0.31496062992126" footer="0.31496062992126"/>
  <pageSetup paperSize="9" scale="89" firstPageNumber="87" orientation="portrait" useFirstPageNumber="1" r:id="rId1"/>
  <headerFoot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G12"/>
  <sheetViews>
    <sheetView tabSelected="1" workbookViewId="0">
      <selection activeCell="L23" sqref="L23"/>
    </sheetView>
  </sheetViews>
  <sheetFormatPr defaultColWidth="9.140625" defaultRowHeight="15"/>
  <cols>
    <col min="1" max="1" width="20.7109375" customWidth="1"/>
    <col min="7" max="7" width="20.7109375" customWidth="1"/>
  </cols>
  <sheetData>
    <row r="1" spans="1:7" ht="18" customHeight="1">
      <c r="A1" s="108" t="s">
        <v>1329</v>
      </c>
      <c r="B1" s="109"/>
      <c r="C1" s="109"/>
      <c r="D1" s="109"/>
      <c r="E1" s="109"/>
      <c r="F1" s="109"/>
      <c r="G1" s="109"/>
    </row>
    <row r="2" spans="1:7" ht="18" customHeight="1">
      <c r="A2" s="787" t="s">
        <v>1330</v>
      </c>
      <c r="B2" s="787"/>
      <c r="C2" s="787"/>
      <c r="D2" s="787"/>
      <c r="E2" s="787"/>
      <c r="F2" s="787"/>
      <c r="G2" s="787"/>
    </row>
    <row r="3" spans="1:7" ht="18" customHeight="1">
      <c r="A3" s="4" t="s">
        <v>1331</v>
      </c>
      <c r="B3" s="109"/>
      <c r="C3" s="109"/>
      <c r="D3" s="109"/>
      <c r="E3" s="109"/>
      <c r="F3" s="109"/>
      <c r="G3" s="109"/>
    </row>
    <row r="4" spans="1:7" ht="18" customHeight="1">
      <c r="A4" s="788" t="s">
        <v>1332</v>
      </c>
      <c r="B4" s="788"/>
      <c r="C4" s="788"/>
      <c r="D4" s="788"/>
      <c r="E4" s="788"/>
      <c r="F4" s="788"/>
      <c r="G4" s="109"/>
    </row>
    <row r="5" spans="1:7" ht="18" customHeight="1">
      <c r="A5" s="110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111"/>
    </row>
    <row r="6" spans="1:7" ht="25.9" customHeight="1">
      <c r="A6" s="112" t="s">
        <v>1333</v>
      </c>
      <c r="B6" s="113">
        <v>4655.2</v>
      </c>
      <c r="C6" s="113">
        <v>892.7</v>
      </c>
      <c r="D6" s="113">
        <v>4329.3</v>
      </c>
      <c r="E6" s="113">
        <v>4264.3</v>
      </c>
      <c r="F6" s="113">
        <v>4985</v>
      </c>
      <c r="G6" s="12" t="s">
        <v>1334</v>
      </c>
    </row>
    <row r="7" spans="1:7" ht="25.9" customHeight="1">
      <c r="A7" s="112" t="s">
        <v>1335</v>
      </c>
      <c r="B7" s="113">
        <v>27184.2</v>
      </c>
      <c r="C7" s="113">
        <v>13653.9</v>
      </c>
      <c r="D7" s="113">
        <v>12914.9</v>
      </c>
      <c r="E7" s="113">
        <v>19391.8</v>
      </c>
      <c r="F7" s="113">
        <v>16874.5</v>
      </c>
      <c r="G7" s="12" t="s">
        <v>1336</v>
      </c>
    </row>
    <row r="8" spans="1:7">
      <c r="A8" s="114" t="s">
        <v>459</v>
      </c>
      <c r="B8" s="113"/>
      <c r="C8" s="113"/>
      <c r="D8" s="113"/>
      <c r="E8" s="113"/>
      <c r="F8" s="113"/>
      <c r="G8" s="39" t="s">
        <v>1337</v>
      </c>
    </row>
    <row r="9" spans="1:7" ht="25.9" customHeight="1">
      <c r="A9" s="114" t="s">
        <v>1338</v>
      </c>
      <c r="B9" s="113">
        <v>20587.5</v>
      </c>
      <c r="C9" s="113">
        <v>10961.2</v>
      </c>
      <c r="D9" s="113">
        <v>10021.299999999999</v>
      </c>
      <c r="E9" s="113">
        <v>16356.5</v>
      </c>
      <c r="F9" s="113">
        <v>13783.5</v>
      </c>
      <c r="G9" s="39" t="s">
        <v>1339</v>
      </c>
    </row>
    <row r="10" spans="1:7" ht="44.25" customHeight="1">
      <c r="A10" s="115" t="s">
        <v>1340</v>
      </c>
      <c r="B10" s="116">
        <v>2622.4</v>
      </c>
      <c r="C10" s="116">
        <v>35.700000000000003</v>
      </c>
      <c r="D10" s="116">
        <v>2150.3000000000002</v>
      </c>
      <c r="E10" s="116">
        <v>2386</v>
      </c>
      <c r="F10" s="116">
        <v>1934.8</v>
      </c>
      <c r="G10" s="117" t="s">
        <v>1341</v>
      </c>
    </row>
    <row r="11" spans="1:7" ht="15" customHeight="1">
      <c r="A11" s="789"/>
      <c r="B11" s="789"/>
      <c r="F11" s="790"/>
      <c r="G11" s="790"/>
    </row>
    <row r="12" spans="1:7">
      <c r="A12" s="104"/>
      <c r="B12" s="104"/>
      <c r="C12" s="104"/>
      <c r="D12" s="104"/>
      <c r="E12" s="104"/>
      <c r="G12" s="118"/>
    </row>
  </sheetData>
  <mergeCells count="4">
    <mergeCell ref="A2:G2"/>
    <mergeCell ref="A4:F4"/>
    <mergeCell ref="A11:B11"/>
    <mergeCell ref="F11:G11"/>
  </mergeCells>
  <pageMargins left="0.70866141732283505" right="0.70866141732283505" top="0.74803149606299202" bottom="0.74803149606299202" header="0.31496062992126" footer="0.31496062992126"/>
  <pageSetup paperSize="9" firstPageNumber="88" orientation="portrait" useFirstPageNumber="1" r:id="rId1"/>
  <headerFooter>
    <oddFooter>&amp;C&amp;P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65"/>
  <sheetViews>
    <sheetView tabSelected="1" workbookViewId="0">
      <selection activeCell="L23" sqref="L23"/>
    </sheetView>
  </sheetViews>
  <sheetFormatPr defaultColWidth="9.140625" defaultRowHeight="15"/>
  <cols>
    <col min="1" max="1" width="20.7109375" style="44" customWidth="1"/>
    <col min="2" max="6" width="8.7109375" style="44" customWidth="1"/>
    <col min="7" max="7" width="21" style="44" customWidth="1"/>
    <col min="8" max="16384" width="9.140625" style="44"/>
  </cols>
  <sheetData>
    <row r="1" spans="1:8" ht="18" customHeight="1">
      <c r="A1" s="566" t="s">
        <v>1342</v>
      </c>
    </row>
    <row r="2" spans="1:8" ht="18" customHeight="1">
      <c r="A2" s="567" t="s">
        <v>1343</v>
      </c>
    </row>
    <row r="3" spans="1:8" ht="18" customHeight="1">
      <c r="A3" s="46" t="s">
        <v>1344</v>
      </c>
    </row>
    <row r="4" spans="1:8" s="41" customFormat="1" ht="17.25" customHeight="1">
      <c r="A4" s="45" t="s">
        <v>1345</v>
      </c>
    </row>
    <row r="5" spans="1:8" s="40" customFormat="1" ht="17.25" customHeight="1">
      <c r="A5" s="71" t="s">
        <v>1346</v>
      </c>
    </row>
    <row r="6" spans="1:8" ht="18" customHeight="1">
      <c r="A6" s="45" t="s">
        <v>1347</v>
      </c>
    </row>
    <row r="7" spans="1:8" ht="18" customHeight="1">
      <c r="A7" s="568" t="s">
        <v>1348</v>
      </c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569"/>
    </row>
    <row r="8" spans="1:8" ht="26.25">
      <c r="A8" s="60" t="s">
        <v>679</v>
      </c>
      <c r="B8" s="554"/>
      <c r="C8" s="554"/>
      <c r="D8" s="554"/>
      <c r="E8" s="554"/>
      <c r="F8" s="554"/>
      <c r="G8" s="570" t="s">
        <v>680</v>
      </c>
    </row>
    <row r="9" spans="1:8" ht="26.25">
      <c r="A9" s="63" t="s">
        <v>1349</v>
      </c>
      <c r="B9" s="93">
        <v>20</v>
      </c>
      <c r="C9" s="93">
        <v>19</v>
      </c>
      <c r="D9" s="93">
        <v>19</v>
      </c>
      <c r="E9" s="93">
        <v>21</v>
      </c>
      <c r="F9" s="93">
        <v>21</v>
      </c>
      <c r="G9" s="63" t="s">
        <v>1350</v>
      </c>
      <c r="H9" s="105"/>
    </row>
    <row r="10" spans="1:8">
      <c r="A10" s="63" t="s">
        <v>1351</v>
      </c>
      <c r="B10" s="93">
        <v>67</v>
      </c>
      <c r="C10" s="93">
        <v>68</v>
      </c>
      <c r="D10" s="93">
        <v>68</v>
      </c>
      <c r="E10" s="93">
        <v>69</v>
      </c>
      <c r="F10" s="93">
        <v>69</v>
      </c>
      <c r="G10" s="63" t="s">
        <v>1352</v>
      </c>
      <c r="H10" s="105"/>
    </row>
    <row r="11" spans="1:8">
      <c r="A11" s="63" t="s">
        <v>1353</v>
      </c>
      <c r="B11" s="93">
        <v>1</v>
      </c>
      <c r="C11" s="93">
        <v>1</v>
      </c>
      <c r="D11" s="93">
        <v>1</v>
      </c>
      <c r="E11" s="93">
        <v>1</v>
      </c>
      <c r="F11" s="93">
        <v>1</v>
      </c>
      <c r="G11" s="63" t="s">
        <v>1354</v>
      </c>
    </row>
    <row r="12" spans="1:8">
      <c r="A12" s="60" t="s">
        <v>318</v>
      </c>
      <c r="B12" s="93"/>
      <c r="C12" s="93"/>
      <c r="D12" s="93"/>
      <c r="E12" s="93"/>
      <c r="F12" s="93"/>
      <c r="G12" s="60" t="s">
        <v>319</v>
      </c>
    </row>
    <row r="13" spans="1:8" ht="26.25">
      <c r="A13" s="63" t="s">
        <v>1349</v>
      </c>
      <c r="B13" s="93">
        <v>1</v>
      </c>
      <c r="C13" s="93">
        <v>1</v>
      </c>
      <c r="D13" s="93">
        <v>1</v>
      </c>
      <c r="E13" s="93">
        <v>1</v>
      </c>
      <c r="F13" s="93">
        <v>1</v>
      </c>
      <c r="G13" s="63" t="s">
        <v>1350</v>
      </c>
    </row>
    <row r="14" spans="1:8">
      <c r="A14" s="63" t="s">
        <v>1351</v>
      </c>
      <c r="B14" s="93">
        <v>4</v>
      </c>
      <c r="C14" s="93">
        <v>4</v>
      </c>
      <c r="D14" s="93">
        <v>4</v>
      </c>
      <c r="E14" s="93">
        <v>4</v>
      </c>
      <c r="F14" s="93">
        <v>4</v>
      </c>
      <c r="G14" s="63" t="s">
        <v>1352</v>
      </c>
    </row>
    <row r="15" spans="1:8" ht="26.25">
      <c r="A15" s="60" t="s">
        <v>753</v>
      </c>
      <c r="B15" s="93"/>
      <c r="C15" s="93"/>
      <c r="D15" s="93"/>
      <c r="E15" s="93"/>
      <c r="F15" s="93"/>
      <c r="G15" s="60" t="s">
        <v>321</v>
      </c>
    </row>
    <row r="16" spans="1:8" ht="26.25">
      <c r="A16" s="63" t="s">
        <v>1349</v>
      </c>
      <c r="B16" s="93">
        <v>3</v>
      </c>
      <c r="C16" s="93">
        <v>2</v>
      </c>
      <c r="D16" s="93">
        <v>2</v>
      </c>
      <c r="E16" s="93">
        <v>2</v>
      </c>
      <c r="F16" s="93">
        <v>2</v>
      </c>
      <c r="G16" s="63" t="s">
        <v>1350</v>
      </c>
    </row>
    <row r="17" spans="1:7">
      <c r="A17" s="63" t="s">
        <v>1351</v>
      </c>
      <c r="B17" s="93">
        <v>11</v>
      </c>
      <c r="C17" s="93">
        <v>11</v>
      </c>
      <c r="D17" s="93">
        <v>11</v>
      </c>
      <c r="E17" s="93">
        <v>12</v>
      </c>
      <c r="F17" s="93">
        <v>12</v>
      </c>
      <c r="G17" s="63" t="s">
        <v>1352</v>
      </c>
    </row>
    <row r="18" spans="1:7" ht="26.25">
      <c r="A18" s="60" t="s">
        <v>374</v>
      </c>
      <c r="B18" s="93"/>
      <c r="C18" s="93"/>
      <c r="D18" s="93"/>
      <c r="E18" s="93"/>
      <c r="F18" s="93"/>
      <c r="G18" s="60" t="s">
        <v>375</v>
      </c>
    </row>
    <row r="19" spans="1:7" ht="26.25">
      <c r="A19" s="63" t="s">
        <v>1349</v>
      </c>
      <c r="B19" s="93">
        <v>1</v>
      </c>
      <c r="C19" s="93">
        <v>1</v>
      </c>
      <c r="D19" s="93">
        <v>1</v>
      </c>
      <c r="E19" s="93">
        <v>1</v>
      </c>
      <c r="F19" s="93">
        <v>1</v>
      </c>
      <c r="G19" s="63" t="s">
        <v>1350</v>
      </c>
    </row>
    <row r="20" spans="1:7">
      <c r="A20" s="63" t="s">
        <v>1351</v>
      </c>
      <c r="B20" s="93">
        <v>7</v>
      </c>
      <c r="C20" s="93">
        <v>7</v>
      </c>
      <c r="D20" s="93">
        <v>7</v>
      </c>
      <c r="E20" s="93">
        <v>7</v>
      </c>
      <c r="F20" s="93">
        <v>7</v>
      </c>
      <c r="G20" s="63" t="s">
        <v>1352</v>
      </c>
    </row>
    <row r="21" spans="1:7">
      <c r="A21" s="60" t="s">
        <v>324</v>
      </c>
      <c r="B21" s="93"/>
      <c r="C21" s="93"/>
      <c r="D21" s="93"/>
      <c r="E21" s="93"/>
      <c r="F21" s="93"/>
      <c r="G21" s="60" t="s">
        <v>325</v>
      </c>
    </row>
    <row r="22" spans="1:7" ht="26.25">
      <c r="A22" s="63" t="s">
        <v>1349</v>
      </c>
      <c r="B22" s="93">
        <v>2</v>
      </c>
      <c r="C22" s="93">
        <v>2</v>
      </c>
      <c r="D22" s="93">
        <v>2</v>
      </c>
      <c r="E22" s="93">
        <v>2</v>
      </c>
      <c r="F22" s="93">
        <v>2</v>
      </c>
      <c r="G22" s="63" t="s">
        <v>1350</v>
      </c>
    </row>
    <row r="23" spans="1:7">
      <c r="A23" s="63" t="s">
        <v>1351</v>
      </c>
      <c r="B23" s="93">
        <v>6</v>
      </c>
      <c r="C23" s="93">
        <v>6</v>
      </c>
      <c r="D23" s="93">
        <v>6</v>
      </c>
      <c r="E23" s="93">
        <v>6</v>
      </c>
      <c r="F23" s="93">
        <v>6</v>
      </c>
      <c r="G23" s="63" t="s">
        <v>1352</v>
      </c>
    </row>
    <row r="24" spans="1:7">
      <c r="A24" s="60" t="s">
        <v>326</v>
      </c>
      <c r="B24" s="93"/>
      <c r="C24" s="93"/>
      <c r="D24" s="93"/>
      <c r="E24" s="93"/>
      <c r="F24" s="93"/>
      <c r="G24" s="60" t="s">
        <v>327</v>
      </c>
    </row>
    <row r="25" spans="1:7" ht="26.25">
      <c r="A25" s="63" t="s">
        <v>1349</v>
      </c>
      <c r="B25" s="93">
        <v>1</v>
      </c>
      <c r="C25" s="93">
        <v>1</v>
      </c>
      <c r="D25" s="93">
        <v>1</v>
      </c>
      <c r="E25" s="93">
        <v>1</v>
      </c>
      <c r="F25" s="93">
        <v>1</v>
      </c>
      <c r="G25" s="63" t="s">
        <v>1350</v>
      </c>
    </row>
    <row r="26" spans="1:7">
      <c r="A26" s="63" t="s">
        <v>1351</v>
      </c>
      <c r="B26" s="93">
        <v>7</v>
      </c>
      <c r="C26" s="93">
        <v>8</v>
      </c>
      <c r="D26" s="93">
        <v>8</v>
      </c>
      <c r="E26" s="93">
        <v>8</v>
      </c>
      <c r="F26" s="93">
        <v>8</v>
      </c>
      <c r="G26" s="63" t="s">
        <v>1352</v>
      </c>
    </row>
    <row r="27" spans="1:7">
      <c r="A27" s="60" t="s">
        <v>339</v>
      </c>
      <c r="B27" s="93"/>
      <c r="C27" s="93"/>
      <c r="D27" s="93"/>
      <c r="E27" s="93"/>
      <c r="F27" s="93"/>
      <c r="G27" s="60" t="s">
        <v>329</v>
      </c>
    </row>
    <row r="28" spans="1:7" ht="26.25">
      <c r="A28" s="63" t="s">
        <v>1349</v>
      </c>
      <c r="B28" s="93">
        <v>1</v>
      </c>
      <c r="C28" s="93">
        <v>1</v>
      </c>
      <c r="D28" s="93">
        <v>1</v>
      </c>
      <c r="E28" s="93">
        <v>1</v>
      </c>
      <c r="F28" s="93">
        <v>1</v>
      </c>
      <c r="G28" s="63" t="s">
        <v>1350</v>
      </c>
    </row>
    <row r="29" spans="1:7">
      <c r="A29" s="63" t="s">
        <v>1351</v>
      </c>
      <c r="B29" s="93">
        <v>5</v>
      </c>
      <c r="C29" s="93">
        <v>5</v>
      </c>
      <c r="D29" s="93">
        <v>5</v>
      </c>
      <c r="E29" s="93">
        <v>5</v>
      </c>
      <c r="F29" s="93">
        <v>5</v>
      </c>
      <c r="G29" s="63" t="s">
        <v>1352</v>
      </c>
    </row>
    <row r="30" spans="1:7">
      <c r="A30" s="60" t="s">
        <v>342</v>
      </c>
      <c r="B30" s="93"/>
      <c r="C30" s="93"/>
      <c r="D30" s="93"/>
      <c r="E30" s="93"/>
      <c r="F30" s="93"/>
      <c r="G30" s="60" t="s">
        <v>331</v>
      </c>
    </row>
    <row r="31" spans="1:7">
      <c r="A31" s="81" t="s">
        <v>1355</v>
      </c>
      <c r="B31" s="93">
        <v>7</v>
      </c>
      <c r="C31" s="93">
        <v>7</v>
      </c>
      <c r="D31" s="93">
        <v>7</v>
      </c>
      <c r="E31" s="93">
        <v>7</v>
      </c>
      <c r="F31" s="93">
        <v>7</v>
      </c>
      <c r="G31" s="63" t="s">
        <v>1352</v>
      </c>
    </row>
    <row r="32" spans="1:7">
      <c r="A32" s="60" t="s">
        <v>332</v>
      </c>
      <c r="B32" s="93"/>
      <c r="C32" s="93"/>
      <c r="D32" s="93"/>
      <c r="E32" s="93"/>
      <c r="F32" s="93"/>
      <c r="G32" s="60" t="s">
        <v>333</v>
      </c>
    </row>
    <row r="33" spans="1:7" ht="26.25">
      <c r="A33" s="63" t="s">
        <v>1349</v>
      </c>
      <c r="B33" s="93">
        <v>8</v>
      </c>
      <c r="C33" s="93">
        <v>8</v>
      </c>
      <c r="D33" s="93">
        <v>8</v>
      </c>
      <c r="E33" s="93">
        <v>10</v>
      </c>
      <c r="F33" s="93">
        <v>10</v>
      </c>
      <c r="G33" s="63" t="s">
        <v>1350</v>
      </c>
    </row>
    <row r="34" spans="1:7">
      <c r="A34" s="63" t="s">
        <v>1351</v>
      </c>
      <c r="B34" s="93">
        <v>17</v>
      </c>
      <c r="C34" s="93">
        <v>17</v>
      </c>
      <c r="D34" s="93">
        <v>17</v>
      </c>
      <c r="E34" s="93">
        <v>17</v>
      </c>
      <c r="F34" s="93">
        <v>17</v>
      </c>
      <c r="G34" s="63" t="s">
        <v>1352</v>
      </c>
    </row>
    <row r="35" spans="1:7">
      <c r="A35" s="81" t="s">
        <v>1356</v>
      </c>
      <c r="B35" s="93">
        <v>1</v>
      </c>
      <c r="C35" s="93">
        <v>1</v>
      </c>
      <c r="D35" s="93">
        <v>1</v>
      </c>
      <c r="E35" s="93">
        <v>1</v>
      </c>
      <c r="F35" s="93">
        <v>1</v>
      </c>
      <c r="G35" s="63" t="s">
        <v>1354</v>
      </c>
    </row>
    <row r="36" spans="1:7">
      <c r="A36" s="60" t="s">
        <v>1044</v>
      </c>
      <c r="B36" s="93"/>
      <c r="C36" s="93"/>
      <c r="D36" s="93"/>
      <c r="E36" s="93"/>
      <c r="F36" s="93"/>
      <c r="G36" s="60" t="s">
        <v>1045</v>
      </c>
    </row>
    <row r="37" spans="1:7" ht="26.25">
      <c r="A37" s="63" t="s">
        <v>1349</v>
      </c>
      <c r="B37" s="93">
        <v>3</v>
      </c>
      <c r="C37" s="93">
        <v>3</v>
      </c>
      <c r="D37" s="93">
        <v>3</v>
      </c>
      <c r="E37" s="93">
        <v>3</v>
      </c>
      <c r="F37" s="93">
        <v>3</v>
      </c>
      <c r="G37" s="63" t="s">
        <v>1350</v>
      </c>
    </row>
    <row r="38" spans="1:7">
      <c r="A38" s="94" t="s">
        <v>1351</v>
      </c>
      <c r="B38" s="95">
        <v>3</v>
      </c>
      <c r="C38" s="95">
        <v>3</v>
      </c>
      <c r="D38" s="95">
        <v>3</v>
      </c>
      <c r="E38" s="95">
        <v>3</v>
      </c>
      <c r="F38" s="95">
        <v>3</v>
      </c>
      <c r="G38" s="94" t="s">
        <v>1352</v>
      </c>
    </row>
    <row r="39" spans="1:7">
      <c r="A39" s="563"/>
      <c r="B39" s="106"/>
      <c r="C39" s="106"/>
      <c r="D39" s="106"/>
      <c r="E39" s="106"/>
      <c r="F39" s="106"/>
      <c r="G39" s="565"/>
    </row>
    <row r="40" spans="1:7">
      <c r="A40" s="563"/>
      <c r="B40" s="106"/>
      <c r="C40" s="106"/>
      <c r="D40" s="106"/>
      <c r="E40" s="106"/>
      <c r="F40" s="106"/>
      <c r="G40" s="565"/>
    </row>
    <row r="41" spans="1:7" ht="24.75" customHeight="1"/>
    <row r="42" spans="1:7" ht="18" customHeight="1">
      <c r="A42" s="73" t="s">
        <v>1357</v>
      </c>
    </row>
    <row r="43" spans="1:7" ht="18" customHeight="1">
      <c r="A43" s="571" t="s">
        <v>1358</v>
      </c>
    </row>
    <row r="44" spans="1:7" ht="18" customHeight="1">
      <c r="A44" s="572" t="s">
        <v>1359</v>
      </c>
    </row>
    <row r="45" spans="1:7" ht="18" customHeight="1">
      <c r="A45" s="573" t="s">
        <v>1360</v>
      </c>
    </row>
    <row r="46" spans="1:7" ht="18" customHeight="1">
      <c r="A46" s="574" t="s">
        <v>439</v>
      </c>
      <c r="B46" s="10">
        <v>2019</v>
      </c>
      <c r="C46" s="10">
        <v>2020</v>
      </c>
      <c r="D46" s="10">
        <v>2021</v>
      </c>
      <c r="E46" s="124">
        <v>2022</v>
      </c>
      <c r="F46" s="124">
        <v>2023</v>
      </c>
      <c r="G46" s="91"/>
    </row>
    <row r="47" spans="1:7" ht="42" customHeight="1">
      <c r="A47" s="60" t="s">
        <v>1361</v>
      </c>
      <c r="B47" s="92">
        <v>20</v>
      </c>
      <c r="C47" s="92">
        <v>19</v>
      </c>
      <c r="D47" s="92">
        <v>19</v>
      </c>
      <c r="E47" s="92">
        <v>21</v>
      </c>
      <c r="F47" s="92">
        <v>21</v>
      </c>
      <c r="G47" s="60" t="s">
        <v>1362</v>
      </c>
    </row>
    <row r="48" spans="1:7">
      <c r="A48" s="63" t="s">
        <v>790</v>
      </c>
      <c r="B48" s="93"/>
      <c r="C48" s="93"/>
      <c r="D48" s="93"/>
      <c r="E48" s="93"/>
      <c r="F48" s="93"/>
      <c r="G48" s="63" t="s">
        <v>460</v>
      </c>
    </row>
    <row r="49" spans="1:7" ht="26.25">
      <c r="A49" s="63" t="s">
        <v>1363</v>
      </c>
      <c r="B49" s="93">
        <v>1</v>
      </c>
      <c r="C49" s="93">
        <v>1</v>
      </c>
      <c r="D49" s="93">
        <v>1</v>
      </c>
      <c r="E49" s="93">
        <v>1</v>
      </c>
      <c r="F49" s="93">
        <v>1</v>
      </c>
      <c r="G49" s="63" t="s">
        <v>1364</v>
      </c>
    </row>
    <row r="50" spans="1:7">
      <c r="A50" s="63" t="s">
        <v>1365</v>
      </c>
      <c r="B50" s="93">
        <v>2</v>
      </c>
      <c r="C50" s="93">
        <v>2</v>
      </c>
      <c r="D50" s="93">
        <v>2</v>
      </c>
      <c r="E50" s="93">
        <v>2</v>
      </c>
      <c r="F50" s="93">
        <v>1</v>
      </c>
      <c r="G50" s="63" t="s">
        <v>1366</v>
      </c>
    </row>
    <row r="51" spans="1:7" ht="25.9" customHeight="1">
      <c r="A51" s="81" t="s">
        <v>1367</v>
      </c>
      <c r="B51" s="93">
        <v>7557</v>
      </c>
      <c r="C51" s="93">
        <v>6847</v>
      </c>
      <c r="D51" s="93">
        <v>6447</v>
      </c>
      <c r="E51" s="93">
        <v>7709</v>
      </c>
      <c r="F51" s="93">
        <v>7704</v>
      </c>
      <c r="G51" s="81" t="s">
        <v>1368</v>
      </c>
    </row>
    <row r="52" spans="1:7" ht="49.9" customHeight="1">
      <c r="A52" s="81" t="s">
        <v>1369</v>
      </c>
      <c r="B52" s="93">
        <v>1643</v>
      </c>
      <c r="C52" s="93">
        <v>340</v>
      </c>
      <c r="D52" s="93">
        <v>716</v>
      </c>
      <c r="E52" s="93">
        <v>1736</v>
      </c>
      <c r="F52" s="93">
        <v>1727</v>
      </c>
      <c r="G52" s="81" t="s">
        <v>1370</v>
      </c>
    </row>
    <row r="53" spans="1:7">
      <c r="A53" s="81" t="s">
        <v>1371</v>
      </c>
      <c r="B53" s="93"/>
      <c r="C53" s="93"/>
      <c r="D53" s="93"/>
      <c r="E53" s="93"/>
      <c r="F53" s="93"/>
      <c r="G53" s="81" t="s">
        <v>1372</v>
      </c>
    </row>
    <row r="54" spans="1:7">
      <c r="A54" s="63" t="s">
        <v>1373</v>
      </c>
      <c r="B54" s="93">
        <v>163</v>
      </c>
      <c r="C54" s="93">
        <v>35</v>
      </c>
      <c r="D54" s="93">
        <v>121</v>
      </c>
      <c r="E54" s="93">
        <v>262</v>
      </c>
      <c r="F54" s="93">
        <v>286</v>
      </c>
      <c r="G54" s="63" t="s">
        <v>1374</v>
      </c>
    </row>
    <row r="55" spans="1:7">
      <c r="A55" s="94" t="s">
        <v>1375</v>
      </c>
      <c r="B55" s="95">
        <v>26</v>
      </c>
      <c r="C55" s="95">
        <v>17</v>
      </c>
      <c r="D55" s="95">
        <v>13</v>
      </c>
      <c r="E55" s="95">
        <v>38</v>
      </c>
      <c r="F55" s="95">
        <v>45</v>
      </c>
      <c r="G55" s="94" t="s">
        <v>1376</v>
      </c>
    </row>
    <row r="56" spans="1:7">
      <c r="A56" s="563"/>
      <c r="B56" s="106"/>
      <c r="C56" s="106"/>
      <c r="D56" s="106"/>
      <c r="E56" s="106"/>
      <c r="F56" s="106"/>
      <c r="G56" s="565"/>
    </row>
    <row r="58" spans="1:7" s="40" customFormat="1" ht="18" customHeight="1">
      <c r="A58" s="575" t="s">
        <v>1377</v>
      </c>
    </row>
    <row r="59" spans="1:7" ht="18" customHeight="1">
      <c r="A59" s="576" t="s">
        <v>1378</v>
      </c>
    </row>
    <row r="60" spans="1:7" s="40" customFormat="1" ht="18" customHeight="1">
      <c r="A60" s="577" t="s">
        <v>1379</v>
      </c>
    </row>
    <row r="61" spans="1:7" s="42" customFormat="1" ht="18" customHeight="1">
      <c r="A61" s="45" t="s">
        <v>1380</v>
      </c>
    </row>
    <row r="62" spans="1:7" s="104" customFormat="1" ht="18" customHeight="1">
      <c r="A62" s="578"/>
      <c r="B62" s="10">
        <v>2019</v>
      </c>
      <c r="C62" s="10">
        <v>2020</v>
      </c>
      <c r="D62" s="10">
        <v>2021</v>
      </c>
      <c r="E62" s="124">
        <v>2022</v>
      </c>
      <c r="F62" s="124">
        <v>2023</v>
      </c>
      <c r="G62" s="91"/>
    </row>
    <row r="63" spans="1:7" ht="25.9" customHeight="1">
      <c r="A63" s="60" t="s">
        <v>1381</v>
      </c>
      <c r="B63" s="92">
        <v>1</v>
      </c>
      <c r="C63" s="92">
        <v>1</v>
      </c>
      <c r="D63" s="92">
        <v>1</v>
      </c>
      <c r="E63" s="92">
        <v>1</v>
      </c>
      <c r="F63" s="92">
        <v>1</v>
      </c>
      <c r="G63" s="60" t="s">
        <v>1382</v>
      </c>
    </row>
    <row r="64" spans="1:7" ht="25.9" customHeight="1">
      <c r="A64" s="81" t="s">
        <v>1383</v>
      </c>
      <c r="B64" s="93">
        <v>115</v>
      </c>
      <c r="C64" s="93">
        <v>14</v>
      </c>
      <c r="D64" s="93">
        <v>38</v>
      </c>
      <c r="E64" s="93">
        <v>58</v>
      </c>
      <c r="F64" s="93">
        <v>41</v>
      </c>
      <c r="G64" s="81" t="s">
        <v>1384</v>
      </c>
    </row>
    <row r="65" spans="1:7" ht="25.9" customHeight="1">
      <c r="A65" s="107" t="s">
        <v>1385</v>
      </c>
      <c r="B65" s="103">
        <v>386.8</v>
      </c>
      <c r="C65" s="103">
        <v>15</v>
      </c>
      <c r="D65" s="103">
        <v>38.200000000000003</v>
      </c>
      <c r="E65" s="103">
        <v>102.3</v>
      </c>
      <c r="F65" s="103">
        <v>470</v>
      </c>
      <c r="G65" s="107" t="s">
        <v>1386</v>
      </c>
    </row>
  </sheetData>
  <pageMargins left="0.70866141732283505" right="0.70866141732283505" top="0.74803149606299202" bottom="0.74803149606299202" header="0.31496062992126" footer="0.31496062992126"/>
  <pageSetup paperSize="9" firstPageNumber="89" orientation="portrait" useFirstPageNumber="1" r:id="rId1"/>
  <headerFoot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G36"/>
  <sheetViews>
    <sheetView tabSelected="1" topLeftCell="A19" workbookViewId="0">
      <selection activeCell="L23" sqref="L23"/>
    </sheetView>
  </sheetViews>
  <sheetFormatPr defaultColWidth="9.140625" defaultRowHeight="15"/>
  <cols>
    <col min="1" max="1" width="20.7109375" style="44" customWidth="1"/>
    <col min="2" max="6" width="8.7109375" style="44" customWidth="1"/>
    <col min="7" max="7" width="20.7109375" style="44" customWidth="1"/>
    <col min="8" max="16384" width="9.140625" style="44"/>
  </cols>
  <sheetData>
    <row r="1" spans="1:7" s="40" customFormat="1" ht="18" customHeight="1">
      <c r="A1" s="71" t="s">
        <v>1387</v>
      </c>
    </row>
    <row r="2" spans="1:7" s="41" customFormat="1" ht="18" customHeight="1">
      <c r="A2" s="45" t="s">
        <v>1388</v>
      </c>
    </row>
    <row r="3" spans="1:7" s="40" customFormat="1" ht="18" customHeight="1">
      <c r="A3" s="71" t="s">
        <v>1389</v>
      </c>
    </row>
    <row r="4" spans="1:7" s="42" customFormat="1" ht="18" customHeight="1">
      <c r="A4" s="45" t="s">
        <v>1390</v>
      </c>
    </row>
    <row r="5" spans="1:7" s="558" customFormat="1" ht="18" customHeight="1">
      <c r="A5" s="559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91"/>
    </row>
    <row r="6" spans="1:7" ht="39.6" customHeight="1">
      <c r="A6" s="60" t="s">
        <v>1391</v>
      </c>
      <c r="B6" s="92">
        <v>67</v>
      </c>
      <c r="C6" s="92">
        <v>68</v>
      </c>
      <c r="D6" s="92">
        <v>68</v>
      </c>
      <c r="E6" s="92">
        <v>69</v>
      </c>
      <c r="F6" s="92">
        <v>69</v>
      </c>
      <c r="G6" s="60" t="s">
        <v>1392</v>
      </c>
    </row>
    <row r="7" spans="1:7">
      <c r="A7" s="63" t="s">
        <v>790</v>
      </c>
      <c r="B7" s="93"/>
      <c r="C7" s="93"/>
      <c r="D7" s="93"/>
      <c r="E7" s="93"/>
      <c r="F7" s="93"/>
      <c r="G7" s="63" t="s">
        <v>791</v>
      </c>
    </row>
    <row r="8" spans="1:7" ht="26.25">
      <c r="A8" s="63" t="s">
        <v>1393</v>
      </c>
      <c r="B8" s="93">
        <v>5</v>
      </c>
      <c r="C8" s="93">
        <v>5</v>
      </c>
      <c r="D8" s="93">
        <v>5</v>
      </c>
      <c r="E8" s="93">
        <v>5</v>
      </c>
      <c r="F8" s="93">
        <v>5</v>
      </c>
      <c r="G8" s="63" t="s">
        <v>1394</v>
      </c>
    </row>
    <row r="9" spans="1:7">
      <c r="A9" s="63" t="s">
        <v>1395</v>
      </c>
      <c r="B9" s="93">
        <v>11</v>
      </c>
      <c r="C9" s="93">
        <v>11</v>
      </c>
      <c r="D9" s="93">
        <v>12</v>
      </c>
      <c r="E9" s="93">
        <v>18</v>
      </c>
      <c r="F9" s="93">
        <v>19</v>
      </c>
      <c r="G9" s="63" t="s">
        <v>1396</v>
      </c>
    </row>
    <row r="10" spans="1:7">
      <c r="A10" s="63" t="s">
        <v>1397</v>
      </c>
      <c r="B10" s="93">
        <v>24</v>
      </c>
      <c r="C10" s="93">
        <v>25</v>
      </c>
      <c r="D10" s="93">
        <v>24</v>
      </c>
      <c r="E10" s="93">
        <v>23</v>
      </c>
      <c r="F10" s="93">
        <v>23</v>
      </c>
      <c r="G10" s="63" t="s">
        <v>1398</v>
      </c>
    </row>
    <row r="11" spans="1:7">
      <c r="A11" s="63" t="s">
        <v>1399</v>
      </c>
      <c r="B11" s="93">
        <v>3</v>
      </c>
      <c r="C11" s="93">
        <v>3</v>
      </c>
      <c r="D11" s="93">
        <v>3</v>
      </c>
      <c r="E11" s="93">
        <v>4</v>
      </c>
      <c r="F11" s="93">
        <v>4</v>
      </c>
      <c r="G11" s="63" t="s">
        <v>1400</v>
      </c>
    </row>
    <row r="12" spans="1:7">
      <c r="A12" s="63" t="s">
        <v>1401</v>
      </c>
      <c r="B12" s="93">
        <v>22</v>
      </c>
      <c r="C12" s="93">
        <v>22</v>
      </c>
      <c r="D12" s="93">
        <v>22</v>
      </c>
      <c r="E12" s="93">
        <v>17</v>
      </c>
      <c r="F12" s="93">
        <v>16</v>
      </c>
      <c r="G12" s="63" t="s">
        <v>1402</v>
      </c>
    </row>
    <row r="13" spans="1:7" ht="26.25">
      <c r="A13" s="63" t="s">
        <v>1403</v>
      </c>
      <c r="B13" s="93">
        <v>2</v>
      </c>
      <c r="C13" s="93">
        <v>2</v>
      </c>
      <c r="D13" s="93">
        <v>2</v>
      </c>
      <c r="E13" s="93">
        <v>2</v>
      </c>
      <c r="F13" s="93">
        <v>2</v>
      </c>
      <c r="G13" s="63" t="s">
        <v>1404</v>
      </c>
    </row>
    <row r="14" spans="1:7" ht="26.25">
      <c r="A14" s="81" t="s">
        <v>1405</v>
      </c>
      <c r="B14" s="93">
        <v>327</v>
      </c>
      <c r="C14" s="93">
        <v>328</v>
      </c>
      <c r="D14" s="93">
        <v>330</v>
      </c>
      <c r="E14" s="93">
        <v>332</v>
      </c>
      <c r="F14" s="93">
        <v>336</v>
      </c>
      <c r="G14" s="81" t="s">
        <v>1406</v>
      </c>
    </row>
    <row r="15" spans="1:7" ht="51.75">
      <c r="A15" s="63" t="s">
        <v>1407</v>
      </c>
      <c r="B15" s="93">
        <v>77</v>
      </c>
      <c r="C15" s="93">
        <v>75</v>
      </c>
      <c r="D15" s="93">
        <v>80</v>
      </c>
      <c r="E15" s="93">
        <v>84</v>
      </c>
      <c r="F15" s="93">
        <v>89</v>
      </c>
      <c r="G15" s="63" t="s">
        <v>1408</v>
      </c>
    </row>
    <row r="16" spans="1:7" ht="26.25">
      <c r="A16" s="81" t="s">
        <v>1409</v>
      </c>
      <c r="B16" s="93">
        <v>11494</v>
      </c>
      <c r="C16" s="93">
        <v>3612</v>
      </c>
      <c r="D16" s="93">
        <v>7891</v>
      </c>
      <c r="E16" s="93">
        <v>13868</v>
      </c>
      <c r="F16" s="93">
        <v>23281</v>
      </c>
      <c r="G16" s="81" t="s">
        <v>1410</v>
      </c>
    </row>
    <row r="17" spans="1:7" ht="26.25">
      <c r="A17" s="81" t="s">
        <v>1411</v>
      </c>
      <c r="B17" s="93"/>
      <c r="C17" s="93"/>
      <c r="D17" s="93"/>
      <c r="E17" s="93"/>
      <c r="F17" s="93"/>
      <c r="G17" s="81" t="s">
        <v>1412</v>
      </c>
    </row>
    <row r="18" spans="1:7">
      <c r="A18" s="63" t="s">
        <v>1413</v>
      </c>
      <c r="B18" s="93">
        <v>813</v>
      </c>
      <c r="C18" s="93">
        <v>158</v>
      </c>
      <c r="D18" s="93">
        <v>668</v>
      </c>
      <c r="E18" s="93">
        <v>810</v>
      </c>
      <c r="F18" s="93">
        <v>952</v>
      </c>
      <c r="G18" s="63" t="s">
        <v>1414</v>
      </c>
    </row>
    <row r="19" spans="1:7">
      <c r="A19" s="94" t="s">
        <v>1415</v>
      </c>
      <c r="B19" s="103">
        <v>131.1</v>
      </c>
      <c r="C19" s="103">
        <v>24</v>
      </c>
      <c r="D19" s="103">
        <v>107</v>
      </c>
      <c r="E19" s="103">
        <v>116</v>
      </c>
      <c r="F19" s="103">
        <v>148</v>
      </c>
      <c r="G19" s="94" t="s">
        <v>1376</v>
      </c>
    </row>
    <row r="20" spans="1:7" ht="12" customHeight="1"/>
    <row r="21" spans="1:7" ht="18" customHeight="1">
      <c r="A21" s="71" t="s">
        <v>1416</v>
      </c>
    </row>
    <row r="22" spans="1:7" s="89" customFormat="1" ht="18" customHeight="1">
      <c r="A22" s="45" t="s">
        <v>1378</v>
      </c>
    </row>
    <row r="23" spans="1:7" ht="18" customHeight="1">
      <c r="A23" s="560" t="s">
        <v>1417</v>
      </c>
    </row>
    <row r="24" spans="1:7" ht="18" customHeight="1">
      <c r="A24" s="45" t="s">
        <v>1418</v>
      </c>
    </row>
    <row r="25" spans="1:7" s="558" customFormat="1" ht="18" customHeight="1">
      <c r="A25" s="559" t="s">
        <v>1419</v>
      </c>
      <c r="B25" s="10">
        <v>2019</v>
      </c>
      <c r="C25" s="10">
        <v>2020</v>
      </c>
      <c r="D25" s="10">
        <v>2021</v>
      </c>
      <c r="E25" s="124">
        <v>2022</v>
      </c>
      <c r="F25" s="124">
        <v>2023</v>
      </c>
      <c r="G25" s="91"/>
    </row>
    <row r="26" spans="1:7" ht="30" customHeight="1">
      <c r="A26" s="60" t="s">
        <v>1420</v>
      </c>
      <c r="B26" s="92">
        <v>46</v>
      </c>
      <c r="C26" s="92">
        <v>45</v>
      </c>
      <c r="D26" s="92">
        <v>47</v>
      </c>
      <c r="E26" s="92">
        <v>45</v>
      </c>
      <c r="F26" s="92">
        <v>42</v>
      </c>
      <c r="G26" s="60" t="s">
        <v>1421</v>
      </c>
    </row>
    <row r="27" spans="1:7">
      <c r="A27" s="63" t="s">
        <v>540</v>
      </c>
      <c r="B27" s="93"/>
      <c r="C27" s="93"/>
      <c r="D27" s="93"/>
      <c r="E27" s="93"/>
      <c r="F27" s="93"/>
      <c r="G27" s="63" t="s">
        <v>1422</v>
      </c>
    </row>
    <row r="28" spans="1:7">
      <c r="A28" s="63" t="s">
        <v>1423</v>
      </c>
      <c r="B28" s="93">
        <v>10</v>
      </c>
      <c r="C28" s="93">
        <v>9</v>
      </c>
      <c r="D28" s="93">
        <v>9</v>
      </c>
      <c r="E28" s="93">
        <v>9</v>
      </c>
      <c r="F28" s="93">
        <v>8</v>
      </c>
      <c r="G28" s="63" t="s">
        <v>1424</v>
      </c>
    </row>
    <row r="29" spans="1:7" ht="39">
      <c r="A29" s="81" t="s">
        <v>1425</v>
      </c>
      <c r="B29" s="93">
        <v>17471</v>
      </c>
      <c r="C29" s="93">
        <v>17172</v>
      </c>
      <c r="D29" s="93">
        <v>18787</v>
      </c>
      <c r="E29" s="93">
        <v>17846</v>
      </c>
      <c r="F29" s="93">
        <v>17147</v>
      </c>
      <c r="G29" s="81" t="s">
        <v>1426</v>
      </c>
    </row>
    <row r="30" spans="1:7" ht="26.25">
      <c r="A30" s="81" t="s">
        <v>1427</v>
      </c>
      <c r="B30" s="64">
        <v>2300.1</v>
      </c>
      <c r="C30" s="64">
        <v>775.4</v>
      </c>
      <c r="D30" s="64">
        <v>2065.1999999999998</v>
      </c>
      <c r="E30" s="64">
        <v>2412.1</v>
      </c>
      <c r="F30" s="64">
        <v>3307.9</v>
      </c>
      <c r="G30" s="81" t="s">
        <v>1428</v>
      </c>
    </row>
    <row r="31" spans="1:7">
      <c r="A31" s="63" t="s">
        <v>540</v>
      </c>
      <c r="B31" s="64"/>
      <c r="C31" s="64"/>
      <c r="D31" s="64"/>
      <c r="E31" s="64"/>
      <c r="F31" s="64"/>
      <c r="G31" s="63" t="s">
        <v>791</v>
      </c>
    </row>
    <row r="32" spans="1:7">
      <c r="A32" s="63" t="s">
        <v>1423</v>
      </c>
      <c r="B32" s="64">
        <v>88.6</v>
      </c>
      <c r="C32" s="64">
        <v>30.5</v>
      </c>
      <c r="D32" s="64">
        <v>38.700000000000003</v>
      </c>
      <c r="E32" s="64">
        <v>100.8</v>
      </c>
      <c r="F32" s="64">
        <v>87.4</v>
      </c>
      <c r="G32" s="63" t="s">
        <v>1429</v>
      </c>
    </row>
    <row r="33" spans="1:7" ht="51.75">
      <c r="A33" s="81" t="s">
        <v>1430</v>
      </c>
      <c r="B33" s="561">
        <v>0.37</v>
      </c>
      <c r="C33" s="561">
        <v>0.12</v>
      </c>
      <c r="D33" s="561">
        <v>0.3</v>
      </c>
      <c r="E33" s="561">
        <v>0.38</v>
      </c>
      <c r="F33" s="561">
        <v>0.51</v>
      </c>
      <c r="G33" s="81" t="s">
        <v>1431</v>
      </c>
    </row>
    <row r="34" spans="1:7">
      <c r="A34" s="63" t="s">
        <v>540</v>
      </c>
      <c r="B34" s="561"/>
      <c r="C34" s="561"/>
      <c r="D34" s="561"/>
      <c r="E34" s="561"/>
      <c r="F34" s="561"/>
      <c r="G34" s="63" t="s">
        <v>791</v>
      </c>
    </row>
    <row r="35" spans="1:7">
      <c r="A35" s="94" t="s">
        <v>1423</v>
      </c>
      <c r="B35" s="562">
        <v>0.02</v>
      </c>
      <c r="C35" s="562">
        <v>0</v>
      </c>
      <c r="D35" s="562">
        <v>0.02</v>
      </c>
      <c r="E35" s="562">
        <v>0.02</v>
      </c>
      <c r="F35" s="562">
        <v>0.02</v>
      </c>
      <c r="G35" s="94" t="s">
        <v>1429</v>
      </c>
    </row>
    <row r="36" spans="1:7">
      <c r="A36" s="563"/>
      <c r="B36" s="564"/>
      <c r="C36" s="564"/>
      <c r="D36" s="564"/>
      <c r="E36" s="564"/>
      <c r="F36" s="564"/>
      <c r="G36" s="565"/>
    </row>
  </sheetData>
  <pageMargins left="0.70866141732283505" right="0.70866141732283505" top="0.74803149606299202" bottom="0.74803149606299202" header="0.31496062992126" footer="0.31496062992126"/>
  <pageSetup paperSize="9" firstPageNumber="91" orientation="portrait" useFirstPageNumber="1" r:id="rId1"/>
  <headerFoot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G31"/>
  <sheetViews>
    <sheetView tabSelected="1" workbookViewId="0">
      <selection activeCell="L23" sqref="L23"/>
    </sheetView>
  </sheetViews>
  <sheetFormatPr defaultColWidth="9.140625" defaultRowHeight="15"/>
  <cols>
    <col min="1" max="1" width="20.7109375" style="90" customWidth="1"/>
    <col min="2" max="6" width="9.140625" style="90" customWidth="1"/>
    <col min="7" max="7" width="20.7109375" style="90" customWidth="1"/>
    <col min="8" max="16384" width="9.140625" style="90"/>
  </cols>
  <sheetData>
    <row r="1" spans="1:7" s="44" customFormat="1" ht="18" customHeight="1">
      <c r="A1" s="71" t="s">
        <v>1432</v>
      </c>
    </row>
    <row r="2" spans="1:7" s="89" customFormat="1" ht="15" customHeight="1">
      <c r="A2" s="45" t="s">
        <v>1388</v>
      </c>
    </row>
    <row r="3" spans="1:7" s="44" customFormat="1" ht="13.5" customHeight="1">
      <c r="A3" s="71" t="s">
        <v>1433</v>
      </c>
    </row>
    <row r="4" spans="1:7" s="44" customFormat="1" ht="18" customHeight="1">
      <c r="A4" s="45" t="s">
        <v>1418</v>
      </c>
    </row>
    <row r="5" spans="1:7" s="558" customFormat="1" ht="18" customHeight="1">
      <c r="A5" s="559"/>
      <c r="B5" s="10">
        <v>2019</v>
      </c>
      <c r="C5" s="10">
        <v>2020</v>
      </c>
      <c r="D5" s="10">
        <v>2021</v>
      </c>
      <c r="E5" s="124">
        <v>2022</v>
      </c>
      <c r="F5" s="124">
        <v>2023</v>
      </c>
      <c r="G5" s="91"/>
    </row>
    <row r="6" spans="1:7" s="44" customFormat="1" ht="45" customHeight="1">
      <c r="A6" s="60" t="s">
        <v>1434</v>
      </c>
      <c r="B6" s="92">
        <v>6</v>
      </c>
      <c r="C6" s="92">
        <v>6</v>
      </c>
      <c r="D6" s="92">
        <v>6</v>
      </c>
      <c r="E6" s="92">
        <v>6</v>
      </c>
      <c r="F6" s="92">
        <v>6</v>
      </c>
      <c r="G6" s="60" t="s">
        <v>1435</v>
      </c>
    </row>
    <row r="7" spans="1:7" s="44" customFormat="1">
      <c r="A7" s="63" t="s">
        <v>1436</v>
      </c>
      <c r="B7" s="93"/>
      <c r="C7" s="93"/>
      <c r="D7" s="93"/>
      <c r="E7" s="93"/>
      <c r="F7" s="93"/>
      <c r="G7" s="63" t="s">
        <v>1437</v>
      </c>
    </row>
    <row r="8" spans="1:7" s="44" customFormat="1">
      <c r="A8" s="63" t="s">
        <v>1438</v>
      </c>
      <c r="B8" s="93">
        <v>3</v>
      </c>
      <c r="C8" s="93">
        <v>3</v>
      </c>
      <c r="D8" s="93">
        <v>3</v>
      </c>
      <c r="E8" s="93">
        <v>3</v>
      </c>
      <c r="F8" s="93">
        <v>3</v>
      </c>
      <c r="G8" s="63" t="s">
        <v>1439</v>
      </c>
    </row>
    <row r="9" spans="1:7" s="44" customFormat="1" ht="39">
      <c r="A9" s="81" t="s">
        <v>1440</v>
      </c>
      <c r="B9" s="93">
        <v>318</v>
      </c>
      <c r="C9" s="93">
        <v>146</v>
      </c>
      <c r="D9" s="93">
        <v>163</v>
      </c>
      <c r="E9" s="93">
        <v>172</v>
      </c>
      <c r="F9" s="93">
        <v>272</v>
      </c>
      <c r="G9" s="81" t="s">
        <v>1441</v>
      </c>
    </row>
    <row r="10" spans="1:7" s="44" customFormat="1">
      <c r="A10" s="63" t="s">
        <v>490</v>
      </c>
      <c r="B10" s="93"/>
      <c r="C10" s="93"/>
      <c r="D10" s="93"/>
      <c r="E10" s="93"/>
      <c r="F10" s="93"/>
      <c r="G10" s="63" t="s">
        <v>1442</v>
      </c>
    </row>
    <row r="11" spans="1:7" s="44" customFormat="1">
      <c r="A11" s="63" t="s">
        <v>1443</v>
      </c>
      <c r="B11" s="93">
        <v>255</v>
      </c>
      <c r="C11" s="93">
        <v>112</v>
      </c>
      <c r="D11" s="93">
        <v>133</v>
      </c>
      <c r="E11" s="93">
        <v>142</v>
      </c>
      <c r="F11" s="93">
        <v>196</v>
      </c>
      <c r="G11" s="63" t="s">
        <v>1444</v>
      </c>
    </row>
    <row r="12" spans="1:7" s="44" customFormat="1">
      <c r="A12" s="63" t="s">
        <v>1445</v>
      </c>
      <c r="B12" s="93">
        <v>40</v>
      </c>
      <c r="C12" s="93">
        <v>32</v>
      </c>
      <c r="D12" s="93">
        <v>26</v>
      </c>
      <c r="E12" s="93">
        <v>30</v>
      </c>
      <c r="F12" s="93">
        <v>75</v>
      </c>
      <c r="G12" s="63" t="s">
        <v>1446</v>
      </c>
    </row>
    <row r="13" spans="1:7" s="44" customFormat="1" ht="64.5">
      <c r="A13" s="81" t="s">
        <v>1447</v>
      </c>
      <c r="B13" s="93">
        <v>276</v>
      </c>
      <c r="C13" s="93">
        <v>111.2</v>
      </c>
      <c r="D13" s="93">
        <v>123</v>
      </c>
      <c r="E13" s="93">
        <v>159</v>
      </c>
      <c r="F13" s="93">
        <v>263</v>
      </c>
      <c r="G13" s="81" t="s">
        <v>1448</v>
      </c>
    </row>
    <row r="14" spans="1:7" s="44" customFormat="1" ht="26.25">
      <c r="A14" s="63" t="s">
        <v>1449</v>
      </c>
      <c r="B14" s="93"/>
      <c r="C14" s="93"/>
      <c r="D14" s="93"/>
      <c r="E14" s="93"/>
      <c r="F14" s="93"/>
      <c r="G14" s="63" t="s">
        <v>1450</v>
      </c>
    </row>
    <row r="15" spans="1:7" s="44" customFormat="1">
      <c r="A15" s="63" t="s">
        <v>1443</v>
      </c>
      <c r="B15" s="93">
        <v>203</v>
      </c>
      <c r="C15" s="93">
        <v>75</v>
      </c>
      <c r="D15" s="93">
        <v>97</v>
      </c>
      <c r="E15" s="93">
        <v>129</v>
      </c>
      <c r="F15" s="93">
        <v>203</v>
      </c>
      <c r="G15" s="63" t="s">
        <v>1444</v>
      </c>
    </row>
    <row r="16" spans="1:7" s="44" customFormat="1">
      <c r="A16" s="94" t="s">
        <v>1445</v>
      </c>
      <c r="B16" s="95">
        <v>42</v>
      </c>
      <c r="C16" s="95">
        <v>34</v>
      </c>
      <c r="D16" s="95">
        <v>26</v>
      </c>
      <c r="E16" s="95">
        <v>30</v>
      </c>
      <c r="F16" s="95">
        <v>59</v>
      </c>
      <c r="G16" s="94" t="s">
        <v>1446</v>
      </c>
    </row>
    <row r="17" spans="1:7" ht="10.5" customHeight="1"/>
    <row r="18" spans="1:7" s="1" customFormat="1" ht="15.75">
      <c r="A18" s="4" t="s">
        <v>1451</v>
      </c>
      <c r="B18" s="5"/>
      <c r="C18" s="5"/>
      <c r="D18" s="5"/>
    </row>
    <row r="19" spans="1:7" s="1" customFormat="1" ht="15.75">
      <c r="A19" s="4" t="s">
        <v>1452</v>
      </c>
      <c r="B19" s="5"/>
      <c r="C19" s="5"/>
      <c r="D19" s="5"/>
    </row>
    <row r="20" spans="1:7" s="24" customFormat="1" ht="18.75" customHeight="1">
      <c r="A20" s="9"/>
      <c r="B20" s="10">
        <v>2019</v>
      </c>
      <c r="C20" s="10">
        <v>2020</v>
      </c>
      <c r="D20" s="10">
        <v>2021</v>
      </c>
      <c r="E20" s="124">
        <v>2022</v>
      </c>
      <c r="F20" s="124">
        <v>2023</v>
      </c>
      <c r="G20" s="31"/>
    </row>
    <row r="21" spans="1:7" s="3" customFormat="1" ht="54.75">
      <c r="A21" s="96" t="s">
        <v>1453</v>
      </c>
      <c r="B21" s="97">
        <v>13</v>
      </c>
      <c r="C21" s="97">
        <v>13</v>
      </c>
      <c r="D21" s="97">
        <v>13</v>
      </c>
      <c r="E21" s="97">
        <v>13</v>
      </c>
      <c r="F21" s="97">
        <v>13</v>
      </c>
      <c r="G21" s="98" t="s">
        <v>1454</v>
      </c>
    </row>
    <row r="22" spans="1:7" s="3" customFormat="1" ht="29.25">
      <c r="A22" s="96" t="s">
        <v>1455</v>
      </c>
      <c r="B22" s="32">
        <v>726.5</v>
      </c>
      <c r="C22" s="32">
        <v>726.8</v>
      </c>
      <c r="D22" s="32">
        <v>726.8</v>
      </c>
      <c r="E22" s="32">
        <v>726.8</v>
      </c>
      <c r="F22" s="32">
        <v>726.8</v>
      </c>
      <c r="G22" s="98" t="s">
        <v>1456</v>
      </c>
    </row>
    <row r="23" spans="1:7" s="3" customFormat="1" ht="54.75">
      <c r="A23" s="96" t="s">
        <v>1457</v>
      </c>
      <c r="B23" s="97">
        <v>10</v>
      </c>
      <c r="C23" s="97">
        <v>10</v>
      </c>
      <c r="D23" s="97">
        <v>10</v>
      </c>
      <c r="E23" s="97">
        <v>10</v>
      </c>
      <c r="F23" s="97">
        <v>10</v>
      </c>
      <c r="G23" s="98" t="s">
        <v>1458</v>
      </c>
    </row>
    <row r="24" spans="1:7" s="3" customFormat="1" ht="29.25">
      <c r="A24" s="96" t="s">
        <v>1459</v>
      </c>
      <c r="B24" s="32">
        <v>578.5</v>
      </c>
      <c r="C24" s="32">
        <v>578.5</v>
      </c>
      <c r="D24" s="32">
        <v>578.6</v>
      </c>
      <c r="E24" s="32">
        <v>578.6</v>
      </c>
      <c r="F24" s="32">
        <v>578.6</v>
      </c>
      <c r="G24" s="98" t="s">
        <v>1456</v>
      </c>
    </row>
    <row r="25" spans="1:7" s="3" customFormat="1" ht="42">
      <c r="A25" s="96" t="s">
        <v>1460</v>
      </c>
      <c r="B25" s="97">
        <v>53</v>
      </c>
      <c r="C25" s="97">
        <v>57</v>
      </c>
      <c r="D25" s="97">
        <v>65</v>
      </c>
      <c r="E25" s="97">
        <v>64</v>
      </c>
      <c r="F25" s="97">
        <v>63</v>
      </c>
      <c r="G25" s="98" t="s">
        <v>1461</v>
      </c>
    </row>
    <row r="26" spans="1:7" s="3" customFormat="1" ht="29.25">
      <c r="A26" s="99" t="s">
        <v>1462</v>
      </c>
      <c r="B26" s="33">
        <v>15.8</v>
      </c>
      <c r="C26" s="33">
        <v>15.6</v>
      </c>
      <c r="D26" s="33">
        <v>13.1</v>
      </c>
      <c r="E26" s="33">
        <v>13.1</v>
      </c>
      <c r="F26" s="33">
        <v>13.1</v>
      </c>
      <c r="G26" s="100" t="s">
        <v>1463</v>
      </c>
    </row>
    <row r="27" spans="1:7" s="3" customFormat="1" ht="18">
      <c r="A27" s="101" t="s">
        <v>1464</v>
      </c>
    </row>
    <row r="28" spans="1:7" s="3" customFormat="1" ht="15" customHeight="1">
      <c r="A28" s="101" t="s">
        <v>1465</v>
      </c>
    </row>
    <row r="29" spans="1:7" customFormat="1" ht="25.5" customHeight="1">
      <c r="A29" s="791" t="s">
        <v>1628</v>
      </c>
      <c r="B29" s="791"/>
      <c r="C29" s="791"/>
      <c r="D29" s="791"/>
      <c r="E29" s="791"/>
      <c r="F29" s="791"/>
      <c r="G29" s="791"/>
    </row>
    <row r="30" spans="1:7" customFormat="1" ht="24" customHeight="1">
      <c r="A30" s="791" t="s">
        <v>1466</v>
      </c>
      <c r="B30" s="791"/>
      <c r="C30" s="791"/>
      <c r="D30" s="791"/>
      <c r="E30" s="791"/>
      <c r="F30" s="791"/>
      <c r="G30" s="791"/>
    </row>
    <row r="31" spans="1:7" customFormat="1">
      <c r="A31" s="102"/>
    </row>
  </sheetData>
  <mergeCells count="2">
    <mergeCell ref="A29:G29"/>
    <mergeCell ref="A30:G30"/>
  </mergeCells>
  <pageMargins left="0.70866141732283505" right="0.70866141732283505" top="0.74803149606299202" bottom="0.74803149606299202" header="0.31496062992126" footer="0.31496062992126"/>
  <pageSetup paperSize="9" firstPageNumber="92" orientation="portrait" useFirstPageNumber="1" r:id="rId1"/>
  <headerFoot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F46"/>
  <sheetViews>
    <sheetView tabSelected="1" topLeftCell="A13" workbookViewId="0">
      <selection activeCell="L23" sqref="L23"/>
    </sheetView>
  </sheetViews>
  <sheetFormatPr defaultColWidth="9.140625" defaultRowHeight="15"/>
  <cols>
    <col min="1" max="1" width="27.85546875" style="44" customWidth="1"/>
    <col min="2" max="2" width="23.7109375" style="44" customWidth="1"/>
    <col min="3" max="3" width="11.28515625" style="44" customWidth="1"/>
    <col min="4" max="4" width="24.7109375" style="44" customWidth="1"/>
    <col min="5" max="16384" width="9.140625" style="44"/>
  </cols>
  <sheetData>
    <row r="1" spans="1:6" s="40" customFormat="1" ht="18" customHeight="1">
      <c r="A1" s="71" t="s">
        <v>1629</v>
      </c>
    </row>
    <row r="2" spans="1:6" s="42" customFormat="1" ht="18" customHeight="1">
      <c r="A2" s="72" t="s">
        <v>1467</v>
      </c>
    </row>
    <row r="3" spans="1:6" s="69" customFormat="1" ht="18" customHeight="1">
      <c r="A3" s="73" t="s">
        <v>1630</v>
      </c>
    </row>
    <row r="4" spans="1:6" s="70" customFormat="1" ht="6" customHeight="1">
      <c r="A4" s="74" t="s">
        <v>1468</v>
      </c>
    </row>
    <row r="5" spans="1:6" s="43" customFormat="1" ht="38.25">
      <c r="A5" s="75"/>
      <c r="B5" s="48" t="s">
        <v>1469</v>
      </c>
      <c r="C5" s="48" t="s">
        <v>1470</v>
      </c>
      <c r="D5" s="76"/>
    </row>
    <row r="6" spans="1:6" s="43" customFormat="1" ht="40.5">
      <c r="A6" s="77"/>
      <c r="B6" s="55" t="s">
        <v>1471</v>
      </c>
      <c r="C6" s="55" t="s">
        <v>1472</v>
      </c>
      <c r="D6" s="78"/>
    </row>
    <row r="7" spans="1:6" ht="26.45" customHeight="1">
      <c r="A7" s="60" t="s">
        <v>1473</v>
      </c>
      <c r="B7" s="79">
        <v>10</v>
      </c>
      <c r="C7" s="80">
        <v>578.6</v>
      </c>
      <c r="D7" s="60" t="s">
        <v>1474</v>
      </c>
      <c r="E7" s="62"/>
      <c r="F7" s="62"/>
    </row>
    <row r="8" spans="1:6">
      <c r="A8" s="81" t="s">
        <v>318</v>
      </c>
      <c r="B8" s="82">
        <v>1</v>
      </c>
      <c r="C8" s="83">
        <v>66.2</v>
      </c>
      <c r="D8" s="81" t="s">
        <v>319</v>
      </c>
    </row>
    <row r="9" spans="1:6">
      <c r="A9" s="84" t="s">
        <v>1475</v>
      </c>
      <c r="B9" s="82">
        <v>1</v>
      </c>
      <c r="C9" s="83">
        <v>66.2</v>
      </c>
      <c r="D9" s="84" t="s">
        <v>1476</v>
      </c>
    </row>
    <row r="10" spans="1:6">
      <c r="A10" s="81" t="s">
        <v>753</v>
      </c>
      <c r="B10" s="82">
        <v>4</v>
      </c>
      <c r="C10" s="83">
        <v>174.8</v>
      </c>
      <c r="D10" s="81" t="s">
        <v>1477</v>
      </c>
    </row>
    <row r="11" spans="1:6" ht="13.9" customHeight="1">
      <c r="A11" s="84" t="s">
        <v>1478</v>
      </c>
      <c r="B11" s="82">
        <v>1</v>
      </c>
      <c r="C11" s="83">
        <v>112.5</v>
      </c>
      <c r="D11" s="84" t="s">
        <v>1479</v>
      </c>
    </row>
    <row r="12" spans="1:6" ht="13.9" customHeight="1">
      <c r="A12" s="84" t="s">
        <v>1480</v>
      </c>
      <c r="B12" s="82">
        <v>1</v>
      </c>
      <c r="C12" s="83">
        <v>23.9</v>
      </c>
      <c r="D12" s="84" t="s">
        <v>1481</v>
      </c>
    </row>
    <row r="13" spans="1:6" ht="13.9" customHeight="1">
      <c r="A13" s="84" t="s">
        <v>1482</v>
      </c>
      <c r="B13" s="82">
        <v>1</v>
      </c>
      <c r="C13" s="83">
        <v>30.6</v>
      </c>
      <c r="D13" s="84" t="s">
        <v>1483</v>
      </c>
    </row>
    <row r="14" spans="1:6" ht="13.9" customHeight="1">
      <c r="A14" s="84" t="s">
        <v>1484</v>
      </c>
      <c r="B14" s="82">
        <v>1</v>
      </c>
      <c r="C14" s="83">
        <v>8</v>
      </c>
      <c r="D14" s="84" t="s">
        <v>1485</v>
      </c>
    </row>
    <row r="15" spans="1:6">
      <c r="A15" s="81" t="s">
        <v>374</v>
      </c>
      <c r="B15" s="82">
        <v>2</v>
      </c>
      <c r="C15" s="83">
        <v>168.1</v>
      </c>
      <c r="D15" s="81" t="s">
        <v>375</v>
      </c>
    </row>
    <row r="16" spans="1:6" ht="13.9" customHeight="1">
      <c r="A16" s="84" t="s">
        <v>1486</v>
      </c>
      <c r="B16" s="82">
        <v>1</v>
      </c>
      <c r="C16" s="83">
        <v>19</v>
      </c>
      <c r="D16" s="84" t="s">
        <v>1487</v>
      </c>
    </row>
    <row r="17" spans="1:5" ht="13.9" customHeight="1">
      <c r="A17" s="84" t="s">
        <v>1488</v>
      </c>
      <c r="B17" s="82">
        <v>1</v>
      </c>
      <c r="C17" s="83">
        <v>149.1</v>
      </c>
      <c r="D17" s="84" t="s">
        <v>1489</v>
      </c>
    </row>
    <row r="18" spans="1:5">
      <c r="A18" s="81" t="s">
        <v>324</v>
      </c>
      <c r="B18" s="82">
        <v>2</v>
      </c>
      <c r="C18" s="83">
        <v>141.9</v>
      </c>
      <c r="D18" s="81" t="s">
        <v>325</v>
      </c>
    </row>
    <row r="19" spans="1:5" ht="13.9" customHeight="1">
      <c r="A19" s="84" t="s">
        <v>1490</v>
      </c>
      <c r="B19" s="82">
        <v>1</v>
      </c>
      <c r="C19" s="83">
        <v>36.4</v>
      </c>
      <c r="D19" s="84" t="s">
        <v>1491</v>
      </c>
    </row>
    <row r="20" spans="1:5" ht="13.9" customHeight="1">
      <c r="A20" s="84" t="s">
        <v>1492</v>
      </c>
      <c r="B20" s="82">
        <v>1</v>
      </c>
      <c r="C20" s="83">
        <v>105.5</v>
      </c>
      <c r="D20" s="84" t="s">
        <v>1493</v>
      </c>
    </row>
    <row r="21" spans="1:5" ht="13.9" customHeight="1">
      <c r="A21" s="81" t="s">
        <v>326</v>
      </c>
      <c r="B21" s="82">
        <v>1</v>
      </c>
      <c r="C21" s="83">
        <v>27.5</v>
      </c>
      <c r="D21" s="81" t="s">
        <v>970</v>
      </c>
    </row>
    <row r="22" spans="1:5" ht="13.9" customHeight="1">
      <c r="A22" s="84" t="s">
        <v>1494</v>
      </c>
      <c r="B22" s="82">
        <v>1</v>
      </c>
      <c r="C22" s="83">
        <v>27.5</v>
      </c>
      <c r="D22" s="84" t="s">
        <v>1495</v>
      </c>
    </row>
    <row r="23" spans="1:5" ht="26.25">
      <c r="A23" s="60" t="s">
        <v>1496</v>
      </c>
      <c r="B23" s="79">
        <v>13</v>
      </c>
      <c r="C23" s="80">
        <v>726.8</v>
      </c>
      <c r="D23" s="60" t="s">
        <v>1497</v>
      </c>
      <c r="E23" s="62"/>
    </row>
    <row r="24" spans="1:5" ht="13.9" customHeight="1">
      <c r="A24" s="81" t="s">
        <v>681</v>
      </c>
      <c r="B24" s="82">
        <v>1</v>
      </c>
      <c r="C24" s="83">
        <v>40</v>
      </c>
      <c r="D24" s="81" t="s">
        <v>319</v>
      </c>
      <c r="E24" s="62"/>
    </row>
    <row r="25" spans="1:5" ht="13.9" customHeight="1">
      <c r="A25" s="84" t="s">
        <v>1498</v>
      </c>
      <c r="B25" s="82">
        <v>1</v>
      </c>
      <c r="C25" s="83">
        <v>40</v>
      </c>
      <c r="D25" s="84" t="s">
        <v>1498</v>
      </c>
    </row>
    <row r="26" spans="1:5" ht="13.9" customHeight="1">
      <c r="A26" s="81" t="s">
        <v>693</v>
      </c>
      <c r="B26" s="82">
        <v>3</v>
      </c>
      <c r="C26" s="83">
        <v>119.2</v>
      </c>
      <c r="D26" s="81" t="s">
        <v>321</v>
      </c>
    </row>
    <row r="27" spans="1:5" ht="13.9" customHeight="1">
      <c r="A27" s="84" t="s">
        <v>1499</v>
      </c>
      <c r="B27" s="82">
        <v>1</v>
      </c>
      <c r="C27" s="83">
        <v>31.9</v>
      </c>
      <c r="D27" s="84" t="s">
        <v>1499</v>
      </c>
    </row>
    <row r="28" spans="1:5" ht="13.9" customHeight="1">
      <c r="A28" s="84" t="s">
        <v>1500</v>
      </c>
      <c r="B28" s="82">
        <v>1</v>
      </c>
      <c r="C28" s="83">
        <v>30.5</v>
      </c>
      <c r="D28" s="84" t="s">
        <v>1500</v>
      </c>
    </row>
    <row r="29" spans="1:5" ht="13.9" customHeight="1">
      <c r="A29" s="84" t="s">
        <v>1501</v>
      </c>
      <c r="B29" s="82">
        <v>1</v>
      </c>
      <c r="C29" s="83">
        <v>56.8</v>
      </c>
      <c r="D29" s="84" t="s">
        <v>1501</v>
      </c>
    </row>
    <row r="30" spans="1:5" ht="13.9" customHeight="1">
      <c r="A30" s="81" t="s">
        <v>374</v>
      </c>
      <c r="B30" s="82">
        <v>2</v>
      </c>
      <c r="C30" s="83">
        <v>313.89999999999998</v>
      </c>
      <c r="D30" s="81" t="s">
        <v>375</v>
      </c>
    </row>
    <row r="31" spans="1:5" ht="13.9" customHeight="1">
      <c r="A31" s="84" t="s">
        <v>1502</v>
      </c>
      <c r="B31" s="82">
        <v>1</v>
      </c>
      <c r="C31" s="83">
        <v>38.1</v>
      </c>
      <c r="D31" s="84" t="s">
        <v>1503</v>
      </c>
    </row>
    <row r="32" spans="1:5" ht="13.9" customHeight="1">
      <c r="A32" s="84" t="s">
        <v>1504</v>
      </c>
      <c r="B32" s="82">
        <v>1</v>
      </c>
      <c r="C32" s="83">
        <v>275.8</v>
      </c>
      <c r="D32" s="84" t="s">
        <v>1505</v>
      </c>
    </row>
    <row r="33" spans="1:4" ht="13.9" customHeight="1">
      <c r="A33" s="81" t="s">
        <v>324</v>
      </c>
      <c r="B33" s="82">
        <v>1</v>
      </c>
      <c r="C33" s="83">
        <v>10.4</v>
      </c>
      <c r="D33" s="81" t="s">
        <v>325</v>
      </c>
    </row>
    <row r="34" spans="1:4" ht="13.9" customHeight="1">
      <c r="A34" s="84" t="s">
        <v>1506</v>
      </c>
      <c r="B34" s="82">
        <v>1</v>
      </c>
      <c r="C34" s="83">
        <v>10.4</v>
      </c>
      <c r="D34" s="84" t="s">
        <v>1507</v>
      </c>
    </row>
    <row r="35" spans="1:4" ht="13.9" customHeight="1">
      <c r="A35" s="81" t="s">
        <v>326</v>
      </c>
      <c r="B35" s="82">
        <v>2</v>
      </c>
      <c r="C35" s="83">
        <v>25.5</v>
      </c>
      <c r="D35" s="81" t="s">
        <v>327</v>
      </c>
    </row>
    <row r="36" spans="1:4" ht="13.9" customHeight="1">
      <c r="A36" s="84" t="s">
        <v>1508</v>
      </c>
      <c r="B36" s="82">
        <v>1</v>
      </c>
      <c r="C36" s="83">
        <v>11.2</v>
      </c>
      <c r="D36" s="84" t="s">
        <v>1508</v>
      </c>
    </row>
    <row r="37" spans="1:4" ht="13.9" customHeight="1">
      <c r="A37" s="84" t="s">
        <v>1509</v>
      </c>
      <c r="B37" s="82">
        <v>1</v>
      </c>
      <c r="C37" s="83">
        <v>14.3</v>
      </c>
      <c r="D37" s="84" t="s">
        <v>1509</v>
      </c>
    </row>
    <row r="38" spans="1:4" ht="13.9" customHeight="1">
      <c r="A38" s="81" t="s">
        <v>339</v>
      </c>
      <c r="B38" s="82">
        <v>2</v>
      </c>
      <c r="C38" s="83">
        <v>75.5</v>
      </c>
      <c r="D38" s="81" t="s">
        <v>329</v>
      </c>
    </row>
    <row r="39" spans="1:4" ht="13.9" customHeight="1">
      <c r="A39" s="84" t="s">
        <v>1510</v>
      </c>
      <c r="B39" s="82">
        <v>1</v>
      </c>
      <c r="C39" s="83">
        <v>61.8</v>
      </c>
      <c r="D39" s="84" t="s">
        <v>1510</v>
      </c>
    </row>
    <row r="40" spans="1:4" ht="13.9" customHeight="1">
      <c r="A40" s="84" t="s">
        <v>1511</v>
      </c>
      <c r="B40" s="82">
        <v>1</v>
      </c>
      <c r="C40" s="83">
        <v>13.7</v>
      </c>
      <c r="D40" s="84" t="s">
        <v>1511</v>
      </c>
    </row>
    <row r="41" spans="1:4" ht="13.9" customHeight="1">
      <c r="A41" s="81" t="s">
        <v>330</v>
      </c>
      <c r="B41" s="82">
        <v>2</v>
      </c>
      <c r="C41" s="83">
        <v>142.19999999999999</v>
      </c>
      <c r="D41" s="81" t="s">
        <v>331</v>
      </c>
    </row>
    <row r="42" spans="1:4" ht="13.9" customHeight="1">
      <c r="A42" s="84" t="s">
        <v>1512</v>
      </c>
      <c r="B42" s="82">
        <v>1</v>
      </c>
      <c r="C42" s="83">
        <v>18.5</v>
      </c>
      <c r="D42" s="84" t="s">
        <v>1512</v>
      </c>
    </row>
    <row r="43" spans="1:4" ht="13.9" customHeight="1">
      <c r="A43" s="84" t="s">
        <v>1513</v>
      </c>
      <c r="B43" s="82">
        <v>1</v>
      </c>
      <c r="C43" s="83">
        <v>123.7</v>
      </c>
      <c r="D43" s="84" t="s">
        <v>1514</v>
      </c>
    </row>
    <row r="44" spans="1:4">
      <c r="A44" s="85" t="s">
        <v>1515</v>
      </c>
      <c r="B44" s="86">
        <v>63</v>
      </c>
      <c r="C44" s="87">
        <v>13137.3</v>
      </c>
      <c r="D44" s="85" t="s">
        <v>1516</v>
      </c>
    </row>
    <row r="45" spans="1:4">
      <c r="A45" s="68" t="s">
        <v>1517</v>
      </c>
    </row>
    <row r="46" spans="1:4">
      <c r="A46" s="88" t="s">
        <v>1518</v>
      </c>
    </row>
  </sheetData>
  <pageMargins left="0.62992125984252001" right="0.62992125984252001" top="0.74803149606299202" bottom="0.74803149606299202" header="0.31496062992126" footer="0.31496062992126"/>
  <pageSetup paperSize="9" firstPageNumber="93" orientation="portrait" useFirstPageNumber="1" r:id="rId1"/>
  <headerFoot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G20"/>
  <sheetViews>
    <sheetView tabSelected="1" workbookViewId="0">
      <selection activeCell="L23" sqref="L23"/>
    </sheetView>
  </sheetViews>
  <sheetFormatPr defaultColWidth="9.140625" defaultRowHeight="15"/>
  <cols>
    <col min="1" max="1" width="25.7109375" style="44" customWidth="1"/>
    <col min="2" max="2" width="9.140625" style="44"/>
    <col min="3" max="3" width="9.85546875" style="44" customWidth="1"/>
    <col min="4" max="4" width="10.28515625" style="44" customWidth="1"/>
    <col min="5" max="5" width="25.7109375" style="44" customWidth="1"/>
    <col min="6" max="16384" width="9.140625" style="44"/>
  </cols>
  <sheetData>
    <row r="1" spans="1:7" s="40" customFormat="1" ht="35.25" customHeight="1">
      <c r="A1" s="792" t="s">
        <v>1631</v>
      </c>
      <c r="B1" s="792"/>
      <c r="C1" s="792"/>
      <c r="D1" s="792"/>
      <c r="E1" s="792"/>
    </row>
    <row r="2" spans="1:7" s="41" customFormat="1" ht="18" customHeight="1">
      <c r="A2" s="45" t="s">
        <v>1519</v>
      </c>
    </row>
    <row r="3" spans="1:7" ht="18" customHeight="1">
      <c r="A3" s="46" t="s">
        <v>1632</v>
      </c>
    </row>
    <row r="4" spans="1:7" s="42" customFormat="1" ht="18" customHeight="1">
      <c r="A4" s="45" t="s">
        <v>1520</v>
      </c>
    </row>
    <row r="5" spans="1:7" s="43" customFormat="1" ht="15" customHeight="1">
      <c r="A5" s="47" t="s">
        <v>1521</v>
      </c>
      <c r="B5" s="48" t="s">
        <v>1522</v>
      </c>
      <c r="C5" s="793" t="s">
        <v>459</v>
      </c>
      <c r="D5" s="794"/>
      <c r="E5" s="49"/>
    </row>
    <row r="6" spans="1:7" s="43" customFormat="1">
      <c r="A6" s="50"/>
      <c r="B6" s="51"/>
      <c r="C6" s="795" t="s">
        <v>1523</v>
      </c>
      <c r="D6" s="796"/>
      <c r="E6" s="52"/>
    </row>
    <row r="7" spans="1:7" s="43" customFormat="1" ht="46.9" customHeight="1">
      <c r="A7" s="50"/>
      <c r="B7" s="53" t="s">
        <v>1524</v>
      </c>
      <c r="C7" s="51" t="s">
        <v>1525</v>
      </c>
      <c r="D7" s="51" t="s">
        <v>1526</v>
      </c>
      <c r="E7" s="52"/>
    </row>
    <row r="8" spans="1:7" s="43" customFormat="1" ht="42.6" customHeight="1">
      <c r="A8" s="54"/>
      <c r="B8" s="55"/>
      <c r="C8" s="55" t="s">
        <v>1527</v>
      </c>
      <c r="D8" s="55" t="s">
        <v>1528</v>
      </c>
      <c r="E8" s="56"/>
    </row>
    <row r="9" spans="1:7" s="43" customFormat="1">
      <c r="A9" s="57"/>
      <c r="B9" s="58"/>
      <c r="C9" s="58"/>
      <c r="D9" s="58"/>
      <c r="E9" s="59"/>
    </row>
    <row r="10" spans="1:7">
      <c r="A10" s="60" t="s">
        <v>679</v>
      </c>
      <c r="B10" s="61">
        <v>1305.4000000000001</v>
      </c>
      <c r="C10" s="61">
        <v>122.2</v>
      </c>
      <c r="D10" s="61">
        <v>43.5</v>
      </c>
      <c r="E10" s="60" t="s">
        <v>680</v>
      </c>
      <c r="G10" s="62"/>
    </row>
    <row r="11" spans="1:7">
      <c r="A11" s="63" t="s">
        <v>681</v>
      </c>
      <c r="B11" s="64">
        <v>106.2</v>
      </c>
      <c r="C11" s="64">
        <v>12.4</v>
      </c>
      <c r="D11" s="64">
        <v>0.3</v>
      </c>
      <c r="E11" s="63" t="s">
        <v>319</v>
      </c>
      <c r="G11" s="65"/>
    </row>
    <row r="12" spans="1:7">
      <c r="A12" s="63" t="s">
        <v>693</v>
      </c>
      <c r="B12" s="64">
        <v>294.10000000000002</v>
      </c>
      <c r="C12" s="64">
        <v>52.7</v>
      </c>
      <c r="D12" s="64">
        <v>2.5</v>
      </c>
      <c r="E12" s="63" t="s">
        <v>321</v>
      </c>
      <c r="G12" s="65"/>
    </row>
    <row r="13" spans="1:7">
      <c r="A13" s="63" t="s">
        <v>683</v>
      </c>
      <c r="B13" s="64">
        <v>482.1</v>
      </c>
      <c r="C13" s="64">
        <v>15.5</v>
      </c>
      <c r="D13" s="64">
        <v>17.8</v>
      </c>
      <c r="E13" s="63" t="s">
        <v>375</v>
      </c>
      <c r="G13" s="65"/>
    </row>
    <row r="14" spans="1:7">
      <c r="A14" s="63" t="s">
        <v>684</v>
      </c>
      <c r="B14" s="64">
        <v>152.30000000000001</v>
      </c>
      <c r="C14" s="64">
        <v>7.7</v>
      </c>
      <c r="D14" s="64">
        <v>22.1</v>
      </c>
      <c r="E14" s="63" t="s">
        <v>325</v>
      </c>
      <c r="G14" s="65"/>
    </row>
    <row r="15" spans="1:7">
      <c r="A15" s="63" t="s">
        <v>685</v>
      </c>
      <c r="B15" s="64">
        <v>53.1</v>
      </c>
      <c r="C15" s="64">
        <v>7.5</v>
      </c>
      <c r="D15" s="64">
        <v>0.4</v>
      </c>
      <c r="E15" s="63" t="s">
        <v>327</v>
      </c>
      <c r="G15" s="65"/>
    </row>
    <row r="16" spans="1:7">
      <c r="A16" s="63" t="s">
        <v>687</v>
      </c>
      <c r="B16" s="64">
        <v>75.5</v>
      </c>
      <c r="C16" s="64">
        <v>11</v>
      </c>
      <c r="D16" s="64" t="s">
        <v>378</v>
      </c>
      <c r="E16" s="63" t="s">
        <v>329</v>
      </c>
      <c r="G16" s="65"/>
    </row>
    <row r="17" spans="1:7">
      <c r="A17" s="63" t="s">
        <v>688</v>
      </c>
      <c r="B17" s="64">
        <v>142.1</v>
      </c>
      <c r="C17" s="64">
        <v>15.4</v>
      </c>
      <c r="D17" s="64">
        <v>0.5</v>
      </c>
      <c r="E17" s="63" t="s">
        <v>331</v>
      </c>
      <c r="G17" s="65"/>
    </row>
    <row r="18" spans="1:7">
      <c r="A18" s="66"/>
      <c r="B18" s="67"/>
      <c r="C18" s="67"/>
      <c r="D18" s="67"/>
      <c r="E18" s="66"/>
    </row>
    <row r="19" spans="1:7">
      <c r="A19" s="68" t="s">
        <v>1517</v>
      </c>
    </row>
    <row r="20" spans="1:7">
      <c r="A20" s="68" t="s">
        <v>1529</v>
      </c>
    </row>
  </sheetData>
  <mergeCells count="3">
    <mergeCell ref="A1:E1"/>
    <mergeCell ref="C5:D5"/>
    <mergeCell ref="C6:D6"/>
  </mergeCells>
  <pageMargins left="0.70866141732283505" right="0.70866141732283505" top="0.74803149606299202" bottom="0.74803149606299202" header="0.31496062992126" footer="0.31496062992126"/>
  <pageSetup paperSize="9" firstPageNumber="94" orientation="portrait" useFirstPageNumber="1" r:id="rId1"/>
  <headerFoot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G28"/>
  <sheetViews>
    <sheetView tabSelected="1" topLeftCell="A22" workbookViewId="0">
      <selection activeCell="L23" sqref="L23"/>
    </sheetView>
  </sheetViews>
  <sheetFormatPr defaultColWidth="9.140625" defaultRowHeight="15"/>
  <cols>
    <col min="1" max="1" width="20.7109375" style="3" customWidth="1"/>
    <col min="2" max="6" width="8.7109375" style="3" customWidth="1"/>
    <col min="7" max="7" width="20.7109375" style="3" customWidth="1"/>
    <col min="8" max="16384" width="9.140625" style="3"/>
  </cols>
  <sheetData>
    <row r="1" spans="1:7" ht="18" customHeight="1">
      <c r="A1" s="705" t="s">
        <v>1530</v>
      </c>
      <c r="B1" s="705"/>
      <c r="C1" s="705"/>
      <c r="D1" s="705"/>
      <c r="E1" s="705"/>
      <c r="F1" s="705"/>
      <c r="G1" s="705"/>
    </row>
    <row r="2" spans="1:7" ht="18" customHeight="1">
      <c r="A2" s="708" t="s">
        <v>1531</v>
      </c>
      <c r="B2" s="708"/>
      <c r="C2" s="708"/>
      <c r="D2" s="708"/>
      <c r="E2" s="708"/>
      <c r="F2" s="708"/>
      <c r="G2" s="708"/>
    </row>
    <row r="3" spans="1:7" ht="18" customHeight="1">
      <c r="A3" s="26" t="s">
        <v>1532</v>
      </c>
      <c r="B3" s="26"/>
      <c r="C3" s="26"/>
      <c r="D3" s="26"/>
      <c r="E3" s="26"/>
      <c r="F3" s="26"/>
      <c r="G3" s="26"/>
    </row>
    <row r="4" spans="1:7" s="19" customFormat="1" ht="18" customHeight="1">
      <c r="A4" s="6" t="s">
        <v>1533</v>
      </c>
      <c r="B4" s="6"/>
      <c r="C4" s="6"/>
      <c r="D4" s="6"/>
      <c r="E4" s="6"/>
      <c r="F4" s="6"/>
      <c r="G4" s="6"/>
    </row>
    <row r="5" spans="1:7" s="20" customFormat="1" ht="18" customHeight="1">
      <c r="A5" s="27" t="s">
        <v>1534</v>
      </c>
      <c r="B5" s="28"/>
      <c r="C5" s="28"/>
      <c r="D5" s="28"/>
      <c r="E5" s="28"/>
      <c r="F5" s="28"/>
      <c r="G5" s="28"/>
    </row>
    <row r="6" spans="1:7" s="21" customFormat="1" ht="18" customHeight="1">
      <c r="A6" s="29" t="s">
        <v>1535</v>
      </c>
    </row>
    <row r="7" spans="1:7" s="22" customFormat="1" ht="18" customHeight="1">
      <c r="A7" s="701" t="s">
        <v>1536</v>
      </c>
      <c r="B7" s="701"/>
      <c r="C7" s="701"/>
      <c r="D7" s="701"/>
      <c r="E7" s="701"/>
      <c r="F7" s="701"/>
      <c r="G7" s="701"/>
    </row>
    <row r="8" spans="1:7" s="23" customFormat="1" ht="18" customHeight="1">
      <c r="A8" s="6" t="s">
        <v>1537</v>
      </c>
      <c r="B8" s="6"/>
      <c r="C8" s="6"/>
      <c r="D8" s="6"/>
      <c r="E8" s="6"/>
      <c r="F8" s="6"/>
      <c r="G8" s="6"/>
    </row>
    <row r="9" spans="1:7" s="1" customFormat="1" ht="18" customHeight="1">
      <c r="A9" s="27" t="s">
        <v>1538</v>
      </c>
      <c r="B9" s="30"/>
      <c r="C9" s="30"/>
      <c r="D9" s="30"/>
      <c r="E9" s="30"/>
      <c r="F9" s="30"/>
      <c r="G9" s="30"/>
    </row>
    <row r="10" spans="1:7" s="2" customFormat="1" ht="18" customHeight="1" thickBot="1">
      <c r="A10" s="8" t="s">
        <v>1539</v>
      </c>
      <c r="B10" s="8"/>
      <c r="C10" s="8"/>
      <c r="D10" s="8"/>
      <c r="E10" s="8"/>
      <c r="F10" s="8"/>
      <c r="G10" s="8"/>
    </row>
    <row r="11" spans="1:7" s="24" customFormat="1" ht="18" customHeight="1" thickBot="1">
      <c r="A11" s="9"/>
      <c r="B11" s="10">
        <v>2019</v>
      </c>
      <c r="C11" s="10">
        <v>2020</v>
      </c>
      <c r="D11" s="10">
        <v>2021</v>
      </c>
      <c r="E11" s="124">
        <v>2022</v>
      </c>
      <c r="F11" s="124">
        <v>2023</v>
      </c>
      <c r="G11" s="31"/>
    </row>
    <row r="12" spans="1:7" ht="39">
      <c r="A12" s="12" t="s">
        <v>1540</v>
      </c>
      <c r="B12" s="32">
        <v>782.2</v>
      </c>
      <c r="C12" s="32">
        <v>787.4</v>
      </c>
      <c r="D12" s="32">
        <v>923.7</v>
      </c>
      <c r="E12" s="32">
        <v>1030.4000000000001</v>
      </c>
      <c r="F12" s="32">
        <v>1387.1</v>
      </c>
      <c r="G12" s="12" t="s">
        <v>1541</v>
      </c>
    </row>
    <row r="13" spans="1:7" ht="51.75">
      <c r="A13" s="12" t="s">
        <v>1542</v>
      </c>
      <c r="B13" s="32">
        <v>31.26</v>
      </c>
      <c r="C13" s="32">
        <v>26</v>
      </c>
      <c r="D13" s="32">
        <v>44.4</v>
      </c>
      <c r="E13" s="32">
        <v>148.5</v>
      </c>
      <c r="F13" s="32">
        <v>234.7</v>
      </c>
      <c r="G13" s="12" t="s">
        <v>1543</v>
      </c>
    </row>
    <row r="14" spans="1:7" ht="133.5" customHeight="1" thickBot="1">
      <c r="A14" s="15" t="s">
        <v>1544</v>
      </c>
      <c r="B14" s="33">
        <v>4</v>
      </c>
      <c r="C14" s="33">
        <v>3.3</v>
      </c>
      <c r="D14" s="33">
        <v>4.8</v>
      </c>
      <c r="E14" s="33">
        <v>14.4</v>
      </c>
      <c r="F14" s="33">
        <v>16.899999999999999</v>
      </c>
      <c r="G14" s="34" t="s">
        <v>1545</v>
      </c>
    </row>
    <row r="17" spans="1:7" s="1" customFormat="1" ht="18" customHeight="1">
      <c r="A17" s="797" t="s">
        <v>1546</v>
      </c>
      <c r="B17" s="798"/>
      <c r="C17" s="798"/>
      <c r="D17" s="798"/>
      <c r="E17" s="798"/>
      <c r="F17" s="798"/>
      <c r="G17" s="798"/>
    </row>
    <row r="18" spans="1:7" s="1" customFormat="1" ht="18" customHeight="1">
      <c r="A18" s="4" t="s">
        <v>1547</v>
      </c>
      <c r="B18" s="5"/>
      <c r="C18" s="5"/>
      <c r="D18" s="5"/>
      <c r="E18" s="5"/>
      <c r="F18" s="5"/>
      <c r="G18" s="5"/>
    </row>
    <row r="19" spans="1:7" s="1" customFormat="1" ht="18" customHeight="1">
      <c r="A19" s="35" t="s">
        <v>1548</v>
      </c>
    </row>
    <row r="20" spans="1:7" s="1" customFormat="1" ht="18" customHeight="1">
      <c r="A20" s="4" t="s">
        <v>1549</v>
      </c>
      <c r="B20" s="5"/>
      <c r="C20" s="5"/>
      <c r="D20" s="5"/>
      <c r="E20" s="5"/>
      <c r="F20" s="5"/>
      <c r="G20" s="5"/>
    </row>
    <row r="21" spans="1:7" s="1" customFormat="1" ht="18" customHeight="1">
      <c r="A21" s="4" t="s">
        <v>1550</v>
      </c>
      <c r="B21" s="5"/>
      <c r="C21" s="5"/>
      <c r="D21" s="5"/>
      <c r="E21" s="5"/>
      <c r="F21" s="5"/>
      <c r="G21" s="5"/>
    </row>
    <row r="22" spans="1:7" s="1" customFormat="1" ht="18" customHeight="1" thickBot="1">
      <c r="A22" s="35" t="s">
        <v>1551</v>
      </c>
    </row>
    <row r="23" spans="1:7" ht="18" customHeight="1" thickBot="1">
      <c r="A23" s="9"/>
      <c r="B23" s="10">
        <v>2019</v>
      </c>
      <c r="C23" s="10">
        <v>2020</v>
      </c>
      <c r="D23" s="10">
        <v>2021</v>
      </c>
      <c r="E23" s="124">
        <v>2022</v>
      </c>
      <c r="F23" s="124">
        <v>2023</v>
      </c>
      <c r="G23" s="31"/>
    </row>
    <row r="24" spans="1:7" ht="26.25">
      <c r="A24" s="12" t="s">
        <v>1552</v>
      </c>
      <c r="B24" s="14">
        <v>4186</v>
      </c>
      <c r="C24" s="14">
        <v>3720</v>
      </c>
      <c r="D24" s="14">
        <v>3300</v>
      </c>
      <c r="E24" s="14">
        <v>4782</v>
      </c>
      <c r="F24" s="14">
        <v>5046</v>
      </c>
      <c r="G24" s="12" t="s">
        <v>1553</v>
      </c>
    </row>
    <row r="25" spans="1:7" ht="26.25">
      <c r="A25" s="12" t="s">
        <v>1554</v>
      </c>
      <c r="B25" s="14">
        <v>49172</v>
      </c>
      <c r="C25" s="14">
        <v>41426</v>
      </c>
      <c r="D25" s="14">
        <v>22994</v>
      </c>
      <c r="E25" s="14">
        <v>30257</v>
      </c>
      <c r="F25" s="14">
        <v>59480</v>
      </c>
      <c r="G25" s="12" t="s">
        <v>1555</v>
      </c>
    </row>
    <row r="26" spans="1:7" ht="39">
      <c r="A26" s="12" t="s">
        <v>1556</v>
      </c>
      <c r="B26" s="38">
        <v>580.84299999999996</v>
      </c>
      <c r="C26" s="38">
        <v>195.6</v>
      </c>
      <c r="D26" s="38">
        <v>420.50799999999998</v>
      </c>
      <c r="E26" s="38">
        <v>391</v>
      </c>
      <c r="F26" s="38">
        <v>456.5</v>
      </c>
      <c r="G26" s="12" t="s">
        <v>1557</v>
      </c>
    </row>
    <row r="27" spans="1:7" ht="26.25">
      <c r="A27" s="39" t="s">
        <v>1558</v>
      </c>
      <c r="B27" s="37">
        <v>34.850999999999999</v>
      </c>
      <c r="C27" s="37">
        <v>11.7</v>
      </c>
      <c r="D27" s="37">
        <v>25.23</v>
      </c>
      <c r="E27" s="37">
        <v>26.5</v>
      </c>
      <c r="F27" s="37">
        <v>27.4</v>
      </c>
      <c r="G27" s="39" t="s">
        <v>1559</v>
      </c>
    </row>
    <row r="28" spans="1:7" ht="27" thickBot="1">
      <c r="A28" s="15" t="s">
        <v>1560</v>
      </c>
      <c r="B28" s="17">
        <v>246</v>
      </c>
      <c r="C28" s="17">
        <v>235</v>
      </c>
      <c r="D28" s="17">
        <v>444.6</v>
      </c>
      <c r="E28" s="17">
        <v>558.1</v>
      </c>
      <c r="F28" s="17">
        <v>898.3</v>
      </c>
      <c r="G28" s="15" t="s">
        <v>1561</v>
      </c>
    </row>
  </sheetData>
  <mergeCells count="4">
    <mergeCell ref="A1:G1"/>
    <mergeCell ref="A2:G2"/>
    <mergeCell ref="A7:G7"/>
    <mergeCell ref="A17:G17"/>
  </mergeCells>
  <pageMargins left="0.70866141732283505" right="0.70866141732283505" top="0.74803149606299202" bottom="0.74803149606299202" header="0.31496062992126" footer="0.31496062992126"/>
  <pageSetup paperSize="9" firstPageNumber="95" orientation="portrait" useFirstPageNumber="1" r:id="rId1"/>
  <headerFooter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24"/>
  <sheetViews>
    <sheetView tabSelected="1" workbookViewId="0">
      <selection activeCell="L23" sqref="L23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0.7109375" style="3" customWidth="1"/>
    <col min="8" max="8" width="9.28515625" style="3" customWidth="1"/>
    <col min="9" max="16384" width="9.140625" style="3"/>
  </cols>
  <sheetData>
    <row r="1" spans="1:11" s="1" customFormat="1" ht="18" customHeight="1">
      <c r="A1" s="4" t="s">
        <v>1562</v>
      </c>
      <c r="B1" s="5"/>
      <c r="C1" s="5"/>
      <c r="D1" s="5"/>
      <c r="E1" s="5"/>
      <c r="F1" s="5"/>
      <c r="G1" s="5"/>
    </row>
    <row r="2" spans="1:11" s="2" customFormat="1" ht="18" customHeight="1">
      <c r="A2" s="6" t="s">
        <v>1563</v>
      </c>
      <c r="B2" s="7"/>
      <c r="C2" s="7"/>
      <c r="D2" s="7"/>
      <c r="E2" s="7"/>
      <c r="F2" s="7"/>
      <c r="G2" s="7"/>
    </row>
    <row r="3" spans="1:11" s="2" customFormat="1" ht="14.25" customHeight="1">
      <c r="A3" s="8" t="s">
        <v>1345</v>
      </c>
    </row>
    <row r="4" spans="1:11" s="1" customFormat="1" ht="18" customHeight="1">
      <c r="A4" s="4" t="s">
        <v>1564</v>
      </c>
      <c r="B4" s="5"/>
      <c r="C4" s="5"/>
      <c r="D4" s="5"/>
      <c r="E4" s="5"/>
      <c r="F4" s="5"/>
    </row>
    <row r="5" spans="1:11" s="2" customFormat="1" ht="18" customHeight="1">
      <c r="A5" s="6" t="s">
        <v>1565</v>
      </c>
      <c r="B5" s="7"/>
      <c r="C5" s="7"/>
      <c r="D5" s="7"/>
      <c r="E5" s="7"/>
      <c r="F5" s="7"/>
    </row>
    <row r="6" spans="1:11" ht="18" customHeight="1">
      <c r="A6" s="8" t="s">
        <v>1566</v>
      </c>
    </row>
    <row r="7" spans="1:11" ht="18" customHeight="1">
      <c r="A7" s="9"/>
      <c r="B7" s="10">
        <v>2019</v>
      </c>
      <c r="C7" s="10">
        <v>2020</v>
      </c>
      <c r="D7" s="10">
        <v>2021</v>
      </c>
      <c r="E7" s="124">
        <v>2022</v>
      </c>
      <c r="F7" s="124">
        <v>2023</v>
      </c>
      <c r="G7" s="11"/>
    </row>
    <row r="8" spans="1:11" ht="30" customHeight="1">
      <c r="A8" s="12" t="s">
        <v>1567</v>
      </c>
      <c r="B8" s="14">
        <v>12</v>
      </c>
      <c r="C8" s="14">
        <v>7</v>
      </c>
      <c r="D8" s="14">
        <v>8</v>
      </c>
      <c r="E8" s="14">
        <v>26</v>
      </c>
      <c r="F8" s="14">
        <v>18</v>
      </c>
      <c r="G8" s="12" t="s">
        <v>1568</v>
      </c>
    </row>
    <row r="9" spans="1:11" ht="15" customHeight="1">
      <c r="A9" s="12" t="s">
        <v>1569</v>
      </c>
      <c r="B9" s="14">
        <v>42</v>
      </c>
      <c r="C9" s="14">
        <v>29</v>
      </c>
      <c r="D9" s="14">
        <v>44</v>
      </c>
      <c r="E9" s="14">
        <v>132</v>
      </c>
      <c r="F9" s="14">
        <v>761</v>
      </c>
      <c r="G9" s="12" t="s">
        <v>1569</v>
      </c>
    </row>
    <row r="10" spans="1:11" ht="15" customHeight="1">
      <c r="A10" s="12" t="s">
        <v>1570</v>
      </c>
      <c r="B10" s="14">
        <v>37</v>
      </c>
      <c r="C10" s="14">
        <v>20</v>
      </c>
      <c r="D10" s="14">
        <v>18</v>
      </c>
      <c r="E10" s="14">
        <v>27</v>
      </c>
      <c r="F10" s="14">
        <v>75</v>
      </c>
      <c r="G10" s="12" t="s">
        <v>1570</v>
      </c>
    </row>
    <row r="11" spans="1:11" ht="26.25">
      <c r="A11" s="12" t="s">
        <v>1571</v>
      </c>
      <c r="B11" s="14">
        <v>59</v>
      </c>
      <c r="C11" s="14">
        <v>41</v>
      </c>
      <c r="D11" s="14">
        <v>61</v>
      </c>
      <c r="E11" s="14">
        <v>88</v>
      </c>
      <c r="F11" s="14">
        <v>107</v>
      </c>
      <c r="G11" s="12" t="s">
        <v>1572</v>
      </c>
    </row>
    <row r="12" spans="1:11" ht="15" customHeight="1">
      <c r="A12" s="12" t="s">
        <v>1573</v>
      </c>
      <c r="B12" s="14">
        <v>55</v>
      </c>
      <c r="C12" s="14">
        <v>38</v>
      </c>
      <c r="D12" s="14">
        <v>41</v>
      </c>
      <c r="E12" s="14">
        <v>74</v>
      </c>
      <c r="F12" s="14">
        <v>201</v>
      </c>
      <c r="G12" s="12" t="s">
        <v>1574</v>
      </c>
    </row>
    <row r="13" spans="1:11" ht="15" customHeight="1">
      <c r="A13" s="12" t="s">
        <v>1575</v>
      </c>
      <c r="B13" s="14">
        <v>13</v>
      </c>
      <c r="C13" s="14">
        <v>1</v>
      </c>
      <c r="D13" s="14">
        <v>5</v>
      </c>
      <c r="E13" s="14">
        <v>4</v>
      </c>
      <c r="F13" s="14">
        <v>2</v>
      </c>
      <c r="G13" s="12" t="s">
        <v>1575</v>
      </c>
    </row>
    <row r="14" spans="1:11" ht="39">
      <c r="A14" s="12" t="s">
        <v>1576</v>
      </c>
      <c r="B14" s="14">
        <v>48</v>
      </c>
      <c r="C14" s="14">
        <v>38</v>
      </c>
      <c r="D14" s="14">
        <v>50</v>
      </c>
      <c r="E14" s="14">
        <v>85</v>
      </c>
      <c r="F14" s="14">
        <v>143</v>
      </c>
      <c r="G14" s="12" t="s">
        <v>1577</v>
      </c>
    </row>
    <row r="15" spans="1:11">
      <c r="A15" s="12" t="s">
        <v>1578</v>
      </c>
      <c r="B15" s="14">
        <v>23</v>
      </c>
      <c r="C15" s="14">
        <v>19</v>
      </c>
      <c r="D15" s="14">
        <v>16</v>
      </c>
      <c r="E15" s="14">
        <v>31</v>
      </c>
      <c r="F15" s="14">
        <v>51</v>
      </c>
      <c r="G15" s="12" t="s">
        <v>1579</v>
      </c>
      <c r="K15" s="3" t="s">
        <v>1059</v>
      </c>
    </row>
    <row r="16" spans="1:11">
      <c r="A16" s="12" t="s">
        <v>1580</v>
      </c>
      <c r="B16" s="14">
        <v>30</v>
      </c>
      <c r="C16" s="14">
        <v>23</v>
      </c>
      <c r="D16" s="14">
        <v>16</v>
      </c>
      <c r="E16" s="14">
        <v>36</v>
      </c>
      <c r="F16" s="14">
        <v>36</v>
      </c>
      <c r="G16" s="12" t="s">
        <v>1581</v>
      </c>
    </row>
    <row r="17" spans="1:10">
      <c r="A17" s="12" t="s">
        <v>1582</v>
      </c>
      <c r="B17" s="14">
        <v>5</v>
      </c>
      <c r="C17" s="14" t="s">
        <v>801</v>
      </c>
      <c r="D17" s="14" t="s">
        <v>801</v>
      </c>
      <c r="E17" s="14"/>
      <c r="F17" s="14"/>
      <c r="G17" s="12" t="s">
        <v>1583</v>
      </c>
    </row>
    <row r="18" spans="1:10" ht="26.25">
      <c r="A18" s="12" t="s">
        <v>1584</v>
      </c>
      <c r="B18" s="14">
        <v>9</v>
      </c>
      <c r="C18" s="14">
        <v>6</v>
      </c>
      <c r="D18" s="14">
        <v>13</v>
      </c>
      <c r="E18" s="14">
        <v>26</v>
      </c>
      <c r="F18" s="14">
        <v>49</v>
      </c>
      <c r="G18" s="12" t="s">
        <v>1585</v>
      </c>
    </row>
    <row r="19" spans="1:10">
      <c r="A19" s="12" t="s">
        <v>1586</v>
      </c>
      <c r="B19" s="14">
        <v>296</v>
      </c>
      <c r="C19" s="14">
        <v>130</v>
      </c>
      <c r="D19" s="14">
        <v>219</v>
      </c>
      <c r="E19" s="14">
        <v>487</v>
      </c>
      <c r="F19" s="14">
        <v>519</v>
      </c>
      <c r="G19" s="12" t="s">
        <v>1587</v>
      </c>
    </row>
    <row r="20" spans="1:10" ht="64.5">
      <c r="A20" s="12" t="s">
        <v>1588</v>
      </c>
      <c r="B20" s="14">
        <v>85</v>
      </c>
      <c r="C20" s="14">
        <v>32</v>
      </c>
      <c r="D20" s="14">
        <v>65</v>
      </c>
      <c r="E20" s="14">
        <v>82</v>
      </c>
      <c r="F20" s="14">
        <v>148</v>
      </c>
      <c r="G20" s="12" t="s">
        <v>1589</v>
      </c>
      <c r="J20" s="3" t="s">
        <v>1059</v>
      </c>
    </row>
    <row r="21" spans="1:10" ht="26.25">
      <c r="A21" s="12" t="s">
        <v>1590</v>
      </c>
      <c r="B21" s="14" t="s">
        <v>801</v>
      </c>
      <c r="C21" s="14">
        <v>38</v>
      </c>
      <c r="D21" s="14">
        <v>62</v>
      </c>
      <c r="E21" s="14">
        <v>116</v>
      </c>
      <c r="F21" s="14">
        <v>231</v>
      </c>
      <c r="G21" s="12" t="s">
        <v>1591</v>
      </c>
    </row>
    <row r="22" spans="1:10" ht="26.25">
      <c r="A22" s="12" t="s">
        <v>1592</v>
      </c>
      <c r="B22" s="14" t="s">
        <v>801</v>
      </c>
      <c r="C22" s="14">
        <v>13</v>
      </c>
      <c r="D22" s="14">
        <v>25</v>
      </c>
      <c r="E22" s="14">
        <v>76</v>
      </c>
      <c r="F22" s="14">
        <v>141</v>
      </c>
      <c r="G22" s="12" t="s">
        <v>1593</v>
      </c>
    </row>
    <row r="23" spans="1:10" ht="38.450000000000003" customHeight="1">
      <c r="A23" s="15" t="s">
        <v>1594</v>
      </c>
      <c r="B23" s="17">
        <v>34</v>
      </c>
      <c r="C23" s="17">
        <v>51</v>
      </c>
      <c r="D23" s="17">
        <v>92</v>
      </c>
      <c r="E23" s="17">
        <v>178</v>
      </c>
      <c r="F23" s="641">
        <v>192</v>
      </c>
      <c r="G23" s="15" t="s">
        <v>1595</v>
      </c>
      <c r="H23" s="3" t="s">
        <v>1059</v>
      </c>
    </row>
    <row r="24" spans="1:10">
      <c r="A24" s="18"/>
    </row>
  </sheetData>
  <pageMargins left="0.70866141732283505" right="0.70866141732283505" top="0.74803149606299202" bottom="0.74803149606299202" header="0.31496062992126" footer="0.31496062992126"/>
  <pageSetup paperSize="9" firstPageNumber="96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5"/>
  <sheetViews>
    <sheetView topLeftCell="A19" workbookViewId="0">
      <selection activeCell="G24" sqref="G24"/>
    </sheetView>
  </sheetViews>
  <sheetFormatPr defaultColWidth="9.140625" defaultRowHeight="15"/>
  <cols>
    <col min="1" max="1" width="20.7109375" style="3" customWidth="1"/>
    <col min="2" max="6" width="9.140625" style="371"/>
    <col min="7" max="7" width="18.28515625" style="3" customWidth="1"/>
    <col min="8" max="16384" width="9.140625" style="3"/>
  </cols>
  <sheetData>
    <row r="1" spans="1:13" s="1" customFormat="1" ht="18" customHeight="1">
      <c r="A1" s="4" t="s">
        <v>311</v>
      </c>
      <c r="B1" s="508"/>
      <c r="C1" s="508"/>
      <c r="D1" s="508"/>
      <c r="E1" s="508"/>
      <c r="F1" s="508"/>
      <c r="G1" s="5"/>
    </row>
    <row r="2" spans="1:13" s="2" customFormat="1" ht="18" customHeight="1">
      <c r="A2" s="6" t="s">
        <v>312</v>
      </c>
      <c r="B2" s="509"/>
      <c r="C2" s="509"/>
      <c r="D2" s="509"/>
      <c r="E2" s="509"/>
      <c r="F2" s="509"/>
      <c r="G2" s="7"/>
    </row>
    <row r="3" spans="1:13" s="507" customFormat="1" ht="18" customHeight="1">
      <c r="A3" s="185" t="s">
        <v>313</v>
      </c>
      <c r="B3" s="366"/>
      <c r="C3" s="366"/>
      <c r="D3" s="366"/>
      <c r="E3" s="366"/>
      <c r="F3" s="366"/>
    </row>
    <row r="4" spans="1:13" s="173" customFormat="1" ht="18" customHeight="1">
      <c r="A4" s="4" t="s">
        <v>314</v>
      </c>
      <c r="B4" s="508"/>
      <c r="C4" s="508"/>
      <c r="D4" s="508"/>
      <c r="E4" s="508"/>
      <c r="F4" s="508"/>
      <c r="G4" s="5"/>
    </row>
    <row r="5" spans="1:13" s="23" customFormat="1" ht="18" customHeight="1">
      <c r="A5" s="6" t="s">
        <v>315</v>
      </c>
      <c r="B5" s="509"/>
      <c r="C5" s="509"/>
      <c r="D5" s="509"/>
      <c r="E5" s="509"/>
      <c r="F5" s="509"/>
      <c r="G5" s="7"/>
    </row>
    <row r="6" spans="1:13" s="183" customFormat="1" ht="18" customHeight="1" thickBot="1">
      <c r="A6" s="510" t="s">
        <v>316</v>
      </c>
      <c r="B6" s="511"/>
      <c r="C6" s="511"/>
      <c r="D6" s="511"/>
      <c r="E6" s="511"/>
      <c r="F6" s="511"/>
      <c r="G6" s="512"/>
    </row>
    <row r="7" spans="1:13" ht="15.75" customHeight="1" thickBot="1">
      <c r="A7" s="642"/>
      <c r="B7" s="124">
        <v>2020</v>
      </c>
      <c r="C7" s="124">
        <v>2021</v>
      </c>
      <c r="D7" s="124">
        <v>2022</v>
      </c>
      <c r="E7" s="124">
        <v>2023</v>
      </c>
      <c r="F7" s="124">
        <v>2024</v>
      </c>
      <c r="G7" s="636"/>
    </row>
    <row r="8" spans="1:13" ht="20.45" customHeight="1">
      <c r="A8" s="513" t="s">
        <v>317</v>
      </c>
      <c r="B8" s="143">
        <v>1361</v>
      </c>
      <c r="C8" s="143">
        <v>1403</v>
      </c>
      <c r="D8" s="143">
        <v>1439</v>
      </c>
      <c r="E8" s="555">
        <v>1489</v>
      </c>
      <c r="F8" s="555">
        <v>1547</v>
      </c>
      <c r="G8" s="125" t="s">
        <v>298</v>
      </c>
      <c r="I8" s="261"/>
      <c r="J8" s="261"/>
      <c r="K8" s="261"/>
      <c r="L8" s="261"/>
      <c r="M8" s="261"/>
    </row>
    <row r="9" spans="1:13">
      <c r="A9" s="39" t="s">
        <v>318</v>
      </c>
      <c r="B9" s="146">
        <v>49</v>
      </c>
      <c r="C9" s="146">
        <v>52</v>
      </c>
      <c r="D9" s="146">
        <v>52</v>
      </c>
      <c r="E9" s="556">
        <v>54</v>
      </c>
      <c r="F9" s="556">
        <v>56</v>
      </c>
      <c r="G9" s="39" t="s">
        <v>319</v>
      </c>
      <c r="I9" s="261"/>
      <c r="J9" s="261"/>
      <c r="K9" s="261"/>
      <c r="L9" s="261"/>
      <c r="M9" s="261"/>
    </row>
    <row r="10" spans="1:13" ht="26.25">
      <c r="A10" s="39" t="s">
        <v>320</v>
      </c>
      <c r="B10" s="146">
        <v>123</v>
      </c>
      <c r="C10" s="146">
        <v>129</v>
      </c>
      <c r="D10" s="146">
        <v>140</v>
      </c>
      <c r="E10" s="556">
        <v>157</v>
      </c>
      <c r="F10" s="556">
        <v>171</v>
      </c>
      <c r="G10" s="39" t="s">
        <v>321</v>
      </c>
    </row>
    <row r="11" spans="1:13" ht="26.25">
      <c r="A11" s="39" t="s">
        <v>322</v>
      </c>
      <c r="B11" s="146">
        <v>308</v>
      </c>
      <c r="C11" s="146">
        <v>320</v>
      </c>
      <c r="D11" s="146">
        <v>322</v>
      </c>
      <c r="E11" s="556">
        <v>334</v>
      </c>
      <c r="F11" s="556">
        <v>345</v>
      </c>
      <c r="G11" s="39" t="s">
        <v>323</v>
      </c>
    </row>
    <row r="12" spans="1:13">
      <c r="A12" s="39" t="s">
        <v>324</v>
      </c>
      <c r="B12" s="146">
        <v>93</v>
      </c>
      <c r="C12" s="146">
        <v>92</v>
      </c>
      <c r="D12" s="146">
        <v>95</v>
      </c>
      <c r="E12" s="556">
        <v>100</v>
      </c>
      <c r="F12" s="556">
        <v>102</v>
      </c>
      <c r="G12" s="39" t="s">
        <v>325</v>
      </c>
    </row>
    <row r="13" spans="1:13">
      <c r="A13" s="39" t="s">
        <v>326</v>
      </c>
      <c r="B13" s="146">
        <v>51</v>
      </c>
      <c r="C13" s="146">
        <v>51</v>
      </c>
      <c r="D13" s="146">
        <v>52</v>
      </c>
      <c r="E13" s="556">
        <v>51</v>
      </c>
      <c r="F13" s="556">
        <v>53</v>
      </c>
      <c r="G13" s="39" t="s">
        <v>327</v>
      </c>
    </row>
    <row r="14" spans="1:13">
      <c r="A14" s="39" t="s">
        <v>328</v>
      </c>
      <c r="B14" s="146">
        <v>39</v>
      </c>
      <c r="C14" s="146">
        <v>42</v>
      </c>
      <c r="D14" s="146">
        <v>42</v>
      </c>
      <c r="E14" s="556">
        <v>41</v>
      </c>
      <c r="F14" s="556">
        <v>40</v>
      </c>
      <c r="G14" s="39" t="s">
        <v>329</v>
      </c>
    </row>
    <row r="15" spans="1:13">
      <c r="A15" s="39" t="s">
        <v>330</v>
      </c>
      <c r="B15" s="146">
        <v>102</v>
      </c>
      <c r="C15" s="146">
        <v>105</v>
      </c>
      <c r="D15" s="146">
        <v>110</v>
      </c>
      <c r="E15" s="556">
        <v>118</v>
      </c>
      <c r="F15" s="556">
        <v>122</v>
      </c>
      <c r="G15" s="39" t="s">
        <v>331</v>
      </c>
    </row>
    <row r="16" spans="1:13">
      <c r="A16" s="39" t="s">
        <v>332</v>
      </c>
      <c r="B16" s="146">
        <v>489</v>
      </c>
      <c r="C16" s="146">
        <v>498</v>
      </c>
      <c r="D16" s="146">
        <v>510</v>
      </c>
      <c r="E16" s="556">
        <v>527</v>
      </c>
      <c r="F16" s="556">
        <v>547</v>
      </c>
      <c r="G16" s="39" t="s">
        <v>333</v>
      </c>
    </row>
    <row r="17" spans="1:13">
      <c r="A17" s="39" t="s">
        <v>334</v>
      </c>
      <c r="B17" s="146">
        <v>107</v>
      </c>
      <c r="C17" s="146">
        <v>114</v>
      </c>
      <c r="D17" s="146">
        <v>116</v>
      </c>
      <c r="E17" s="556">
        <v>107</v>
      </c>
      <c r="F17" s="556">
        <v>111</v>
      </c>
      <c r="G17" s="39" t="s">
        <v>335</v>
      </c>
    </row>
    <row r="18" spans="1:13" ht="43.15" customHeight="1">
      <c r="A18" s="513" t="s">
        <v>336</v>
      </c>
      <c r="B18" s="143">
        <v>1084</v>
      </c>
      <c r="C18" s="143">
        <v>1123</v>
      </c>
      <c r="D18" s="143">
        <v>1151</v>
      </c>
      <c r="E18" s="144">
        <v>1205</v>
      </c>
      <c r="F18" s="144">
        <v>1233</v>
      </c>
      <c r="G18" s="125" t="s">
        <v>337</v>
      </c>
      <c r="I18" s="261"/>
      <c r="J18" s="261"/>
      <c r="K18" s="261"/>
      <c r="L18" s="261"/>
      <c r="M18" s="261"/>
    </row>
    <row r="19" spans="1:13">
      <c r="A19" s="39" t="s">
        <v>318</v>
      </c>
      <c r="B19" s="146">
        <v>26</v>
      </c>
      <c r="C19" s="146">
        <v>27</v>
      </c>
      <c r="D19" s="146">
        <v>28</v>
      </c>
      <c r="E19" s="97">
        <v>29</v>
      </c>
      <c r="F19" s="97">
        <v>28</v>
      </c>
      <c r="G19" s="39" t="s">
        <v>319</v>
      </c>
      <c r="I19" s="261"/>
      <c r="J19" s="261"/>
      <c r="K19" s="261"/>
      <c r="L19" s="261"/>
      <c r="M19" s="261"/>
    </row>
    <row r="20" spans="1:13" ht="26.25">
      <c r="A20" s="39" t="s">
        <v>320</v>
      </c>
      <c r="B20" s="146">
        <v>64</v>
      </c>
      <c r="C20" s="146">
        <v>67</v>
      </c>
      <c r="D20" s="146">
        <v>67</v>
      </c>
      <c r="E20" s="97">
        <v>69</v>
      </c>
      <c r="F20" s="97">
        <v>70</v>
      </c>
      <c r="G20" s="39" t="s">
        <v>321</v>
      </c>
    </row>
    <row r="21" spans="1:13" ht="26.25">
      <c r="A21" s="39" t="s">
        <v>322</v>
      </c>
      <c r="B21" s="146">
        <v>536</v>
      </c>
      <c r="C21" s="146">
        <v>544</v>
      </c>
      <c r="D21" s="146">
        <v>550</v>
      </c>
      <c r="E21" s="97">
        <v>573</v>
      </c>
      <c r="F21" s="97">
        <v>580</v>
      </c>
      <c r="G21" s="39" t="s">
        <v>338</v>
      </c>
    </row>
    <row r="22" spans="1:13">
      <c r="A22" s="39" t="s">
        <v>324</v>
      </c>
      <c r="B22" s="146">
        <v>124</v>
      </c>
      <c r="C22" s="146">
        <v>129</v>
      </c>
      <c r="D22" s="146">
        <v>131</v>
      </c>
      <c r="E22" s="97">
        <v>134</v>
      </c>
      <c r="F22" s="97">
        <v>138</v>
      </c>
      <c r="G22" s="39" t="s">
        <v>325</v>
      </c>
    </row>
    <row r="23" spans="1:13">
      <c r="A23" s="39" t="s">
        <v>326</v>
      </c>
      <c r="B23" s="146">
        <v>35</v>
      </c>
      <c r="C23" s="146">
        <v>37</v>
      </c>
      <c r="D23" s="146">
        <v>43</v>
      </c>
      <c r="E23" s="97">
        <v>48</v>
      </c>
      <c r="F23" s="97">
        <v>52</v>
      </c>
      <c r="G23" s="39" t="s">
        <v>327</v>
      </c>
    </row>
    <row r="24" spans="1:13">
      <c r="A24" s="39" t="s">
        <v>339</v>
      </c>
      <c r="B24" s="146">
        <v>16</v>
      </c>
      <c r="C24" s="146">
        <v>17</v>
      </c>
      <c r="D24" s="146">
        <v>17</v>
      </c>
      <c r="E24" s="97">
        <v>18</v>
      </c>
      <c r="F24" s="97">
        <v>21</v>
      </c>
      <c r="G24" s="39" t="s">
        <v>329</v>
      </c>
    </row>
    <row r="25" spans="1:13">
      <c r="A25" s="39" t="s">
        <v>330</v>
      </c>
      <c r="B25" s="146">
        <v>51</v>
      </c>
      <c r="C25" s="146">
        <v>59</v>
      </c>
      <c r="D25" s="146">
        <v>62</v>
      </c>
      <c r="E25" s="97">
        <v>67</v>
      </c>
      <c r="F25" s="97">
        <v>73</v>
      </c>
      <c r="G25" s="39" t="s">
        <v>331</v>
      </c>
    </row>
    <row r="26" spans="1:13">
      <c r="A26" s="39" t="s">
        <v>332</v>
      </c>
      <c r="B26" s="146">
        <v>207</v>
      </c>
      <c r="C26" s="146">
        <v>218</v>
      </c>
      <c r="D26" s="146">
        <v>227</v>
      </c>
      <c r="E26" s="97">
        <v>242</v>
      </c>
      <c r="F26" s="97">
        <v>246</v>
      </c>
      <c r="G26" s="39" t="s">
        <v>333</v>
      </c>
    </row>
    <row r="27" spans="1:13">
      <c r="A27" s="39" t="s">
        <v>334</v>
      </c>
      <c r="B27" s="146">
        <v>25</v>
      </c>
      <c r="C27" s="146">
        <v>25</v>
      </c>
      <c r="D27" s="146">
        <v>26</v>
      </c>
      <c r="E27" s="97">
        <v>25</v>
      </c>
      <c r="F27" s="97">
        <v>25</v>
      </c>
      <c r="G27" s="39" t="s">
        <v>335</v>
      </c>
    </row>
    <row r="28" spans="1:13" ht="19.149999999999999" customHeight="1">
      <c r="A28" s="513" t="s">
        <v>340</v>
      </c>
      <c r="B28" s="143">
        <v>6248</v>
      </c>
      <c r="C28" s="143">
        <v>6497</v>
      </c>
      <c r="D28" s="143">
        <v>6876</v>
      </c>
      <c r="E28" s="144">
        <v>7460</v>
      </c>
      <c r="F28" s="144">
        <v>8139</v>
      </c>
      <c r="G28" s="125" t="s">
        <v>302</v>
      </c>
      <c r="I28" s="261"/>
      <c r="J28" s="261"/>
      <c r="K28" s="261"/>
      <c r="L28" s="261"/>
      <c r="M28" s="261"/>
    </row>
    <row r="29" spans="1:13">
      <c r="A29" s="39" t="s">
        <v>318</v>
      </c>
      <c r="B29" s="146">
        <v>686</v>
      </c>
      <c r="C29" s="146">
        <v>734</v>
      </c>
      <c r="D29" s="146">
        <v>782</v>
      </c>
      <c r="E29" s="97">
        <v>851</v>
      </c>
      <c r="F29" s="97">
        <v>890</v>
      </c>
      <c r="G29" s="39" t="s">
        <v>319</v>
      </c>
      <c r="I29" s="261"/>
      <c r="J29" s="261"/>
      <c r="K29" s="261"/>
      <c r="L29" s="261"/>
      <c r="M29" s="261"/>
    </row>
    <row r="30" spans="1:13" ht="26.25">
      <c r="A30" s="39" t="s">
        <v>341</v>
      </c>
      <c r="B30" s="146">
        <v>671</v>
      </c>
      <c r="C30" s="146">
        <v>714</v>
      </c>
      <c r="D30" s="146">
        <v>782</v>
      </c>
      <c r="E30" s="97">
        <v>911</v>
      </c>
      <c r="F30" s="97">
        <v>1095</v>
      </c>
      <c r="G30" s="39" t="s">
        <v>321</v>
      </c>
    </row>
    <row r="31" spans="1:13" ht="26.25">
      <c r="A31" s="39" t="s">
        <v>322</v>
      </c>
      <c r="B31" s="146">
        <v>638</v>
      </c>
      <c r="C31" s="146">
        <v>657</v>
      </c>
      <c r="D31" s="146">
        <v>672</v>
      </c>
      <c r="E31" s="97">
        <v>729</v>
      </c>
      <c r="F31" s="97">
        <v>795</v>
      </c>
      <c r="G31" s="39" t="s">
        <v>323</v>
      </c>
    </row>
    <row r="32" spans="1:13">
      <c r="A32" s="39" t="s">
        <v>324</v>
      </c>
      <c r="B32" s="146">
        <v>170</v>
      </c>
      <c r="C32" s="146">
        <v>186</v>
      </c>
      <c r="D32" s="146">
        <v>203</v>
      </c>
      <c r="E32" s="97">
        <v>224</v>
      </c>
      <c r="F32" s="97">
        <v>242</v>
      </c>
      <c r="G32" s="39" t="s">
        <v>325</v>
      </c>
    </row>
    <row r="33" spans="1:13">
      <c r="A33" s="39" t="s">
        <v>326</v>
      </c>
      <c r="B33" s="146">
        <v>675</v>
      </c>
      <c r="C33" s="146">
        <v>685</v>
      </c>
      <c r="D33" s="146">
        <v>722</v>
      </c>
      <c r="E33" s="97">
        <v>803</v>
      </c>
      <c r="F33" s="97">
        <v>916</v>
      </c>
      <c r="G33" s="39" t="s">
        <v>327</v>
      </c>
    </row>
    <row r="34" spans="1:13">
      <c r="A34" s="39" t="s">
        <v>339</v>
      </c>
      <c r="B34" s="146">
        <v>226</v>
      </c>
      <c r="C34" s="146">
        <v>228</v>
      </c>
      <c r="D34" s="146">
        <v>240</v>
      </c>
      <c r="E34" s="97">
        <v>250</v>
      </c>
      <c r="F34" s="97">
        <v>247</v>
      </c>
      <c r="G34" s="39" t="s">
        <v>329</v>
      </c>
    </row>
    <row r="35" spans="1:13">
      <c r="A35" s="39" t="s">
        <v>342</v>
      </c>
      <c r="B35" s="146">
        <v>863</v>
      </c>
      <c r="C35" s="146">
        <v>920</v>
      </c>
      <c r="D35" s="146">
        <v>967</v>
      </c>
      <c r="E35" s="97">
        <v>1035</v>
      </c>
      <c r="F35" s="97">
        <v>1147</v>
      </c>
      <c r="G35" s="39" t="s">
        <v>331</v>
      </c>
    </row>
    <row r="36" spans="1:13">
      <c r="A36" s="39" t="s">
        <v>332</v>
      </c>
      <c r="B36" s="146">
        <v>2078</v>
      </c>
      <c r="C36" s="146">
        <v>2130</v>
      </c>
      <c r="D36" s="146">
        <v>2256</v>
      </c>
      <c r="E36" s="97">
        <v>2347</v>
      </c>
      <c r="F36" s="97">
        <v>2444</v>
      </c>
      <c r="G36" s="39" t="s">
        <v>333</v>
      </c>
    </row>
    <row r="37" spans="1:13">
      <c r="A37" s="39" t="s">
        <v>334</v>
      </c>
      <c r="B37" s="146">
        <v>241</v>
      </c>
      <c r="C37" s="146">
        <v>243</v>
      </c>
      <c r="D37" s="146">
        <v>252</v>
      </c>
      <c r="E37" s="97">
        <v>310</v>
      </c>
      <c r="F37" s="97">
        <v>363</v>
      </c>
      <c r="G37" s="39" t="s">
        <v>335</v>
      </c>
    </row>
    <row r="38" spans="1:13" ht="39" customHeight="1">
      <c r="A38" s="504" t="s">
        <v>343</v>
      </c>
      <c r="B38" s="143">
        <v>4648</v>
      </c>
      <c r="C38" s="143">
        <v>4742</v>
      </c>
      <c r="D38" s="143">
        <v>5000</v>
      </c>
      <c r="E38" s="144">
        <v>5218</v>
      </c>
      <c r="F38" s="144">
        <v>5412</v>
      </c>
      <c r="G38" s="125" t="s">
        <v>344</v>
      </c>
      <c r="I38" s="261"/>
      <c r="J38" s="261"/>
      <c r="K38" s="261"/>
      <c r="L38" s="261"/>
      <c r="M38" s="261"/>
    </row>
    <row r="39" spans="1:13">
      <c r="A39" s="39" t="s">
        <v>318</v>
      </c>
      <c r="B39" s="146">
        <v>77</v>
      </c>
      <c r="C39" s="146">
        <v>82</v>
      </c>
      <c r="D39" s="146">
        <v>89</v>
      </c>
      <c r="E39" s="97">
        <v>104</v>
      </c>
      <c r="F39" s="97">
        <v>110</v>
      </c>
      <c r="G39" s="39" t="s">
        <v>319</v>
      </c>
      <c r="I39" s="261"/>
      <c r="J39" s="261"/>
      <c r="K39" s="261"/>
      <c r="L39" s="261"/>
      <c r="M39" s="261"/>
    </row>
    <row r="40" spans="1:13" ht="26.25">
      <c r="A40" s="39" t="s">
        <v>341</v>
      </c>
      <c r="B40" s="146">
        <v>226</v>
      </c>
      <c r="C40" s="146">
        <v>234</v>
      </c>
      <c r="D40" s="146">
        <v>256</v>
      </c>
      <c r="E40" s="97">
        <v>289</v>
      </c>
      <c r="F40" s="97">
        <v>300</v>
      </c>
      <c r="G40" s="39" t="s">
        <v>321</v>
      </c>
    </row>
    <row r="41" spans="1:13" ht="26.25">
      <c r="A41" s="39" t="s">
        <v>322</v>
      </c>
      <c r="B41" s="146">
        <v>357</v>
      </c>
      <c r="C41" s="146">
        <v>362</v>
      </c>
      <c r="D41" s="146">
        <v>372</v>
      </c>
      <c r="E41" s="97">
        <v>380</v>
      </c>
      <c r="F41" s="97">
        <v>386</v>
      </c>
      <c r="G41" s="39" t="s">
        <v>323</v>
      </c>
    </row>
    <row r="42" spans="1:13">
      <c r="A42" s="39" t="s">
        <v>324</v>
      </c>
      <c r="B42" s="146">
        <v>93</v>
      </c>
      <c r="C42" s="146">
        <v>91</v>
      </c>
      <c r="D42" s="146">
        <v>94</v>
      </c>
      <c r="E42" s="97">
        <v>95</v>
      </c>
      <c r="F42" s="97">
        <v>96</v>
      </c>
      <c r="G42" s="39" t="s">
        <v>325</v>
      </c>
    </row>
    <row r="43" spans="1:13">
      <c r="A43" s="39" t="s">
        <v>326</v>
      </c>
      <c r="B43" s="146">
        <v>171</v>
      </c>
      <c r="C43" s="146">
        <v>183</v>
      </c>
      <c r="D43" s="146">
        <v>227</v>
      </c>
      <c r="E43" s="97">
        <v>266</v>
      </c>
      <c r="F43" s="97">
        <v>294</v>
      </c>
      <c r="G43" s="39" t="s">
        <v>327</v>
      </c>
    </row>
    <row r="44" spans="1:13">
      <c r="A44" s="39" t="s">
        <v>339</v>
      </c>
      <c r="B44" s="146">
        <v>23</v>
      </c>
      <c r="C44" s="146">
        <v>25</v>
      </c>
      <c r="D44" s="146">
        <v>25</v>
      </c>
      <c r="E44" s="97">
        <v>25</v>
      </c>
      <c r="F44" s="97">
        <v>25</v>
      </c>
      <c r="G44" s="39" t="s">
        <v>329</v>
      </c>
    </row>
    <row r="45" spans="1:13">
      <c r="A45" s="39" t="s">
        <v>330</v>
      </c>
      <c r="B45" s="146">
        <v>300</v>
      </c>
      <c r="C45" s="146">
        <v>309</v>
      </c>
      <c r="D45" s="146">
        <v>324</v>
      </c>
      <c r="E45" s="97">
        <v>346</v>
      </c>
      <c r="F45" s="97">
        <v>366</v>
      </c>
      <c r="G45" s="39" t="s">
        <v>331</v>
      </c>
    </row>
    <row r="46" spans="1:13">
      <c r="A46" s="39" t="s">
        <v>332</v>
      </c>
      <c r="B46" s="146">
        <v>2912</v>
      </c>
      <c r="C46" s="146">
        <v>2947</v>
      </c>
      <c r="D46" s="146">
        <v>3033</v>
      </c>
      <c r="E46" s="97">
        <v>3178</v>
      </c>
      <c r="F46" s="97">
        <v>3274</v>
      </c>
      <c r="G46" s="39" t="s">
        <v>333</v>
      </c>
    </row>
    <row r="47" spans="1:13">
      <c r="A47" s="39" t="s">
        <v>334</v>
      </c>
      <c r="B47" s="146">
        <v>489</v>
      </c>
      <c r="C47" s="146">
        <v>509</v>
      </c>
      <c r="D47" s="146">
        <v>580</v>
      </c>
      <c r="E47" s="97">
        <v>535</v>
      </c>
      <c r="F47" s="97">
        <v>561</v>
      </c>
      <c r="G47" s="39" t="s">
        <v>335</v>
      </c>
    </row>
    <row r="48" spans="1:13" ht="39">
      <c r="A48" s="504" t="s">
        <v>345</v>
      </c>
      <c r="B48" s="143">
        <v>92</v>
      </c>
      <c r="C48" s="143">
        <v>99</v>
      </c>
      <c r="D48" s="143">
        <v>98</v>
      </c>
      <c r="E48" s="144">
        <v>98</v>
      </c>
      <c r="F48" s="144">
        <v>101</v>
      </c>
      <c r="G48" s="125" t="s">
        <v>346</v>
      </c>
      <c r="I48" s="261"/>
      <c r="J48" s="261"/>
      <c r="K48" s="261"/>
      <c r="L48" s="261"/>
      <c r="M48" s="261"/>
    </row>
    <row r="49" spans="1:13">
      <c r="A49" s="39" t="s">
        <v>318</v>
      </c>
      <c r="B49" s="146">
        <v>3</v>
      </c>
      <c r="C49" s="146">
        <v>3</v>
      </c>
      <c r="D49" s="146">
        <v>3</v>
      </c>
      <c r="E49" s="97">
        <v>2</v>
      </c>
      <c r="F49" s="97">
        <v>2</v>
      </c>
      <c r="G49" s="39" t="s">
        <v>319</v>
      </c>
      <c r="I49" s="261"/>
      <c r="J49" s="261"/>
      <c r="K49" s="261"/>
      <c r="L49" s="261"/>
      <c r="M49" s="261"/>
    </row>
    <row r="50" spans="1:13" ht="26.25">
      <c r="A50" s="39" t="s">
        <v>341</v>
      </c>
      <c r="B50" s="146">
        <v>9</v>
      </c>
      <c r="C50" s="146">
        <v>9</v>
      </c>
      <c r="D50" s="146">
        <v>8</v>
      </c>
      <c r="E50" s="97">
        <v>8</v>
      </c>
      <c r="F50" s="97">
        <v>8</v>
      </c>
      <c r="G50" s="39" t="s">
        <v>321</v>
      </c>
    </row>
    <row r="51" spans="1:13" ht="26.25">
      <c r="A51" s="39" t="s">
        <v>322</v>
      </c>
      <c r="B51" s="146">
        <v>26</v>
      </c>
      <c r="C51" s="146">
        <v>29</v>
      </c>
      <c r="D51" s="146">
        <v>29</v>
      </c>
      <c r="E51" s="97">
        <v>29</v>
      </c>
      <c r="F51" s="97">
        <v>29</v>
      </c>
      <c r="G51" s="39" t="s">
        <v>338</v>
      </c>
    </row>
    <row r="52" spans="1:13">
      <c r="A52" s="39" t="s">
        <v>324</v>
      </c>
      <c r="B52" s="146">
        <v>2</v>
      </c>
      <c r="C52" s="146">
        <v>2</v>
      </c>
      <c r="D52" s="146">
        <v>2</v>
      </c>
      <c r="E52" s="97">
        <v>2</v>
      </c>
      <c r="F52" s="97">
        <v>3</v>
      </c>
      <c r="G52" s="39" t="s">
        <v>325</v>
      </c>
    </row>
    <row r="53" spans="1:13">
      <c r="A53" s="39" t="s">
        <v>326</v>
      </c>
      <c r="B53" s="146">
        <v>7</v>
      </c>
      <c r="C53" s="146">
        <v>7</v>
      </c>
      <c r="D53" s="146">
        <v>6</v>
      </c>
      <c r="E53" s="97">
        <v>7</v>
      </c>
      <c r="F53" s="97">
        <v>7</v>
      </c>
      <c r="G53" s="39" t="s">
        <v>327</v>
      </c>
    </row>
    <row r="54" spans="1:13">
      <c r="A54" s="39" t="s">
        <v>339</v>
      </c>
      <c r="B54" s="146">
        <v>2</v>
      </c>
      <c r="C54" s="146">
        <v>2</v>
      </c>
      <c r="D54" s="146">
        <v>2</v>
      </c>
      <c r="E54" s="97">
        <v>1</v>
      </c>
      <c r="F54" s="97">
        <v>1</v>
      </c>
      <c r="G54" s="39" t="s">
        <v>329</v>
      </c>
    </row>
    <row r="55" spans="1:13">
      <c r="A55" s="39" t="s">
        <v>330</v>
      </c>
      <c r="B55" s="146">
        <v>13</v>
      </c>
      <c r="C55" s="146">
        <v>14</v>
      </c>
      <c r="D55" s="146">
        <v>14</v>
      </c>
      <c r="E55" s="97">
        <v>15</v>
      </c>
      <c r="F55" s="97">
        <v>15</v>
      </c>
      <c r="G55" s="39" t="s">
        <v>331</v>
      </c>
    </row>
    <row r="56" spans="1:13">
      <c r="A56" s="39" t="s">
        <v>332</v>
      </c>
      <c r="B56" s="146">
        <v>25</v>
      </c>
      <c r="C56" s="146">
        <v>27</v>
      </c>
      <c r="D56" s="146">
        <v>28</v>
      </c>
      <c r="E56" s="97">
        <v>28</v>
      </c>
      <c r="F56" s="97">
        <v>29</v>
      </c>
      <c r="G56" s="39" t="s">
        <v>347</v>
      </c>
    </row>
    <row r="57" spans="1:13">
      <c r="A57" s="39" t="s">
        <v>334</v>
      </c>
      <c r="B57" s="146">
        <v>5</v>
      </c>
      <c r="C57" s="146">
        <v>6</v>
      </c>
      <c r="D57" s="146">
        <v>6</v>
      </c>
      <c r="E57" s="97">
        <v>6</v>
      </c>
      <c r="F57" s="97">
        <v>7</v>
      </c>
      <c r="G57" s="39" t="s">
        <v>348</v>
      </c>
    </row>
    <row r="58" spans="1:13" ht="30" customHeight="1">
      <c r="A58" s="513" t="s">
        <v>349</v>
      </c>
      <c r="B58" s="143">
        <v>23</v>
      </c>
      <c r="C58" s="143">
        <v>23</v>
      </c>
      <c r="D58" s="143">
        <v>23</v>
      </c>
      <c r="E58" s="144">
        <v>23</v>
      </c>
      <c r="F58" s="144">
        <v>23</v>
      </c>
      <c r="G58" s="125" t="s">
        <v>350</v>
      </c>
      <c r="I58" s="261"/>
      <c r="J58" s="261"/>
      <c r="K58" s="261"/>
      <c r="L58" s="261"/>
      <c r="M58" s="261"/>
    </row>
    <row r="59" spans="1:13">
      <c r="A59" s="39" t="s">
        <v>318</v>
      </c>
      <c r="B59" s="146">
        <v>2</v>
      </c>
      <c r="C59" s="146">
        <v>2</v>
      </c>
      <c r="D59" s="146">
        <v>2</v>
      </c>
      <c r="E59" s="97">
        <v>2</v>
      </c>
      <c r="F59" s="97">
        <v>2</v>
      </c>
      <c r="G59" s="39" t="s">
        <v>319</v>
      </c>
      <c r="I59" s="261"/>
      <c r="J59" s="261"/>
      <c r="K59" s="261"/>
      <c r="L59" s="261"/>
      <c r="M59" s="261"/>
    </row>
    <row r="60" spans="1:13" ht="26.25">
      <c r="A60" s="39" t="s">
        <v>320</v>
      </c>
      <c r="B60" s="146">
        <v>7</v>
      </c>
      <c r="C60" s="146">
        <v>7</v>
      </c>
      <c r="D60" s="146">
        <v>7</v>
      </c>
      <c r="E60" s="97">
        <v>7</v>
      </c>
      <c r="F60" s="97">
        <v>7</v>
      </c>
      <c r="G60" s="39" t="s">
        <v>351</v>
      </c>
    </row>
    <row r="61" spans="1:13" ht="26.25">
      <c r="A61" s="39" t="s">
        <v>322</v>
      </c>
      <c r="B61" s="146">
        <v>4</v>
      </c>
      <c r="C61" s="146">
        <v>4</v>
      </c>
      <c r="D61" s="146">
        <v>4</v>
      </c>
      <c r="E61" s="97">
        <v>4</v>
      </c>
      <c r="F61" s="97">
        <v>4</v>
      </c>
      <c r="G61" s="39" t="s">
        <v>323</v>
      </c>
    </row>
    <row r="62" spans="1:13">
      <c r="A62" s="39" t="s">
        <v>324</v>
      </c>
      <c r="B62" s="146">
        <v>3</v>
      </c>
      <c r="C62" s="146">
        <v>3</v>
      </c>
      <c r="D62" s="146">
        <v>3</v>
      </c>
      <c r="E62" s="97">
        <v>3</v>
      </c>
      <c r="F62" s="97">
        <v>3</v>
      </c>
      <c r="G62" s="39" t="s">
        <v>325</v>
      </c>
    </row>
    <row r="63" spans="1:13">
      <c r="A63" s="39" t="s">
        <v>326</v>
      </c>
      <c r="B63" s="146">
        <v>3</v>
      </c>
      <c r="C63" s="146">
        <v>3</v>
      </c>
      <c r="D63" s="146">
        <v>3</v>
      </c>
      <c r="E63" s="97">
        <v>3</v>
      </c>
      <c r="F63" s="97">
        <v>3</v>
      </c>
      <c r="G63" s="39" t="s">
        <v>327</v>
      </c>
    </row>
    <row r="64" spans="1:13">
      <c r="A64" s="39" t="s">
        <v>339</v>
      </c>
      <c r="B64" s="146">
        <v>2</v>
      </c>
      <c r="C64" s="146">
        <v>2</v>
      </c>
      <c r="D64" s="146">
        <v>2</v>
      </c>
      <c r="E64" s="97">
        <v>2</v>
      </c>
      <c r="F64" s="97">
        <v>2</v>
      </c>
      <c r="G64" s="39" t="s">
        <v>329</v>
      </c>
    </row>
    <row r="65" spans="1:7">
      <c r="A65" s="117" t="s">
        <v>330</v>
      </c>
      <c r="B65" s="147">
        <v>2</v>
      </c>
      <c r="C65" s="147">
        <v>2</v>
      </c>
      <c r="D65" s="147">
        <v>2</v>
      </c>
      <c r="E65" s="161">
        <v>2</v>
      </c>
      <c r="F65" s="161">
        <v>2</v>
      </c>
      <c r="G65" s="117" t="s">
        <v>331</v>
      </c>
    </row>
  </sheetData>
  <pageMargins left="0.70866141732283472" right="0.70866141732283472" top="0.78740157480314965" bottom="0.78740157480314965" header="0.31496062992125984" footer="0.31496062992125984"/>
  <pageSetup paperSize="9" firstPageNumber="26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0"/>
  <sheetViews>
    <sheetView workbookViewId="0">
      <selection activeCell="G24" sqref="G24"/>
    </sheetView>
  </sheetViews>
  <sheetFormatPr defaultColWidth="9.140625" defaultRowHeight="15"/>
  <cols>
    <col min="1" max="1" width="21.7109375" style="3" customWidth="1"/>
    <col min="2" max="6" width="8.7109375" style="3" customWidth="1"/>
    <col min="7" max="7" width="19.42578125" style="3" customWidth="1"/>
    <col min="8" max="16384" width="9.140625" style="3"/>
  </cols>
  <sheetData>
    <row r="1" spans="1:13" ht="18" customHeight="1">
      <c r="A1" s="121" t="s">
        <v>352</v>
      </c>
      <c r="B1" s="109"/>
      <c r="C1" s="109"/>
      <c r="D1" s="109"/>
      <c r="E1" s="109"/>
      <c r="F1" s="109"/>
      <c r="G1" s="109"/>
    </row>
    <row r="2" spans="1:13" ht="18" customHeight="1">
      <c r="A2" s="174" t="s">
        <v>353</v>
      </c>
      <c r="B2" s="109"/>
      <c r="C2" s="109"/>
      <c r="D2" s="109"/>
      <c r="E2" s="109"/>
      <c r="F2" s="109"/>
      <c r="G2" s="109"/>
    </row>
    <row r="3" spans="1:13" s="505" customFormat="1" ht="18" customHeight="1">
      <c r="A3" s="29" t="s">
        <v>291</v>
      </c>
    </row>
    <row r="4" spans="1:13" s="22" customFormat="1" ht="18" customHeight="1">
      <c r="A4" s="121" t="s">
        <v>354</v>
      </c>
      <c r="B4" s="109"/>
      <c r="C4" s="109"/>
      <c r="D4" s="109"/>
      <c r="E4" s="109"/>
      <c r="F4" s="109"/>
      <c r="G4" s="109"/>
    </row>
    <row r="5" spans="1:13" s="211" customFormat="1" ht="18" customHeight="1">
      <c r="A5" s="174" t="s">
        <v>355</v>
      </c>
      <c r="B5" s="175"/>
      <c r="C5" s="175"/>
      <c r="D5" s="175"/>
      <c r="E5" s="175"/>
      <c r="F5" s="175"/>
      <c r="G5" s="175"/>
    </row>
    <row r="6" spans="1:13" s="19" customFormat="1" ht="18" customHeight="1" thickBot="1">
      <c r="A6" s="502" t="s">
        <v>356</v>
      </c>
      <c r="B6" s="506"/>
      <c r="C6" s="506"/>
      <c r="D6" s="506"/>
      <c r="E6" s="506"/>
      <c r="F6" s="506"/>
      <c r="G6" s="506"/>
    </row>
    <row r="7" spans="1:13" ht="18" customHeight="1" thickBot="1">
      <c r="A7" s="123" t="s">
        <v>357</v>
      </c>
      <c r="B7" s="124">
        <v>2020</v>
      </c>
      <c r="C7" s="124">
        <v>2021</v>
      </c>
      <c r="D7" s="124">
        <v>2022</v>
      </c>
      <c r="E7" s="124">
        <v>2023</v>
      </c>
      <c r="F7" s="124">
        <v>2024</v>
      </c>
      <c r="G7" s="31"/>
    </row>
    <row r="8" spans="1:13" ht="4.5" customHeight="1">
      <c r="A8" s="142"/>
      <c r="B8" s="668"/>
      <c r="C8" s="668"/>
      <c r="D8" s="668"/>
      <c r="E8" s="668"/>
      <c r="F8" s="668"/>
      <c r="G8" s="166"/>
    </row>
    <row r="9" spans="1:13">
      <c r="A9" s="125" t="s">
        <v>358</v>
      </c>
      <c r="B9" s="255">
        <f>SUM(B10:B15)</f>
        <v>4000</v>
      </c>
      <c r="C9" s="255">
        <f t="shared" ref="C9:F9" si="0">SUM(C10:C15)</f>
        <v>4116</v>
      </c>
      <c r="D9" s="255">
        <f t="shared" si="0"/>
        <v>4303</v>
      </c>
      <c r="E9" s="255">
        <f t="shared" si="0"/>
        <v>4549</v>
      </c>
      <c r="F9" s="255">
        <f t="shared" si="0"/>
        <v>4755</v>
      </c>
      <c r="G9" s="125" t="s">
        <v>359</v>
      </c>
      <c r="I9" s="261"/>
      <c r="J9" s="261"/>
      <c r="K9" s="261"/>
      <c r="L9" s="261"/>
      <c r="M9" s="261"/>
    </row>
    <row r="10" spans="1:13">
      <c r="A10" s="39" t="s">
        <v>297</v>
      </c>
      <c r="B10" s="249">
        <v>216</v>
      </c>
      <c r="C10" s="249">
        <v>224</v>
      </c>
      <c r="D10" s="249">
        <v>233</v>
      </c>
      <c r="E10" s="13">
        <v>249</v>
      </c>
      <c r="F10" s="13">
        <v>276</v>
      </c>
      <c r="G10" s="39" t="s">
        <v>298</v>
      </c>
    </row>
    <row r="11" spans="1:13" ht="26.25">
      <c r="A11" s="39" t="s">
        <v>360</v>
      </c>
      <c r="B11" s="249">
        <v>270</v>
      </c>
      <c r="C11" s="249">
        <v>288</v>
      </c>
      <c r="D11" s="249">
        <v>298</v>
      </c>
      <c r="E11" s="13">
        <v>310</v>
      </c>
      <c r="F11" s="13">
        <v>319</v>
      </c>
      <c r="G11" s="39" t="s">
        <v>361</v>
      </c>
    </row>
    <row r="12" spans="1:13">
      <c r="A12" s="39" t="s">
        <v>340</v>
      </c>
      <c r="B12" s="249">
        <v>542</v>
      </c>
      <c r="C12" s="249">
        <v>565</v>
      </c>
      <c r="D12" s="249">
        <v>615</v>
      </c>
      <c r="E12" s="13">
        <v>664</v>
      </c>
      <c r="F12" s="13">
        <v>707</v>
      </c>
      <c r="G12" s="39" t="s">
        <v>302</v>
      </c>
    </row>
    <row r="13" spans="1:13" ht="39.6" customHeight="1">
      <c r="A13" s="96" t="s">
        <v>362</v>
      </c>
      <c r="B13" s="249">
        <v>2878</v>
      </c>
      <c r="C13" s="249">
        <v>2941</v>
      </c>
      <c r="D13" s="249">
        <v>3061</v>
      </c>
      <c r="E13" s="13">
        <v>3229</v>
      </c>
      <c r="F13" s="13">
        <v>3352</v>
      </c>
      <c r="G13" s="39" t="s">
        <v>363</v>
      </c>
    </row>
    <row r="14" spans="1:13" ht="39">
      <c r="A14" s="96" t="s">
        <v>364</v>
      </c>
      <c r="B14" s="249">
        <v>71</v>
      </c>
      <c r="C14" s="249">
        <v>75</v>
      </c>
      <c r="D14" s="249">
        <v>73</v>
      </c>
      <c r="E14" s="13">
        <v>74</v>
      </c>
      <c r="F14" s="13">
        <v>78</v>
      </c>
      <c r="G14" s="39" t="s">
        <v>306</v>
      </c>
    </row>
    <row r="15" spans="1:13" ht="26.25">
      <c r="A15" s="39" t="s">
        <v>349</v>
      </c>
      <c r="B15" s="249">
        <v>23</v>
      </c>
      <c r="C15" s="249">
        <v>23</v>
      </c>
      <c r="D15" s="249">
        <v>23</v>
      </c>
      <c r="E15" s="13">
        <v>23</v>
      </c>
      <c r="F15" s="13">
        <v>23</v>
      </c>
      <c r="G15" s="39" t="s">
        <v>365</v>
      </c>
    </row>
    <row r="16" spans="1:13" ht="18" customHeight="1">
      <c r="A16" s="669"/>
      <c r="B16" s="664" t="s">
        <v>366</v>
      </c>
      <c r="C16" s="664"/>
      <c r="D16" s="664"/>
      <c r="E16" s="664"/>
      <c r="F16" s="664"/>
      <c r="G16" s="666"/>
    </row>
    <row r="17" spans="1:13" ht="18" customHeight="1">
      <c r="A17" s="669"/>
      <c r="B17" s="665" t="s">
        <v>310</v>
      </c>
      <c r="C17" s="665"/>
      <c r="D17" s="665"/>
      <c r="E17" s="665"/>
      <c r="F17" s="665"/>
      <c r="G17" s="666"/>
    </row>
    <row r="18" spans="1:13">
      <c r="A18" s="125" t="s">
        <v>358</v>
      </c>
      <c r="B18" s="145">
        <v>100</v>
      </c>
      <c r="C18" s="313">
        <v>100</v>
      </c>
      <c r="D18" s="313">
        <v>100</v>
      </c>
      <c r="E18" s="313">
        <v>100</v>
      </c>
      <c r="F18" s="314">
        <v>100</v>
      </c>
      <c r="G18" s="125" t="s">
        <v>359</v>
      </c>
      <c r="I18" s="261"/>
      <c r="J18" s="261"/>
      <c r="K18" s="261"/>
      <c r="L18" s="261"/>
      <c r="M18" s="261"/>
    </row>
    <row r="19" spans="1:13">
      <c r="A19" s="39" t="s">
        <v>297</v>
      </c>
      <c r="B19" s="113">
        <f>B10/B9*100</f>
        <v>5.4</v>
      </c>
      <c r="C19" s="113">
        <f t="shared" ref="C19:F19" si="1">C10/C9*100</f>
        <v>5.4421768707482991</v>
      </c>
      <c r="D19" s="113">
        <f t="shared" si="1"/>
        <v>5.4148268649779219</v>
      </c>
      <c r="E19" s="113">
        <f t="shared" si="1"/>
        <v>5.4737304902176298</v>
      </c>
      <c r="F19" s="113">
        <f t="shared" si="1"/>
        <v>5.8044164037854884</v>
      </c>
      <c r="G19" s="39" t="s">
        <v>298</v>
      </c>
    </row>
    <row r="20" spans="1:13" ht="26.25">
      <c r="A20" s="39" t="s">
        <v>360</v>
      </c>
      <c r="B20" s="113">
        <f>B11/B9*100</f>
        <v>6.75</v>
      </c>
      <c r="C20" s="113">
        <f t="shared" ref="C20:F20" si="2">C11/C9*100</f>
        <v>6.9970845481049562</v>
      </c>
      <c r="D20" s="113">
        <f t="shared" si="2"/>
        <v>6.9254008831048113</v>
      </c>
      <c r="E20" s="113">
        <f t="shared" si="2"/>
        <v>6.8146845460540781</v>
      </c>
      <c r="F20" s="113">
        <f t="shared" si="2"/>
        <v>6.708727655099894</v>
      </c>
      <c r="G20" s="39" t="s">
        <v>361</v>
      </c>
    </row>
    <row r="21" spans="1:13">
      <c r="A21" s="39" t="s">
        <v>340</v>
      </c>
      <c r="B21" s="113">
        <f>B12/B9*100</f>
        <v>13.55</v>
      </c>
      <c r="C21" s="113">
        <f t="shared" ref="C21:F21" si="3">C12/C9*100</f>
        <v>13.726919339164237</v>
      </c>
      <c r="D21" s="113">
        <f t="shared" si="3"/>
        <v>14.292354171508251</v>
      </c>
      <c r="E21" s="113">
        <f t="shared" si="3"/>
        <v>14.596614640580347</v>
      </c>
      <c r="F21" s="113">
        <f t="shared" si="3"/>
        <v>14.868559411146162</v>
      </c>
      <c r="G21" s="39" t="s">
        <v>302</v>
      </c>
    </row>
    <row r="22" spans="1:13" ht="39" customHeight="1">
      <c r="A22" s="96" t="s">
        <v>367</v>
      </c>
      <c r="B22" s="113">
        <f>B13/B9*100</f>
        <v>71.95</v>
      </c>
      <c r="C22" s="113">
        <f t="shared" ref="C22:F22" si="4">C13/C9*100</f>
        <v>71.452866861030131</v>
      </c>
      <c r="D22" s="113">
        <f t="shared" si="4"/>
        <v>71.136416453636997</v>
      </c>
      <c r="E22" s="113">
        <f t="shared" si="4"/>
        <v>70.982633545834247</v>
      </c>
      <c r="F22" s="113">
        <f t="shared" si="4"/>
        <v>70.494216614090433</v>
      </c>
      <c r="G22" s="39" t="s">
        <v>363</v>
      </c>
    </row>
    <row r="23" spans="1:13" ht="25.5" customHeight="1">
      <c r="A23" s="96" t="s">
        <v>364</v>
      </c>
      <c r="B23" s="113">
        <f>B14/B9*100</f>
        <v>1.7749999999999999</v>
      </c>
      <c r="C23" s="113">
        <f t="shared" ref="C23:F23" si="5">C14/C9*100</f>
        <v>1.8221574344023324</v>
      </c>
      <c r="D23" s="113">
        <f t="shared" si="5"/>
        <v>1.6964908203578897</v>
      </c>
      <c r="E23" s="113">
        <f t="shared" si="5"/>
        <v>1.6267311497032315</v>
      </c>
      <c r="F23" s="113">
        <f t="shared" si="5"/>
        <v>1.6403785488958993</v>
      </c>
      <c r="G23" s="39" t="s">
        <v>306</v>
      </c>
    </row>
    <row r="24" spans="1:13" ht="29.25" customHeight="1">
      <c r="A24" s="117" t="s">
        <v>349</v>
      </c>
      <c r="B24" s="116">
        <f>B15/B9*100</f>
        <v>0.57499999999999996</v>
      </c>
      <c r="C24" s="116">
        <f t="shared" ref="C24:F24" si="6">C15/C9*100</f>
        <v>0.55879494655004858</v>
      </c>
      <c r="D24" s="116">
        <f t="shared" si="6"/>
        <v>0.53451080641412962</v>
      </c>
      <c r="E24" s="116">
        <f t="shared" si="6"/>
        <v>0.50560562761046379</v>
      </c>
      <c r="F24" s="116">
        <f t="shared" si="6"/>
        <v>0.48370136698212401</v>
      </c>
      <c r="G24" s="117" t="s">
        <v>365</v>
      </c>
    </row>
    <row r="40" spans="7:7">
      <c r="G40" s="462"/>
    </row>
  </sheetData>
  <mergeCells count="5">
    <mergeCell ref="B8:F8"/>
    <mergeCell ref="B16:F16"/>
    <mergeCell ref="B17:F17"/>
    <mergeCell ref="A16:A17"/>
    <mergeCell ref="G16:G17"/>
  </mergeCells>
  <pageMargins left="0.70866141732283472" right="0.70866141732283472" top="0.78740157480314965" bottom="0.74803149606299213" header="0.31496062992125984" footer="0.31496062992125984"/>
  <pageSetup paperSize="9" firstPageNumber="28" orientation="portrait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65"/>
  <sheetViews>
    <sheetView workbookViewId="0">
      <selection activeCell="G24" sqref="G24"/>
    </sheetView>
  </sheetViews>
  <sheetFormatPr defaultColWidth="9.140625" defaultRowHeight="15"/>
  <cols>
    <col min="1" max="1" width="19.7109375" style="3" customWidth="1"/>
    <col min="2" max="6" width="9.140625" style="3"/>
    <col min="7" max="7" width="20" style="3" customWidth="1"/>
    <col min="8" max="16384" width="9.140625" style="3"/>
  </cols>
  <sheetData>
    <row r="1" spans="1:13" ht="18" customHeight="1">
      <c r="A1" s="108" t="s">
        <v>368</v>
      </c>
      <c r="B1" s="109"/>
      <c r="C1" s="109"/>
      <c r="D1" s="109"/>
      <c r="E1" s="109"/>
      <c r="F1" s="109"/>
      <c r="G1" s="109"/>
    </row>
    <row r="2" spans="1:13" s="19" customFormat="1" ht="18" customHeight="1">
      <c r="A2" s="174" t="s">
        <v>369</v>
      </c>
      <c r="B2" s="175"/>
      <c r="C2" s="175"/>
      <c r="D2" s="175"/>
      <c r="E2" s="175"/>
      <c r="F2" s="175"/>
      <c r="G2" s="175"/>
    </row>
    <row r="3" spans="1:13" s="29" customFormat="1" ht="18" customHeight="1">
      <c r="A3" s="29" t="s">
        <v>370</v>
      </c>
    </row>
    <row r="4" spans="1:13" ht="18" customHeight="1">
      <c r="A4" s="108" t="s">
        <v>371</v>
      </c>
      <c r="B4" s="109"/>
      <c r="C4" s="109"/>
      <c r="D4" s="109"/>
      <c r="E4" s="109"/>
      <c r="F4" s="109"/>
      <c r="G4" s="109"/>
    </row>
    <row r="5" spans="1:13" s="19" customFormat="1" ht="18" customHeight="1">
      <c r="A5" s="174" t="s">
        <v>372</v>
      </c>
      <c r="B5" s="175"/>
      <c r="C5" s="175"/>
      <c r="D5" s="175"/>
      <c r="E5" s="175"/>
      <c r="F5" s="175"/>
      <c r="G5" s="175"/>
    </row>
    <row r="6" spans="1:13" s="21" customFormat="1" ht="18" customHeight="1" thickBot="1">
      <c r="A6" s="502" t="s">
        <v>373</v>
      </c>
      <c r="B6" s="503"/>
      <c r="C6" s="503"/>
      <c r="D6" s="503"/>
      <c r="E6" s="503"/>
      <c r="F6" s="503"/>
      <c r="G6" s="503"/>
    </row>
    <row r="7" spans="1:13" ht="18" customHeight="1" thickBot="1">
      <c r="A7" s="635"/>
      <c r="B7" s="124">
        <v>2020</v>
      </c>
      <c r="C7" s="124">
        <v>2021</v>
      </c>
      <c r="D7" s="124">
        <v>2022</v>
      </c>
      <c r="E7" s="124">
        <v>2023</v>
      </c>
      <c r="F7" s="124">
        <v>2024</v>
      </c>
      <c r="G7" s="636"/>
    </row>
    <row r="8" spans="1:13" ht="18.600000000000001" customHeight="1">
      <c r="A8" s="125" t="s">
        <v>317</v>
      </c>
      <c r="B8" s="143">
        <v>216</v>
      </c>
      <c r="C8" s="143">
        <v>224</v>
      </c>
      <c r="D8" s="143">
        <v>233</v>
      </c>
      <c r="E8" s="144">
        <v>249</v>
      </c>
      <c r="F8" s="144">
        <v>276</v>
      </c>
      <c r="G8" s="125" t="s">
        <v>298</v>
      </c>
      <c r="I8" s="261"/>
      <c r="J8" s="261"/>
      <c r="K8" s="261"/>
      <c r="L8" s="261"/>
      <c r="M8" s="261"/>
    </row>
    <row r="9" spans="1:13">
      <c r="A9" s="39" t="s">
        <v>318</v>
      </c>
      <c r="B9" s="146">
        <v>4</v>
      </c>
      <c r="C9" s="146">
        <v>4</v>
      </c>
      <c r="D9" s="146">
        <v>4</v>
      </c>
      <c r="E9" s="97">
        <v>4</v>
      </c>
      <c r="F9" s="97">
        <v>4</v>
      </c>
      <c r="G9" s="39" t="s">
        <v>319</v>
      </c>
      <c r="I9" s="261"/>
      <c r="J9" s="261"/>
      <c r="K9" s="261"/>
      <c r="L9" s="261"/>
      <c r="M9" s="261"/>
    </row>
    <row r="10" spans="1:13" ht="26.25">
      <c r="A10" s="39" t="s">
        <v>341</v>
      </c>
      <c r="B10" s="146">
        <v>10</v>
      </c>
      <c r="C10" s="146">
        <v>10</v>
      </c>
      <c r="D10" s="146">
        <v>12</v>
      </c>
      <c r="E10" s="97">
        <v>14</v>
      </c>
      <c r="F10" s="97">
        <v>15</v>
      </c>
      <c r="G10" s="39" t="s">
        <v>321</v>
      </c>
    </row>
    <row r="11" spans="1:13" ht="26.25">
      <c r="A11" s="39" t="s">
        <v>374</v>
      </c>
      <c r="B11" s="146">
        <v>28</v>
      </c>
      <c r="C11" s="146">
        <v>30</v>
      </c>
      <c r="D11" s="146">
        <v>31</v>
      </c>
      <c r="E11" s="97">
        <v>34</v>
      </c>
      <c r="F11" s="97">
        <v>38</v>
      </c>
      <c r="G11" s="39" t="s">
        <v>375</v>
      </c>
    </row>
    <row r="12" spans="1:13">
      <c r="A12" s="39" t="s">
        <v>324</v>
      </c>
      <c r="B12" s="146">
        <v>6</v>
      </c>
      <c r="C12" s="146">
        <v>6</v>
      </c>
      <c r="D12" s="146">
        <v>6</v>
      </c>
      <c r="E12" s="97">
        <v>5</v>
      </c>
      <c r="F12" s="97">
        <v>6</v>
      </c>
      <c r="G12" s="39" t="s">
        <v>325</v>
      </c>
    </row>
    <row r="13" spans="1:13">
      <c r="A13" s="39" t="s">
        <v>326</v>
      </c>
      <c r="B13" s="146">
        <v>3</v>
      </c>
      <c r="C13" s="146">
        <v>3</v>
      </c>
      <c r="D13" s="146">
        <v>3</v>
      </c>
      <c r="E13" s="97">
        <v>3</v>
      </c>
      <c r="F13" s="97">
        <v>3</v>
      </c>
      <c r="G13" s="39" t="s">
        <v>327</v>
      </c>
    </row>
    <row r="14" spans="1:13">
      <c r="A14" s="39" t="s">
        <v>339</v>
      </c>
      <c r="B14" s="146">
        <v>1</v>
      </c>
      <c r="C14" s="146">
        <v>1</v>
      </c>
      <c r="D14" s="146">
        <v>1</v>
      </c>
      <c r="E14" s="97">
        <v>1</v>
      </c>
      <c r="F14" s="97">
        <v>1</v>
      </c>
      <c r="G14" s="39" t="s">
        <v>329</v>
      </c>
    </row>
    <row r="15" spans="1:13">
      <c r="A15" s="39" t="s">
        <v>330</v>
      </c>
      <c r="B15" s="146">
        <v>7</v>
      </c>
      <c r="C15" s="146">
        <v>8</v>
      </c>
      <c r="D15" s="146">
        <v>9</v>
      </c>
      <c r="E15" s="97">
        <v>9</v>
      </c>
      <c r="F15" s="97">
        <v>12</v>
      </c>
      <c r="G15" s="39" t="s">
        <v>331</v>
      </c>
    </row>
    <row r="16" spans="1:13">
      <c r="A16" s="39" t="s">
        <v>332</v>
      </c>
      <c r="B16" s="146">
        <v>144</v>
      </c>
      <c r="C16" s="146">
        <v>149</v>
      </c>
      <c r="D16" s="146">
        <v>154</v>
      </c>
      <c r="E16" s="97">
        <v>165</v>
      </c>
      <c r="F16" s="97">
        <v>180</v>
      </c>
      <c r="G16" s="39" t="s">
        <v>333</v>
      </c>
    </row>
    <row r="17" spans="1:13">
      <c r="A17" s="39" t="s">
        <v>334</v>
      </c>
      <c r="B17" s="146">
        <v>13</v>
      </c>
      <c r="C17" s="146">
        <v>13</v>
      </c>
      <c r="D17" s="146">
        <v>13</v>
      </c>
      <c r="E17" s="97">
        <v>14</v>
      </c>
      <c r="F17" s="97">
        <v>17</v>
      </c>
      <c r="G17" s="39" t="s">
        <v>335</v>
      </c>
    </row>
    <row r="18" spans="1:13" ht="39.950000000000003" customHeight="1">
      <c r="A18" s="125" t="s">
        <v>336</v>
      </c>
      <c r="B18" s="143">
        <v>259</v>
      </c>
      <c r="C18" s="143">
        <v>270</v>
      </c>
      <c r="D18" s="143">
        <v>288</v>
      </c>
      <c r="E18" s="144">
        <v>310</v>
      </c>
      <c r="F18" s="144">
        <v>319</v>
      </c>
      <c r="G18" s="125" t="s">
        <v>337</v>
      </c>
      <c r="I18" s="261"/>
      <c r="J18" s="261"/>
      <c r="K18" s="261"/>
      <c r="L18" s="261"/>
      <c r="M18" s="261"/>
    </row>
    <row r="19" spans="1:13">
      <c r="A19" s="39" t="s">
        <v>318</v>
      </c>
      <c r="B19" s="146">
        <v>4</v>
      </c>
      <c r="C19" s="146">
        <v>4</v>
      </c>
      <c r="D19" s="146">
        <v>5</v>
      </c>
      <c r="E19" s="97">
        <v>7</v>
      </c>
      <c r="F19" s="97">
        <v>7</v>
      </c>
      <c r="G19" s="39" t="s">
        <v>319</v>
      </c>
      <c r="I19" s="261"/>
      <c r="J19" s="261"/>
      <c r="K19" s="261"/>
      <c r="L19" s="261"/>
      <c r="M19" s="261"/>
    </row>
    <row r="20" spans="1:13" ht="26.25">
      <c r="A20" s="39" t="s">
        <v>341</v>
      </c>
      <c r="B20" s="146">
        <v>27</v>
      </c>
      <c r="C20" s="146">
        <v>27</v>
      </c>
      <c r="D20" s="146">
        <v>28</v>
      </c>
      <c r="E20" s="97">
        <v>28</v>
      </c>
      <c r="F20" s="97">
        <v>28</v>
      </c>
      <c r="G20" s="39" t="s">
        <v>321</v>
      </c>
    </row>
    <row r="21" spans="1:13" ht="26.25">
      <c r="A21" s="39" t="s">
        <v>322</v>
      </c>
      <c r="B21" s="146">
        <v>117</v>
      </c>
      <c r="C21" s="146">
        <v>116</v>
      </c>
      <c r="D21" s="146">
        <v>118</v>
      </c>
      <c r="E21" s="97">
        <v>122</v>
      </c>
      <c r="F21" s="97">
        <v>126</v>
      </c>
      <c r="G21" s="39" t="s">
        <v>323</v>
      </c>
    </row>
    <row r="22" spans="1:13">
      <c r="A22" s="39" t="s">
        <v>324</v>
      </c>
      <c r="B22" s="146">
        <v>13</v>
      </c>
      <c r="C22" s="146">
        <v>16</v>
      </c>
      <c r="D22" s="146">
        <v>18</v>
      </c>
      <c r="E22" s="97">
        <v>19</v>
      </c>
      <c r="F22" s="97">
        <v>20</v>
      </c>
      <c r="G22" s="39" t="s">
        <v>325</v>
      </c>
    </row>
    <row r="23" spans="1:13">
      <c r="A23" s="39" t="s">
        <v>326</v>
      </c>
      <c r="B23" s="146">
        <v>8</v>
      </c>
      <c r="C23" s="146">
        <v>8</v>
      </c>
      <c r="D23" s="146">
        <v>8</v>
      </c>
      <c r="E23" s="97">
        <v>10</v>
      </c>
      <c r="F23" s="97">
        <v>11</v>
      </c>
      <c r="G23" s="39" t="s">
        <v>327</v>
      </c>
    </row>
    <row r="24" spans="1:13">
      <c r="A24" s="39" t="s">
        <v>376</v>
      </c>
      <c r="B24" s="146">
        <v>1</v>
      </c>
      <c r="C24" s="146">
        <v>1</v>
      </c>
      <c r="D24" s="146">
        <v>1</v>
      </c>
      <c r="E24" s="97">
        <v>1</v>
      </c>
      <c r="F24" s="97">
        <v>1</v>
      </c>
      <c r="G24" s="39" t="s">
        <v>329</v>
      </c>
    </row>
    <row r="25" spans="1:13">
      <c r="A25" s="39" t="s">
        <v>330</v>
      </c>
      <c r="B25" s="146">
        <v>11</v>
      </c>
      <c r="C25" s="146">
        <v>13</v>
      </c>
      <c r="D25" s="146">
        <v>15</v>
      </c>
      <c r="E25" s="97">
        <v>16</v>
      </c>
      <c r="F25" s="97">
        <v>18</v>
      </c>
      <c r="G25" s="39" t="s">
        <v>331</v>
      </c>
    </row>
    <row r="26" spans="1:13">
      <c r="A26" s="39" t="s">
        <v>332</v>
      </c>
      <c r="B26" s="146">
        <v>65</v>
      </c>
      <c r="C26" s="146">
        <v>72</v>
      </c>
      <c r="D26" s="146">
        <v>82</v>
      </c>
      <c r="E26" s="97">
        <v>93</v>
      </c>
      <c r="F26" s="97">
        <v>94</v>
      </c>
      <c r="G26" s="39" t="s">
        <v>347</v>
      </c>
    </row>
    <row r="27" spans="1:13">
      <c r="A27" s="39" t="s">
        <v>334</v>
      </c>
      <c r="B27" s="146">
        <v>13</v>
      </c>
      <c r="C27" s="146">
        <v>13</v>
      </c>
      <c r="D27" s="146">
        <v>13</v>
      </c>
      <c r="E27" s="97">
        <v>14</v>
      </c>
      <c r="F27" s="97">
        <v>14</v>
      </c>
      <c r="G27" s="39" t="s">
        <v>348</v>
      </c>
    </row>
    <row r="28" spans="1:13">
      <c r="A28" s="125" t="s">
        <v>340</v>
      </c>
      <c r="B28" s="143">
        <v>542</v>
      </c>
      <c r="C28" s="143">
        <v>565</v>
      </c>
      <c r="D28" s="143">
        <v>615</v>
      </c>
      <c r="E28" s="144">
        <v>664</v>
      </c>
      <c r="F28" s="144">
        <v>707</v>
      </c>
      <c r="G28" s="125" t="s">
        <v>302</v>
      </c>
      <c r="I28" s="261"/>
      <c r="J28" s="261"/>
      <c r="K28" s="261"/>
      <c r="L28" s="261"/>
      <c r="M28" s="261"/>
    </row>
    <row r="29" spans="1:13">
      <c r="A29" s="39" t="s">
        <v>318</v>
      </c>
      <c r="B29" s="146">
        <v>1</v>
      </c>
      <c r="C29" s="146">
        <v>1</v>
      </c>
      <c r="D29" s="146">
        <v>1</v>
      </c>
      <c r="E29" s="97">
        <v>2</v>
      </c>
      <c r="F29" s="97">
        <v>2</v>
      </c>
      <c r="G29" s="39" t="s">
        <v>319</v>
      </c>
      <c r="I29" s="261"/>
      <c r="J29" s="261"/>
      <c r="K29" s="261"/>
      <c r="L29" s="261"/>
      <c r="M29" s="261"/>
    </row>
    <row r="30" spans="1:13" ht="26.25">
      <c r="A30" s="39" t="s">
        <v>320</v>
      </c>
      <c r="B30" s="146">
        <v>12</v>
      </c>
      <c r="C30" s="146">
        <v>11</v>
      </c>
      <c r="D30" s="146">
        <v>13</v>
      </c>
      <c r="E30" s="97">
        <v>13</v>
      </c>
      <c r="F30" s="97">
        <v>14</v>
      </c>
      <c r="G30" s="39" t="s">
        <v>321</v>
      </c>
    </row>
    <row r="31" spans="1:13" ht="26.25">
      <c r="A31" s="39" t="s">
        <v>377</v>
      </c>
      <c r="B31" s="146">
        <v>9</v>
      </c>
      <c r="C31" s="146">
        <v>9</v>
      </c>
      <c r="D31" s="146">
        <v>9</v>
      </c>
      <c r="E31" s="97">
        <v>10</v>
      </c>
      <c r="F31" s="97">
        <v>10</v>
      </c>
      <c r="G31" s="39" t="s">
        <v>323</v>
      </c>
    </row>
    <row r="32" spans="1:13">
      <c r="A32" s="39" t="s">
        <v>324</v>
      </c>
      <c r="B32" s="146">
        <v>6</v>
      </c>
      <c r="C32" s="146">
        <v>6</v>
      </c>
      <c r="D32" s="146">
        <v>6</v>
      </c>
      <c r="E32" s="97">
        <v>6</v>
      </c>
      <c r="F32" s="97">
        <v>6</v>
      </c>
      <c r="G32" s="39" t="s">
        <v>325</v>
      </c>
    </row>
    <row r="33" spans="1:13">
      <c r="A33" s="39" t="s">
        <v>326</v>
      </c>
      <c r="B33" s="146">
        <v>2</v>
      </c>
      <c r="C33" s="146">
        <v>2</v>
      </c>
      <c r="D33" s="146">
        <v>1</v>
      </c>
      <c r="E33" s="97">
        <v>1</v>
      </c>
      <c r="F33" s="97">
        <v>1</v>
      </c>
      <c r="G33" s="39" t="s">
        <v>327</v>
      </c>
    </row>
    <row r="34" spans="1:13">
      <c r="A34" s="39" t="s">
        <v>339</v>
      </c>
      <c r="B34" s="146">
        <v>2</v>
      </c>
      <c r="C34" s="146">
        <v>2</v>
      </c>
      <c r="D34" s="146">
        <v>3</v>
      </c>
      <c r="E34" s="97">
        <v>2</v>
      </c>
      <c r="F34" s="97">
        <v>2</v>
      </c>
      <c r="G34" s="39" t="s">
        <v>329</v>
      </c>
    </row>
    <row r="35" spans="1:13">
      <c r="A35" s="39" t="s">
        <v>330</v>
      </c>
      <c r="B35" s="146">
        <v>19</v>
      </c>
      <c r="C35" s="146">
        <v>22</v>
      </c>
      <c r="D35" s="146">
        <v>25</v>
      </c>
      <c r="E35" s="97">
        <v>27</v>
      </c>
      <c r="F35" s="97">
        <v>30</v>
      </c>
      <c r="G35" s="39" t="s">
        <v>331</v>
      </c>
    </row>
    <row r="36" spans="1:13">
      <c r="A36" s="39" t="s">
        <v>332</v>
      </c>
      <c r="B36" s="146">
        <v>473</v>
      </c>
      <c r="C36" s="146">
        <v>493</v>
      </c>
      <c r="D36" s="146">
        <v>538</v>
      </c>
      <c r="E36" s="97">
        <v>584</v>
      </c>
      <c r="F36" s="97">
        <v>621</v>
      </c>
      <c r="G36" s="39" t="s">
        <v>333</v>
      </c>
    </row>
    <row r="37" spans="1:13">
      <c r="A37" s="39" t="s">
        <v>334</v>
      </c>
      <c r="B37" s="146">
        <v>18</v>
      </c>
      <c r="C37" s="146">
        <v>19</v>
      </c>
      <c r="D37" s="146">
        <v>19</v>
      </c>
      <c r="E37" s="97">
        <v>19</v>
      </c>
      <c r="F37" s="97">
        <v>21</v>
      </c>
      <c r="G37" s="39" t="s">
        <v>335</v>
      </c>
    </row>
    <row r="38" spans="1:13" ht="38.25" customHeight="1">
      <c r="A38" s="504" t="s">
        <v>343</v>
      </c>
      <c r="B38" s="143">
        <v>2878</v>
      </c>
      <c r="C38" s="143">
        <v>2941</v>
      </c>
      <c r="D38" s="143">
        <v>3061</v>
      </c>
      <c r="E38" s="144">
        <v>3229</v>
      </c>
      <c r="F38" s="144">
        <v>3352</v>
      </c>
      <c r="G38" s="125" t="s">
        <v>344</v>
      </c>
      <c r="I38" s="261"/>
      <c r="J38" s="261"/>
      <c r="K38" s="261"/>
      <c r="L38" s="261"/>
      <c r="M38" s="261"/>
    </row>
    <row r="39" spans="1:13">
      <c r="A39" s="39" t="s">
        <v>318</v>
      </c>
      <c r="B39" s="146">
        <v>15</v>
      </c>
      <c r="C39" s="146">
        <v>18</v>
      </c>
      <c r="D39" s="146">
        <v>20</v>
      </c>
      <c r="E39" s="97">
        <v>20</v>
      </c>
      <c r="F39" s="97">
        <v>24</v>
      </c>
      <c r="G39" s="39" t="s">
        <v>319</v>
      </c>
      <c r="I39" s="261"/>
      <c r="J39" s="261"/>
      <c r="K39" s="261"/>
      <c r="L39" s="261"/>
      <c r="M39" s="261"/>
    </row>
    <row r="40" spans="1:13" ht="26.25">
      <c r="A40" s="39" t="s">
        <v>341</v>
      </c>
      <c r="B40" s="146">
        <v>65</v>
      </c>
      <c r="C40" s="146">
        <v>67</v>
      </c>
      <c r="D40" s="146">
        <v>72</v>
      </c>
      <c r="E40" s="97">
        <v>80</v>
      </c>
      <c r="F40" s="97">
        <v>82</v>
      </c>
      <c r="G40" s="63" t="s">
        <v>321</v>
      </c>
    </row>
    <row r="41" spans="1:13" ht="26.25">
      <c r="A41" s="39" t="s">
        <v>322</v>
      </c>
      <c r="B41" s="146">
        <v>234</v>
      </c>
      <c r="C41" s="146">
        <v>237</v>
      </c>
      <c r="D41" s="146">
        <v>242</v>
      </c>
      <c r="E41" s="97">
        <v>244</v>
      </c>
      <c r="F41" s="97">
        <v>246</v>
      </c>
      <c r="G41" s="39" t="s">
        <v>323</v>
      </c>
    </row>
    <row r="42" spans="1:13">
      <c r="A42" s="39" t="s">
        <v>324</v>
      </c>
      <c r="B42" s="146">
        <v>58</v>
      </c>
      <c r="C42" s="146">
        <v>56</v>
      </c>
      <c r="D42" s="146">
        <v>57</v>
      </c>
      <c r="E42" s="97">
        <v>59</v>
      </c>
      <c r="F42" s="97">
        <v>59</v>
      </c>
      <c r="G42" s="39" t="s">
        <v>325</v>
      </c>
    </row>
    <row r="43" spans="1:13">
      <c r="A43" s="39" t="s">
        <v>326</v>
      </c>
      <c r="B43" s="146">
        <v>27</v>
      </c>
      <c r="C43" s="146">
        <v>28</v>
      </c>
      <c r="D43" s="146">
        <v>40</v>
      </c>
      <c r="E43" s="97">
        <v>43</v>
      </c>
      <c r="F43" s="97">
        <v>48</v>
      </c>
      <c r="G43" s="39" t="s">
        <v>327</v>
      </c>
    </row>
    <row r="44" spans="1:13">
      <c r="A44" s="39" t="s">
        <v>339</v>
      </c>
      <c r="B44" s="146">
        <v>10</v>
      </c>
      <c r="C44" s="146">
        <v>12</v>
      </c>
      <c r="D44" s="146">
        <v>11</v>
      </c>
      <c r="E44" s="97">
        <v>10</v>
      </c>
      <c r="F44" s="97">
        <v>10</v>
      </c>
      <c r="G44" s="39" t="s">
        <v>329</v>
      </c>
    </row>
    <row r="45" spans="1:13">
      <c r="A45" s="39" t="s">
        <v>330</v>
      </c>
      <c r="B45" s="146">
        <v>127</v>
      </c>
      <c r="C45" s="146">
        <v>131</v>
      </c>
      <c r="D45" s="146">
        <v>138</v>
      </c>
      <c r="E45" s="97">
        <v>149</v>
      </c>
      <c r="F45" s="97">
        <v>163</v>
      </c>
      <c r="G45" s="39" t="s">
        <v>331</v>
      </c>
    </row>
    <row r="46" spans="1:13">
      <c r="A46" s="39" t="s">
        <v>332</v>
      </c>
      <c r="B46" s="146">
        <v>2157</v>
      </c>
      <c r="C46" s="146">
        <v>2198</v>
      </c>
      <c r="D46" s="146">
        <v>2261</v>
      </c>
      <c r="E46" s="97">
        <v>2388</v>
      </c>
      <c r="F46" s="97">
        <v>2469</v>
      </c>
      <c r="G46" s="39" t="s">
        <v>333</v>
      </c>
    </row>
    <row r="47" spans="1:13">
      <c r="A47" s="39" t="s">
        <v>334</v>
      </c>
      <c r="B47" s="146">
        <v>185</v>
      </c>
      <c r="C47" s="146">
        <v>194</v>
      </c>
      <c r="D47" s="146">
        <v>220</v>
      </c>
      <c r="E47" s="97">
        <v>236</v>
      </c>
      <c r="F47" s="97">
        <v>251</v>
      </c>
      <c r="G47" s="39" t="s">
        <v>335</v>
      </c>
    </row>
    <row r="48" spans="1:13" ht="31.9" customHeight="1">
      <c r="A48" s="181" t="s">
        <v>364</v>
      </c>
      <c r="B48" s="143">
        <v>71</v>
      </c>
      <c r="C48" s="143">
        <v>75</v>
      </c>
      <c r="D48" s="143">
        <v>73</v>
      </c>
      <c r="E48" s="144">
        <v>74</v>
      </c>
      <c r="F48" s="144">
        <v>78</v>
      </c>
      <c r="G48" s="125" t="s">
        <v>346</v>
      </c>
      <c r="I48" s="261"/>
      <c r="J48" s="261"/>
      <c r="K48" s="261"/>
      <c r="L48" s="261"/>
      <c r="M48" s="261"/>
    </row>
    <row r="49" spans="1:13">
      <c r="A49" s="39" t="s">
        <v>318</v>
      </c>
      <c r="B49" s="146">
        <v>3</v>
      </c>
      <c r="C49" s="146">
        <v>3</v>
      </c>
      <c r="D49" s="146">
        <v>3</v>
      </c>
      <c r="E49" s="97">
        <v>2</v>
      </c>
      <c r="F49" s="97">
        <v>2</v>
      </c>
      <c r="G49" s="39" t="s">
        <v>319</v>
      </c>
      <c r="I49" s="261"/>
      <c r="J49" s="261"/>
      <c r="K49" s="261"/>
      <c r="L49" s="261"/>
      <c r="M49" s="261"/>
    </row>
    <row r="50" spans="1:13" ht="26.25">
      <c r="A50" s="39" t="s">
        <v>341</v>
      </c>
      <c r="B50" s="146">
        <v>8</v>
      </c>
      <c r="C50" s="146">
        <v>8</v>
      </c>
      <c r="D50" s="146">
        <v>7</v>
      </c>
      <c r="E50" s="97">
        <v>7</v>
      </c>
      <c r="F50" s="97">
        <v>7</v>
      </c>
      <c r="G50" s="39" t="s">
        <v>321</v>
      </c>
    </row>
    <row r="51" spans="1:13" ht="26.25">
      <c r="A51" s="39" t="s">
        <v>377</v>
      </c>
      <c r="B51" s="146">
        <v>17</v>
      </c>
      <c r="C51" s="146">
        <v>18</v>
      </c>
      <c r="D51" s="146">
        <v>18</v>
      </c>
      <c r="E51" s="97">
        <v>18</v>
      </c>
      <c r="F51" s="97">
        <v>19</v>
      </c>
      <c r="G51" s="39" t="s">
        <v>323</v>
      </c>
    </row>
    <row r="52" spans="1:13">
      <c r="A52" s="39" t="s">
        <v>324</v>
      </c>
      <c r="B52" s="146">
        <v>2</v>
      </c>
      <c r="C52" s="146">
        <v>2</v>
      </c>
      <c r="D52" s="146">
        <v>2</v>
      </c>
      <c r="E52" s="97">
        <v>2</v>
      </c>
      <c r="F52" s="97">
        <v>3</v>
      </c>
      <c r="G52" s="39" t="s">
        <v>325</v>
      </c>
    </row>
    <row r="53" spans="1:13">
      <c r="A53" s="39" t="s">
        <v>326</v>
      </c>
      <c r="B53" s="146">
        <v>5</v>
      </c>
      <c r="C53" s="146">
        <v>5</v>
      </c>
      <c r="D53" s="146">
        <v>4</v>
      </c>
      <c r="E53" s="97">
        <v>5</v>
      </c>
      <c r="F53" s="97">
        <v>5</v>
      </c>
      <c r="G53" s="39" t="s">
        <v>327</v>
      </c>
    </row>
    <row r="54" spans="1:13">
      <c r="A54" s="39" t="s">
        <v>339</v>
      </c>
      <c r="B54" s="146">
        <v>2</v>
      </c>
      <c r="C54" s="146">
        <v>2</v>
      </c>
      <c r="D54" s="146">
        <v>2</v>
      </c>
      <c r="E54" s="97">
        <v>1</v>
      </c>
      <c r="F54" s="97">
        <v>1</v>
      </c>
      <c r="G54" s="39" t="s">
        <v>329</v>
      </c>
    </row>
    <row r="55" spans="1:13">
      <c r="A55" s="39" t="s">
        <v>330</v>
      </c>
      <c r="B55" s="146">
        <v>11</v>
      </c>
      <c r="C55" s="146">
        <v>12</v>
      </c>
      <c r="D55" s="146">
        <v>12</v>
      </c>
      <c r="E55" s="97">
        <v>13</v>
      </c>
      <c r="F55" s="97">
        <v>13</v>
      </c>
      <c r="G55" s="39" t="s">
        <v>331</v>
      </c>
    </row>
    <row r="56" spans="1:13">
      <c r="A56" s="39" t="s">
        <v>332</v>
      </c>
      <c r="B56" s="146">
        <v>18</v>
      </c>
      <c r="C56" s="146">
        <v>20</v>
      </c>
      <c r="D56" s="146">
        <v>20</v>
      </c>
      <c r="E56" s="97">
        <v>21</v>
      </c>
      <c r="F56" s="97">
        <v>22</v>
      </c>
      <c r="G56" s="39" t="s">
        <v>333</v>
      </c>
    </row>
    <row r="57" spans="1:13">
      <c r="A57" s="39" t="s">
        <v>334</v>
      </c>
      <c r="B57" s="146">
        <v>5</v>
      </c>
      <c r="C57" s="146">
        <v>5</v>
      </c>
      <c r="D57" s="146">
        <v>5</v>
      </c>
      <c r="E57" s="97">
        <v>5</v>
      </c>
      <c r="F57" s="97">
        <v>6</v>
      </c>
      <c r="G57" s="39" t="s">
        <v>335</v>
      </c>
    </row>
    <row r="58" spans="1:13" ht="28.9" customHeight="1">
      <c r="A58" s="125" t="s">
        <v>349</v>
      </c>
      <c r="B58" s="143">
        <v>23</v>
      </c>
      <c r="C58" s="143">
        <v>23</v>
      </c>
      <c r="D58" s="143">
        <v>23</v>
      </c>
      <c r="E58" s="144">
        <v>23</v>
      </c>
      <c r="F58" s="144">
        <v>23</v>
      </c>
      <c r="G58" s="125" t="s">
        <v>350</v>
      </c>
      <c r="I58" s="261"/>
      <c r="J58" s="261"/>
      <c r="K58" s="261"/>
      <c r="L58" s="261"/>
      <c r="M58" s="261"/>
    </row>
    <row r="59" spans="1:13">
      <c r="A59" s="39" t="s">
        <v>318</v>
      </c>
      <c r="B59" s="146">
        <v>2</v>
      </c>
      <c r="C59" s="146">
        <v>2</v>
      </c>
      <c r="D59" s="146">
        <v>2</v>
      </c>
      <c r="E59" s="97">
        <v>2</v>
      </c>
      <c r="F59" s="97">
        <v>2</v>
      </c>
      <c r="G59" s="39" t="s">
        <v>319</v>
      </c>
      <c r="I59" s="261"/>
      <c r="J59" s="261"/>
      <c r="K59" s="261"/>
      <c r="L59" s="261"/>
      <c r="M59" s="261"/>
    </row>
    <row r="60" spans="1:13" ht="26.25">
      <c r="A60" s="39" t="s">
        <v>341</v>
      </c>
      <c r="B60" s="146">
        <v>7</v>
      </c>
      <c r="C60" s="146">
        <v>7</v>
      </c>
      <c r="D60" s="146">
        <v>7</v>
      </c>
      <c r="E60" s="97">
        <v>7</v>
      </c>
      <c r="F60" s="97">
        <v>7</v>
      </c>
      <c r="G60" s="39" t="s">
        <v>321</v>
      </c>
    </row>
    <row r="61" spans="1:13" ht="26.25">
      <c r="A61" s="39" t="s">
        <v>379</v>
      </c>
      <c r="B61" s="146">
        <v>4</v>
      </c>
      <c r="C61" s="146">
        <v>4</v>
      </c>
      <c r="D61" s="146">
        <v>4</v>
      </c>
      <c r="E61" s="97">
        <v>4</v>
      </c>
      <c r="F61" s="97">
        <v>4</v>
      </c>
      <c r="G61" s="39" t="s">
        <v>338</v>
      </c>
    </row>
    <row r="62" spans="1:13">
      <c r="A62" s="39" t="s">
        <v>324</v>
      </c>
      <c r="B62" s="146">
        <v>3</v>
      </c>
      <c r="C62" s="146">
        <v>3</v>
      </c>
      <c r="D62" s="146">
        <v>3</v>
      </c>
      <c r="E62" s="97">
        <v>3</v>
      </c>
      <c r="F62" s="97">
        <v>3</v>
      </c>
      <c r="G62" s="39" t="s">
        <v>325</v>
      </c>
    </row>
    <row r="63" spans="1:13">
      <c r="A63" s="39" t="s">
        <v>326</v>
      </c>
      <c r="B63" s="146">
        <v>3</v>
      </c>
      <c r="C63" s="146">
        <v>3</v>
      </c>
      <c r="D63" s="146">
        <v>3</v>
      </c>
      <c r="E63" s="97">
        <v>3</v>
      </c>
      <c r="F63" s="97">
        <v>3</v>
      </c>
      <c r="G63" s="39" t="s">
        <v>327</v>
      </c>
    </row>
    <row r="64" spans="1:13">
      <c r="A64" s="39" t="s">
        <v>339</v>
      </c>
      <c r="B64" s="146">
        <v>2</v>
      </c>
      <c r="C64" s="146">
        <v>2</v>
      </c>
      <c r="D64" s="146">
        <v>2</v>
      </c>
      <c r="E64" s="97">
        <v>2</v>
      </c>
      <c r="F64" s="97">
        <v>2</v>
      </c>
      <c r="G64" s="39" t="s">
        <v>329</v>
      </c>
    </row>
    <row r="65" spans="1:7">
      <c r="A65" s="117" t="s">
        <v>330</v>
      </c>
      <c r="B65" s="147">
        <v>2</v>
      </c>
      <c r="C65" s="147">
        <v>2</v>
      </c>
      <c r="D65" s="147">
        <v>2</v>
      </c>
      <c r="E65" s="161">
        <v>2</v>
      </c>
      <c r="F65" s="161">
        <v>2</v>
      </c>
      <c r="G65" s="117" t="s">
        <v>331</v>
      </c>
    </row>
  </sheetData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0"/>
  <sheetViews>
    <sheetView topLeftCell="A13" workbookViewId="0">
      <selection activeCell="G24" sqref="G24"/>
    </sheetView>
  </sheetViews>
  <sheetFormatPr defaultColWidth="9.140625" defaultRowHeight="15"/>
  <cols>
    <col min="1" max="1" width="20.28515625" style="44" customWidth="1"/>
    <col min="2" max="6" width="9.140625" style="44"/>
    <col min="7" max="7" width="19.28515625" style="44" customWidth="1"/>
    <col min="8" max="16384" width="9.140625" style="44"/>
  </cols>
  <sheetData>
    <row r="1" spans="1:7" ht="18" customHeight="1">
      <c r="A1" s="487" t="s">
        <v>1687</v>
      </c>
      <c r="B1" s="488"/>
      <c r="C1" s="488"/>
      <c r="D1" s="488"/>
      <c r="E1" s="488"/>
      <c r="F1" s="488"/>
      <c r="G1" s="488"/>
    </row>
    <row r="2" spans="1:7" ht="18" customHeight="1">
      <c r="A2" s="487" t="s">
        <v>1688</v>
      </c>
      <c r="B2" s="488"/>
      <c r="C2" s="488"/>
      <c r="D2" s="488"/>
      <c r="E2" s="488"/>
      <c r="F2" s="488"/>
      <c r="G2" s="488"/>
    </row>
    <row r="3" spans="1:7" ht="30.75" customHeight="1">
      <c r="A3" s="671" t="s">
        <v>1689</v>
      </c>
      <c r="B3" s="671"/>
      <c r="C3" s="671"/>
      <c r="D3" s="671"/>
      <c r="E3" s="671"/>
      <c r="F3" s="671"/>
      <c r="G3" s="671"/>
    </row>
    <row r="4" spans="1:7" ht="18" customHeight="1">
      <c r="A4" s="46" t="s">
        <v>380</v>
      </c>
      <c r="B4" s="466"/>
      <c r="C4" s="466"/>
      <c r="D4" s="466"/>
      <c r="E4" s="466"/>
      <c r="F4" s="466"/>
      <c r="G4" s="466"/>
    </row>
    <row r="5" spans="1:7" ht="18" customHeight="1">
      <c r="A5" s="46" t="s">
        <v>381</v>
      </c>
      <c r="B5" s="466"/>
      <c r="C5" s="466"/>
      <c r="D5" s="466"/>
      <c r="E5" s="466"/>
      <c r="F5" s="466"/>
      <c r="G5" s="466"/>
    </row>
    <row r="6" spans="1:7" s="486" customFormat="1" ht="6.75" customHeight="1" thickBot="1">
      <c r="A6" s="489"/>
      <c r="B6" s="490"/>
      <c r="C6" s="490"/>
      <c r="D6" s="490"/>
      <c r="E6" s="490"/>
      <c r="F6" s="490"/>
      <c r="G6" s="490"/>
    </row>
    <row r="7" spans="1:7" ht="15.75" thickBot="1">
      <c r="A7" s="470"/>
      <c r="B7" s="124">
        <v>2019</v>
      </c>
      <c r="C7" s="124">
        <v>2020</v>
      </c>
      <c r="D7" s="124">
        <v>2021</v>
      </c>
      <c r="E7" s="130">
        <v>2022</v>
      </c>
      <c r="F7" s="130">
        <v>2023</v>
      </c>
      <c r="G7" s="91"/>
    </row>
    <row r="8" spans="1:7" ht="19.899999999999999" customHeight="1">
      <c r="A8" s="491" t="s">
        <v>295</v>
      </c>
      <c r="B8" s="492">
        <v>1009</v>
      </c>
      <c r="C8" s="492">
        <v>996</v>
      </c>
      <c r="D8" s="492">
        <v>976</v>
      </c>
      <c r="E8" s="493">
        <v>998</v>
      </c>
      <c r="F8" s="493">
        <v>1194</v>
      </c>
      <c r="G8" s="494" t="s">
        <v>382</v>
      </c>
    </row>
    <row r="9" spans="1:7">
      <c r="A9" s="495" t="s">
        <v>317</v>
      </c>
      <c r="B9" s="106">
        <v>101</v>
      </c>
      <c r="C9" s="106">
        <v>105</v>
      </c>
      <c r="D9" s="106">
        <v>104</v>
      </c>
      <c r="E9" s="496">
        <v>106</v>
      </c>
      <c r="F9" s="496">
        <v>124</v>
      </c>
      <c r="G9" s="495" t="s">
        <v>298</v>
      </c>
    </row>
    <row r="10" spans="1:7" ht="36.75">
      <c r="A10" s="495" t="s">
        <v>383</v>
      </c>
      <c r="B10" s="106">
        <v>96</v>
      </c>
      <c r="C10" s="106">
        <v>90</v>
      </c>
      <c r="D10" s="106">
        <v>94</v>
      </c>
      <c r="E10" s="496">
        <v>92</v>
      </c>
      <c r="F10" s="496">
        <v>101</v>
      </c>
      <c r="G10" s="495" t="s">
        <v>384</v>
      </c>
    </row>
    <row r="11" spans="1:7">
      <c r="A11" s="495" t="s">
        <v>340</v>
      </c>
      <c r="B11" s="106">
        <v>191</v>
      </c>
      <c r="C11" s="106">
        <v>195</v>
      </c>
      <c r="D11" s="106">
        <v>183</v>
      </c>
      <c r="E11" s="496">
        <v>187</v>
      </c>
      <c r="F11" s="496">
        <v>263</v>
      </c>
      <c r="G11" s="495" t="s">
        <v>302</v>
      </c>
    </row>
    <row r="12" spans="1:7" ht="24.75">
      <c r="A12" s="495" t="s">
        <v>385</v>
      </c>
      <c r="B12" s="106">
        <v>561</v>
      </c>
      <c r="C12" s="106">
        <v>548</v>
      </c>
      <c r="D12" s="106">
        <v>538</v>
      </c>
      <c r="E12" s="496">
        <v>560</v>
      </c>
      <c r="F12" s="496">
        <v>653</v>
      </c>
      <c r="G12" s="495" t="s">
        <v>386</v>
      </c>
    </row>
    <row r="13" spans="1:7" ht="27" customHeight="1">
      <c r="A13" s="495" t="s">
        <v>387</v>
      </c>
      <c r="B13" s="106">
        <v>33</v>
      </c>
      <c r="C13" s="106">
        <v>31</v>
      </c>
      <c r="D13" s="106">
        <v>32</v>
      </c>
      <c r="E13" s="496">
        <v>30</v>
      </c>
      <c r="F13" s="496">
        <v>30</v>
      </c>
      <c r="G13" s="495" t="s">
        <v>388</v>
      </c>
    </row>
    <row r="14" spans="1:7" ht="42" customHeight="1" thickBot="1">
      <c r="A14" s="497" t="s">
        <v>389</v>
      </c>
      <c r="B14" s="498">
        <v>27</v>
      </c>
      <c r="C14" s="498">
        <v>27</v>
      </c>
      <c r="D14" s="498">
        <v>25</v>
      </c>
      <c r="E14" s="499">
        <v>23</v>
      </c>
      <c r="F14" s="499">
        <v>23</v>
      </c>
      <c r="G14" s="497" t="s">
        <v>390</v>
      </c>
    </row>
    <row r="16" spans="1:7" ht="30" customHeight="1">
      <c r="A16" s="672" t="s">
        <v>1691</v>
      </c>
      <c r="B16" s="672"/>
      <c r="C16" s="672"/>
      <c r="D16" s="672"/>
      <c r="E16" s="672"/>
      <c r="F16" s="672"/>
      <c r="G16" s="672"/>
    </row>
    <row r="17" spans="1:8" s="69" customFormat="1" ht="18" customHeight="1">
      <c r="A17" s="71" t="s">
        <v>391</v>
      </c>
      <c r="B17" s="466"/>
      <c r="C17" s="466"/>
      <c r="D17" s="466"/>
      <c r="E17" s="466"/>
      <c r="F17" s="466"/>
      <c r="G17" s="466"/>
    </row>
    <row r="18" spans="1:8" s="465" customFormat="1" ht="21" customHeight="1" thickBot="1">
      <c r="A18" s="673" t="s">
        <v>1690</v>
      </c>
      <c r="B18" s="673"/>
      <c r="C18" s="673"/>
      <c r="D18" s="673"/>
      <c r="E18" s="673"/>
      <c r="F18" s="673"/>
      <c r="G18" s="673"/>
    </row>
    <row r="19" spans="1:8" ht="18" customHeight="1" thickBot="1">
      <c r="A19" s="500"/>
      <c r="B19" s="124">
        <v>2019</v>
      </c>
      <c r="C19" s="124">
        <v>2020</v>
      </c>
      <c r="D19" s="124">
        <v>2021</v>
      </c>
      <c r="E19" s="130">
        <v>2022</v>
      </c>
      <c r="F19" s="130">
        <v>2023</v>
      </c>
      <c r="G19" s="131"/>
    </row>
    <row r="20" spans="1:8" ht="20.45" customHeight="1">
      <c r="A20" s="203" t="s">
        <v>295</v>
      </c>
      <c r="B20" s="352">
        <v>8931</v>
      </c>
      <c r="C20" s="352">
        <v>7213</v>
      </c>
      <c r="D20" s="352">
        <v>7204</v>
      </c>
      <c r="E20" s="92">
        <v>8303</v>
      </c>
      <c r="F20" s="92">
        <v>9953</v>
      </c>
      <c r="G20" s="203" t="s">
        <v>382</v>
      </c>
      <c r="H20" s="474"/>
    </row>
    <row r="21" spans="1:8">
      <c r="A21" s="205" t="s">
        <v>317</v>
      </c>
      <c r="B21" s="353">
        <v>1576</v>
      </c>
      <c r="C21" s="353">
        <v>1471</v>
      </c>
      <c r="D21" s="353">
        <v>1483</v>
      </c>
      <c r="E21" s="93">
        <v>2010</v>
      </c>
      <c r="F21" s="93">
        <v>2174</v>
      </c>
      <c r="G21" s="205" t="s">
        <v>298</v>
      </c>
      <c r="H21" s="474"/>
    </row>
    <row r="22" spans="1:8" ht="51.75">
      <c r="A22" s="205" t="s">
        <v>383</v>
      </c>
      <c r="B22" s="353">
        <v>1466</v>
      </c>
      <c r="C22" s="353">
        <v>982</v>
      </c>
      <c r="D22" s="353">
        <v>1012</v>
      </c>
      <c r="E22" s="93">
        <v>1335</v>
      </c>
      <c r="F22" s="93">
        <v>1455</v>
      </c>
      <c r="G22" s="205" t="s">
        <v>384</v>
      </c>
      <c r="H22" s="474"/>
    </row>
    <row r="23" spans="1:8">
      <c r="A23" s="205" t="s">
        <v>340</v>
      </c>
      <c r="B23" s="353">
        <v>1346</v>
      </c>
      <c r="C23" s="353">
        <v>1144</v>
      </c>
      <c r="D23" s="353">
        <v>1159</v>
      </c>
      <c r="E23" s="93">
        <v>1240</v>
      </c>
      <c r="F23" s="93">
        <v>2319</v>
      </c>
      <c r="G23" s="205" t="s">
        <v>302</v>
      </c>
      <c r="H23" s="474"/>
    </row>
    <row r="24" spans="1:8" ht="27" customHeight="1">
      <c r="A24" s="205" t="s">
        <v>392</v>
      </c>
      <c r="B24" s="353">
        <v>1538</v>
      </c>
      <c r="C24" s="353">
        <v>1283</v>
      </c>
      <c r="D24" s="353">
        <v>1213</v>
      </c>
      <c r="E24" s="93">
        <v>1403</v>
      </c>
      <c r="F24" s="93">
        <v>1664</v>
      </c>
      <c r="G24" s="205" t="s">
        <v>393</v>
      </c>
      <c r="H24" s="474"/>
    </row>
    <row r="25" spans="1:8" ht="39">
      <c r="A25" s="205" t="s">
        <v>394</v>
      </c>
      <c r="B25" s="353">
        <v>2353</v>
      </c>
      <c r="C25" s="353">
        <v>1687</v>
      </c>
      <c r="D25" s="353">
        <v>1699</v>
      </c>
      <c r="E25" s="93">
        <v>1726</v>
      </c>
      <c r="F25" s="93">
        <v>1747</v>
      </c>
      <c r="G25" s="205" t="s">
        <v>395</v>
      </c>
      <c r="H25" s="474"/>
    </row>
    <row r="26" spans="1:8" ht="39.75" thickBot="1">
      <c r="A26" s="208" t="s">
        <v>389</v>
      </c>
      <c r="B26" s="354">
        <v>652</v>
      </c>
      <c r="C26" s="354">
        <v>646</v>
      </c>
      <c r="D26" s="354">
        <v>638</v>
      </c>
      <c r="E26" s="95">
        <v>589</v>
      </c>
      <c r="F26" s="95">
        <v>594</v>
      </c>
      <c r="G26" s="208" t="s">
        <v>390</v>
      </c>
      <c r="H26" s="474"/>
    </row>
    <row r="27" spans="1:8" ht="24" customHeight="1">
      <c r="A27" s="674" t="s">
        <v>396</v>
      </c>
      <c r="B27" s="670"/>
      <c r="C27" s="670"/>
      <c r="D27" s="670"/>
      <c r="E27" s="670"/>
      <c r="F27" s="670"/>
      <c r="G27" s="670"/>
    </row>
    <row r="28" spans="1:8">
      <c r="A28" s="675" t="s">
        <v>397</v>
      </c>
      <c r="B28" s="670"/>
      <c r="C28" s="670"/>
      <c r="D28" s="670"/>
      <c r="E28" s="670"/>
      <c r="F28" s="670"/>
      <c r="G28" s="670"/>
    </row>
    <row r="29" spans="1:8">
      <c r="A29" s="670" t="s">
        <v>398</v>
      </c>
      <c r="B29" s="670"/>
      <c r="C29" s="670"/>
      <c r="D29" s="670"/>
      <c r="E29" s="670"/>
      <c r="F29" s="670"/>
      <c r="G29" s="670"/>
    </row>
    <row r="30" spans="1:8">
      <c r="A30" s="501" t="s">
        <v>399</v>
      </c>
      <c r="B30" s="40"/>
      <c r="C30" s="40"/>
      <c r="D30" s="40"/>
      <c r="E30" s="40"/>
      <c r="F30" s="40"/>
      <c r="G30" s="40"/>
    </row>
  </sheetData>
  <mergeCells count="6">
    <mergeCell ref="A29:G29"/>
    <mergeCell ref="A3:G3"/>
    <mergeCell ref="A16:G16"/>
    <mergeCell ref="A18:G18"/>
    <mergeCell ref="A27:G27"/>
    <mergeCell ref="A28:G28"/>
  </mergeCells>
  <pageMargins left="0.70866141732283505" right="0.70866141732283505" top="0.74803149606299202" bottom="0.74803149606299202" header="0.31496062992126" footer="0.31496062992126"/>
  <pageSetup paperSize="9" firstPageNumber="3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58</vt:i4>
      </vt:variant>
      <vt:variant>
        <vt:lpstr>Именованные диапазоны</vt:lpstr>
      </vt:variant>
      <vt:variant>
        <vt:i4>27</vt:i4>
      </vt:variant>
    </vt:vector>
  </HeadingPairs>
  <TitlesOfParts>
    <vt:vector size="85" baseType="lpstr">
      <vt:lpstr>Ответственные</vt:lpstr>
      <vt:lpstr>Содержание</vt:lpstr>
      <vt:lpstr>Осн. показ.</vt:lpstr>
      <vt:lpstr>Показатели тур</vt:lpstr>
      <vt:lpstr>1.1</vt:lpstr>
      <vt:lpstr>1.2</vt:lpstr>
      <vt:lpstr>1.3</vt:lpstr>
      <vt:lpstr>1.4</vt:lpstr>
      <vt:lpstr>2.1 и 2.2</vt:lpstr>
      <vt:lpstr>2.3</vt:lpstr>
      <vt:lpstr>2.4-2.5</vt:lpstr>
      <vt:lpstr>2.6</vt:lpstr>
      <vt:lpstr>2.7 </vt:lpstr>
      <vt:lpstr>2.8</vt:lpstr>
      <vt:lpstr>3.1</vt:lpstr>
      <vt:lpstr>3.2</vt:lpstr>
      <vt:lpstr>4.1</vt:lpstr>
      <vt:lpstr>4.2</vt:lpstr>
      <vt:lpstr>5.1</vt:lpstr>
      <vt:lpstr>5.2</vt:lpstr>
      <vt:lpstr>5.2.1</vt:lpstr>
      <vt:lpstr>5.3</vt:lpstr>
      <vt:lpstr>5.3.1</vt:lpstr>
      <vt:lpstr>5.3.2</vt:lpstr>
      <vt:lpstr>5.4</vt:lpstr>
      <vt:lpstr>5.4.1</vt:lpstr>
      <vt:lpstr>5.5</vt:lpstr>
      <vt:lpstr>5.6</vt:lpstr>
      <vt:lpstr>5.7</vt:lpstr>
      <vt:lpstr>5.7.1</vt:lpstr>
      <vt:lpstr>5.8</vt:lpstr>
      <vt:lpstr>5.8.1</vt:lpstr>
      <vt:lpstr>5.9</vt:lpstr>
      <vt:lpstr>5.9.1.</vt:lpstr>
      <vt:lpstr>5.10</vt:lpstr>
      <vt:lpstr>5.10.1</vt:lpstr>
      <vt:lpstr>6.1</vt:lpstr>
      <vt:lpstr>6.2</vt:lpstr>
      <vt:lpstr>7.1</vt:lpstr>
      <vt:lpstr>8.1</vt:lpstr>
      <vt:lpstr>8.2</vt:lpstr>
      <vt:lpstr>9.1</vt:lpstr>
      <vt:lpstr>9.2</vt:lpstr>
      <vt:lpstr> 9.3</vt:lpstr>
      <vt:lpstr>9.4</vt:lpstr>
      <vt:lpstr>9.5</vt:lpstr>
      <vt:lpstr>9.6</vt:lpstr>
      <vt:lpstr>9.6.1</vt:lpstr>
      <vt:lpstr>9.7</vt:lpstr>
      <vt:lpstr>10.1 </vt:lpstr>
      <vt:lpstr>10,2</vt:lpstr>
      <vt:lpstr>11.1-11.3</vt:lpstr>
      <vt:lpstr>11.4-11.5</vt:lpstr>
      <vt:lpstr>11.6-11,7</vt:lpstr>
      <vt:lpstr>11.8</vt:lpstr>
      <vt:lpstr>11.9</vt:lpstr>
      <vt:lpstr>12.1-12.2</vt:lpstr>
      <vt:lpstr>12.3</vt:lpstr>
      <vt:lpstr>'1.1'!_Hlk13759420</vt:lpstr>
      <vt:lpstr>'1.1'!_Hlk13759484</vt:lpstr>
      <vt:lpstr>'1.2'!_Hlk13759845</vt:lpstr>
      <vt:lpstr>'1.3'!_Hlk13760580</vt:lpstr>
      <vt:lpstr>'1.4'!_Hlk13761254</vt:lpstr>
      <vt:lpstr>'2.4-2.5'!_Hlk13762595</vt:lpstr>
      <vt:lpstr>'2.7 '!_Hlk13763104</vt:lpstr>
      <vt:lpstr>'3.1'!_Hlk13763724</vt:lpstr>
      <vt:lpstr>'3.2'!_Hlk14525360</vt:lpstr>
      <vt:lpstr>'5.3.2'!_Hlk15139791</vt:lpstr>
      <vt:lpstr>'5.3.2'!_Hlk15139877</vt:lpstr>
      <vt:lpstr>'3.1'!_Hlk322698095</vt:lpstr>
      <vt:lpstr>'5.3.2'!OLE_LINK1</vt:lpstr>
      <vt:lpstr>'1.2'!Заголовки_для_печати</vt:lpstr>
      <vt:lpstr>'1.4'!Заголовки_для_печати</vt:lpstr>
      <vt:lpstr>'5.1'!Заголовки_для_печати</vt:lpstr>
      <vt:lpstr>'5.10.1'!Заголовки_для_печати</vt:lpstr>
      <vt:lpstr>'5.3.1'!Заголовки_для_печати</vt:lpstr>
      <vt:lpstr>'5.4.1'!Заголовки_для_печати</vt:lpstr>
      <vt:lpstr>'5.7.1'!Заголовки_для_печати</vt:lpstr>
      <vt:lpstr>'5.8'!Заголовки_для_печати</vt:lpstr>
      <vt:lpstr>'5.8.1'!Заголовки_для_печати</vt:lpstr>
      <vt:lpstr>'5.9'!Заголовки_для_печати</vt:lpstr>
      <vt:lpstr>'5.9.1.'!Заголовки_для_печати</vt:lpstr>
      <vt:lpstr>'6.1'!Заголовки_для_печати</vt:lpstr>
      <vt:lpstr>'Осн. показ.'!Заголовки_для_печати</vt:lpstr>
      <vt:lpstr>'Показатели тур'!Заголовки_для_печати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Supataeva</dc:creator>
  <cp:lastModifiedBy>Бактыгуль Супатаева</cp:lastModifiedBy>
  <cp:lastPrinted>2024-08-13T08:43:36Z</cp:lastPrinted>
  <dcterms:created xsi:type="dcterms:W3CDTF">2015-06-05T18:17:00Z</dcterms:created>
  <dcterms:modified xsi:type="dcterms:W3CDTF">2024-08-21T05:10:36Z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7089AFBC83AC40D2BFD659B6E48575E2</vt:lpwstr>
  </property>
  <property fmtid="{D5CDD505-2E9C-101B-9397-08002B2CF9AE}" pid="3" name="KSOProductBuildVer">
    <vt:lpwstr>1049-11.2.0.11537</vt:lpwstr>
  </property>
</Properties>
</file>