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0785" yWindow="65521" windowWidth="10770" windowHeight="10560" activeTab="0"/>
  </bookViews>
  <sheets>
    <sheet name="А.а" sheetId="1" r:id="rId1"/>
    <sheet name="А.б" sheetId="2" r:id="rId2"/>
    <sheet name="А.в.г." sheetId="3" r:id="rId3"/>
    <sheet name="А.д." sheetId="4" r:id="rId4"/>
    <sheet name="А.е." sheetId="5" r:id="rId5"/>
    <sheet name="А.ж." sheetId="6" r:id="rId6"/>
    <sheet name="А.з.и." sheetId="7" r:id="rId7"/>
    <sheet name="А.к." sheetId="8" r:id="rId8"/>
    <sheet name="Б.а." sheetId="9" r:id="rId9"/>
    <sheet name="Б.а.1." sheetId="10" r:id="rId10"/>
    <sheet name="Б.б.2." sheetId="11" r:id="rId11"/>
    <sheet name="Б.в.5" sheetId="12" r:id="rId12"/>
    <sheet name="Б.г.1" sheetId="13" r:id="rId13"/>
    <sheet name="Б.г.2." sheetId="14" r:id="rId14"/>
    <sheet name="Б.д." sheetId="15" r:id="rId15"/>
    <sheet name="Б.е." sheetId="16" r:id="rId16"/>
    <sheet name="Б.ж." sheetId="17" r:id="rId17"/>
    <sheet name="Б.з." sheetId="18" r:id="rId18"/>
    <sheet name="Б.и.к." sheetId="19" r:id="rId19"/>
    <sheet name="В.а.1." sheetId="20" r:id="rId20"/>
    <sheet name="В.а.2." sheetId="21" r:id="rId21"/>
    <sheet name="В.б.1." sheetId="22" r:id="rId22"/>
    <sheet name="В.в.2." sheetId="23" r:id="rId23"/>
    <sheet name="В.г." sheetId="24" r:id="rId24"/>
    <sheet name="В.е." sheetId="25" r:id="rId25"/>
    <sheet name="Г.а." sheetId="26" r:id="rId26"/>
    <sheet name="Г.б.в." sheetId="27" r:id="rId27"/>
    <sheet name="Г.г.д." sheetId="28" r:id="rId28"/>
    <sheet name="Г.е.д." sheetId="29" r:id="rId29"/>
    <sheet name="н.е.д" sheetId="30" r:id="rId30"/>
    <sheet name="Г.и." sheetId="31" r:id="rId31"/>
    <sheet name="Д.а.1" sheetId="32" r:id="rId32"/>
    <sheet name="Д.а.2." sheetId="33" r:id="rId33"/>
    <sheet name="Д.а.3." sheetId="34" r:id="rId34"/>
    <sheet name="Д.б.1." sheetId="35" r:id="rId35"/>
    <sheet name="Д.б.2." sheetId="36" r:id="rId36"/>
    <sheet name="Д.б.3." sheetId="37" r:id="rId37"/>
    <sheet name="Д.в.1." sheetId="38" r:id="rId38"/>
    <sheet name="Д.в.2." sheetId="39" r:id="rId39"/>
    <sheet name="Д.в.3." sheetId="40" r:id="rId40"/>
    <sheet name="Д.г.1." sheetId="41" r:id="rId41"/>
    <sheet name="Д.г.2." sheetId="42" r:id="rId42"/>
    <sheet name="Д.г.3." sheetId="43" r:id="rId43"/>
    <sheet name="Д.д.1" sheetId="44" r:id="rId44"/>
    <sheet name="Д.д.2." sheetId="45" r:id="rId45"/>
    <sheet name="Д.д.3." sheetId="46" r:id="rId46"/>
    <sheet name="Д.е.1." sheetId="47" r:id="rId47"/>
    <sheet name="Д.е.2." sheetId="48" r:id="rId48"/>
    <sheet name="Д.е.3." sheetId="49" r:id="rId49"/>
    <sheet name="(Батк-обл)" sheetId="50" r:id="rId50"/>
    <sheet name="(Дж-А)" sheetId="51" r:id="rId51"/>
    <sheet name="(Ы-К)" sheetId="52" r:id="rId52"/>
    <sheet name="(Н)" sheetId="53" r:id="rId53"/>
    <sheet name="(Ош-обл)" sheetId="54" r:id="rId54"/>
    <sheet name="Т-обл)" sheetId="55" r:id="rId55"/>
    <sheet name="(Чуй-обл)" sheetId="56" r:id="rId56"/>
    <sheet name="(г.Биш.)" sheetId="57" r:id="rId57"/>
    <sheet name="г.Ош)" sheetId="58" r:id="rId58"/>
    <sheet name="нац.богат" sheetId="59" r:id="rId59"/>
    <sheet name="ОФ(б.с)" sheetId="60" r:id="rId60"/>
    <sheet name="ОФ(о.с.)" sheetId="61" r:id="rId61"/>
  </sheets>
  <definedNames>
    <definedName name="_xlnm.Print_Area" localSheetId="49">'(Батк-обл)'!$A$1:$F$157</definedName>
    <definedName name="_xlnm.Print_Area" localSheetId="50">'(Дж-А)'!$A$1:$F$157</definedName>
    <definedName name="_xlnm.Print_Area" localSheetId="52">'(Н)'!$A$1:$F$157</definedName>
    <definedName name="_xlnm.Print_Area" localSheetId="53">'(Ош-обл)'!$A$1:$I$158</definedName>
    <definedName name="_xlnm.Print_Area" localSheetId="55">'(Чуй-обл)'!$A$1:$F$157</definedName>
    <definedName name="_xlnm.Print_Area" localSheetId="51">'(Ы-К)'!$A$1:$G$158</definedName>
    <definedName name="_xlnm.Print_Area" localSheetId="11">'Б.в.5'!$A$1:$L$147</definedName>
    <definedName name="_xlnm.Print_Area" localSheetId="12">'Б.г.1'!$A$1:$AA$62</definedName>
    <definedName name="_xlnm.Print_Area" localSheetId="14">'Б.д.'!$A$1:$AC$97</definedName>
    <definedName name="_xlnm.Print_Area" localSheetId="18">'Б.и.к.'!$A$1:$F$61</definedName>
    <definedName name="_xlnm.Print_Area" localSheetId="22">'В.в.2.'!$A$1:$G$161</definedName>
    <definedName name="_xlnm.Print_Area" localSheetId="59">'ОФ(б.с)'!$A$1:$T$100</definedName>
    <definedName name="_xlnm.Print_Area" localSheetId="60">'ОФ(о.с.)'!$A$1:$M$100</definedName>
    <definedName name="_xlnm.Print_Area" localSheetId="54">'Т-обл)'!$A$1:$F$157</definedName>
  </definedNames>
  <calcPr fullCalcOnLoad="1" fullPrecision="0"/>
</workbook>
</file>

<file path=xl/comments30.xml><?xml version="1.0" encoding="utf-8"?>
<comments xmlns="http://schemas.openxmlformats.org/spreadsheetml/2006/main">
  <authors>
    <author>318-fao</author>
    <author>EOmushev</author>
    <author>Eomushev</author>
  </authors>
  <commentList>
    <comment ref="C9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услуги общ.госуправ.(5468,6)
наука (260,5)
госархив (14,7)
госдолг (36,9)
международ (0,6)</t>
        </r>
      </text>
    </comment>
    <comment ref="B10" authorId="1">
      <text>
        <r>
          <rPr>
            <b/>
            <sz val="8"/>
            <rFont val="Tahoma"/>
            <family val="0"/>
          </rPr>
          <t>EOmushev:</t>
        </r>
        <r>
          <rPr>
            <sz val="8"/>
            <rFont val="Tahoma"/>
            <family val="0"/>
          </rPr>
          <t xml:space="preserve">
вкл.пожар.охраны</t>
        </r>
      </text>
    </comment>
    <comment ref="B14" authorId="1">
      <text>
        <r>
          <rPr>
            <b/>
            <sz val="8"/>
            <rFont val="Tahoma"/>
            <family val="0"/>
          </rPr>
          <t>EOmushev:</t>
        </r>
        <r>
          <rPr>
            <sz val="8"/>
            <rFont val="Tahoma"/>
            <family val="0"/>
          </rPr>
          <t xml:space="preserve">
вкл.сануборка,освещ.санитарнопрофл.обсл.водопровод.канализ.ж/х управл деят, жил.услуги (индив)</t>
        </r>
      </text>
    </comment>
    <comment ref="C14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санитар.профилакт(253,3)
жилщ.х/во (34,5)
коммун.х/в (2,5)</t>
        </r>
      </text>
    </comment>
    <comment ref="D14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санпрфлакт=293,3
жил/х=40,4
</t>
        </r>
      </text>
    </comment>
    <comment ref="B15" authorId="1">
      <text>
        <r>
          <rPr>
            <b/>
            <sz val="8"/>
            <rFont val="Tahoma"/>
            <family val="0"/>
          </rPr>
          <t>EOmushev:</t>
        </r>
        <r>
          <rPr>
            <sz val="8"/>
            <rFont val="Tahoma"/>
            <family val="0"/>
          </rPr>
          <t xml:space="preserve">
вкл.спорт</t>
        </r>
      </text>
    </comment>
    <comment ref="C15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здрав и физ/спорт</t>
        </r>
      </text>
    </comment>
    <comment ref="B16" authorId="1">
      <text>
        <r>
          <rPr>
            <b/>
            <sz val="8"/>
            <rFont val="Tahoma"/>
            <family val="0"/>
          </rPr>
          <t>EOmushev:</t>
        </r>
        <r>
          <rPr>
            <sz val="8"/>
            <rFont val="Tahoma"/>
            <family val="0"/>
          </rPr>
          <t xml:space="preserve">
вкл.редак.издат </t>
        </r>
      </text>
    </comment>
    <comment ref="C16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к/и (1185)
Кабар (7,7)
ритуальн (2,4)
издат.редак газет и журнал (8,0)</t>
        </r>
      </text>
    </comment>
    <comment ref="D16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к/и=898,7
"Кабар"=10,7
издат=19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318-fao:
</t>
        </r>
        <r>
          <rPr>
            <sz val="8"/>
            <rFont val="Tahoma"/>
            <family val="2"/>
          </rPr>
          <t>соц обеспеч</t>
        </r>
        <r>
          <rPr>
            <sz val="8"/>
            <rFont val="Tahoma"/>
            <family val="0"/>
          </rPr>
          <t xml:space="preserve">
вкл.пенсион обеспеч</t>
        </r>
      </text>
    </comment>
    <comment ref="C39" authorId="0">
      <text>
        <r>
          <rPr>
            <b/>
            <sz val="8"/>
            <rFont val="Tahoma"/>
            <family val="0"/>
          </rPr>
          <t>318-fao:</t>
        </r>
        <r>
          <rPr>
            <sz val="8"/>
            <rFont val="Tahoma"/>
            <family val="0"/>
          </rPr>
          <t xml:space="preserve">
44,8 (жилье)
228,1 (коммун)
207,5 (санитарно профил)</t>
        </r>
      </text>
    </comment>
    <comment ref="E18" authorId="2">
      <text>
        <r>
          <rPr>
            <b/>
            <sz val="8"/>
            <rFont val="Tahoma"/>
            <family val="0"/>
          </rPr>
          <t>Eomushev:</t>
        </r>
        <r>
          <rPr>
            <sz val="8"/>
            <rFont val="Tahoma"/>
            <family val="0"/>
          </rPr>
          <t xml:space="preserve">
без гумпомощь</t>
        </r>
      </text>
    </comment>
    <comment ref="E43" authorId="2">
      <text>
        <r>
          <rPr>
            <b/>
            <sz val="8"/>
            <rFont val="Tahoma"/>
            <family val="0"/>
          </rPr>
          <t>Eomushev:</t>
        </r>
        <r>
          <rPr>
            <sz val="8"/>
            <rFont val="Tahoma"/>
            <family val="0"/>
          </rPr>
          <t xml:space="preserve">
без гумпомощь</t>
        </r>
      </text>
    </comment>
  </commentList>
</comments>
</file>

<file path=xl/sharedStrings.xml><?xml version="1.0" encoding="utf-8"?>
<sst xmlns="http://schemas.openxmlformats.org/spreadsheetml/2006/main" count="5021" uniqueCount="966">
  <si>
    <t xml:space="preserve">     Фактические отчисления работодателей </t>
  </si>
  <si>
    <t xml:space="preserve">                             Иссык-Кульской области по видам экономической деятельности </t>
  </si>
  <si>
    <t xml:space="preserve">                         обслуживающих домашние хозяйства в текущих ценах</t>
  </si>
  <si>
    <t xml:space="preserve">    работодателей на социальное страхование</t>
  </si>
  <si>
    <t>Таблица Д.д.: (продолжение)</t>
  </si>
  <si>
    <t xml:space="preserve">  программ без создания специального фонда</t>
  </si>
  <si>
    <t xml:space="preserve">        в натуральной форме</t>
  </si>
  <si>
    <t xml:space="preserve">   Трансферты индивидуальных </t>
  </si>
  <si>
    <t xml:space="preserve">Поправка на изменение чистой стоимости </t>
  </si>
  <si>
    <t>оборотных средств</t>
  </si>
  <si>
    <t>Приобретение минус выбытие непроизведенных</t>
  </si>
  <si>
    <t xml:space="preserve">   нефинансовых активов</t>
  </si>
  <si>
    <t xml:space="preserve">    счета операций с капиталом.</t>
  </si>
  <si>
    <t>Таблица Д.е: Счета для сектора "Остальной мир" в текущих ценах</t>
  </si>
  <si>
    <t>Счет внешних операций с товарами и услугами</t>
  </si>
  <si>
    <t xml:space="preserve">  Импорт товаров</t>
  </si>
  <si>
    <t xml:space="preserve">  Импорт услуг</t>
  </si>
  <si>
    <t xml:space="preserve">  Экспорт товаров</t>
  </si>
  <si>
    <t xml:space="preserve">  Экспорт услуг</t>
  </si>
  <si>
    <t xml:space="preserve">Сальдо по внешним операциям с товарами и </t>
  </si>
  <si>
    <t xml:space="preserve">  услугами</t>
  </si>
  <si>
    <t>Счет внешних первичных доходов и текущих трансфертов</t>
  </si>
  <si>
    <t xml:space="preserve">        работодателей на социальное страхование</t>
  </si>
  <si>
    <t xml:space="preserve">  Дивиденды</t>
  </si>
  <si>
    <t xml:space="preserve">  Изъятия из доходов квазикорпораций</t>
  </si>
  <si>
    <t>Таблица Д.е: (Продолжение)</t>
  </si>
  <si>
    <t>Заработная плата и жалованье</t>
  </si>
  <si>
    <t xml:space="preserve">  (кроме страхования   жизни)</t>
  </si>
  <si>
    <t xml:space="preserve">  Текущие трансферты в рамках         </t>
  </si>
  <si>
    <t xml:space="preserve">Сальдо по текущим внешним операциям  </t>
  </si>
  <si>
    <t>Таблица Д.е: (продолжение)</t>
  </si>
  <si>
    <t xml:space="preserve">  Налоги на операции с капиталом</t>
  </si>
  <si>
    <t xml:space="preserve">  веденных нефинансовых активов </t>
  </si>
  <si>
    <t xml:space="preserve">  Приобретение минус выбытие </t>
  </si>
  <si>
    <t xml:space="preserve">   земли и других материальных</t>
  </si>
  <si>
    <t xml:space="preserve">   непроизведенных активов</t>
  </si>
  <si>
    <t xml:space="preserve">  Приобретение минус выбытие не</t>
  </si>
  <si>
    <t xml:space="preserve"> материальных непроизведенных активов</t>
  </si>
  <si>
    <t xml:space="preserve">Таблица Е.а.3: Изменение производства валового регионального продукта </t>
  </si>
  <si>
    <t xml:space="preserve">                                   (в процентах к предыдущему году)</t>
  </si>
  <si>
    <t xml:space="preserve">Таблица Е.б.1:  Счет производства Джалал-Абадской  области по видам  </t>
  </si>
  <si>
    <t xml:space="preserve">Таблица Е.б.3: Изменение производства валового регионального продукта </t>
  </si>
  <si>
    <t xml:space="preserve">Таблица Е.в.1:  Счет производства  Иссык-Кульской области  по видам  </t>
  </si>
  <si>
    <t xml:space="preserve">Таблица Е.в.3: Изменение производства валового регионального продукта </t>
  </si>
  <si>
    <t xml:space="preserve">Таблица Е.г.3: Изменение производства валового регионального продукта </t>
  </si>
  <si>
    <t>Таблица  Ж.а.(продолжение)</t>
  </si>
  <si>
    <t xml:space="preserve">                                   (по остаточной стоимости)</t>
  </si>
  <si>
    <t>ликви-дирова-но основ-ных фондов</t>
  </si>
  <si>
    <t xml:space="preserve">                           Ошской области по видам экономической деятельности </t>
  </si>
  <si>
    <t xml:space="preserve">Таблица Е.д.3: Изменение производства валового регионального продукта </t>
  </si>
  <si>
    <t xml:space="preserve">Таблица Е.е.3: Изменение производства валового регионального продукта </t>
  </si>
  <si>
    <t xml:space="preserve">Таблица Е.з.3: Изменение производства валового регионального продукта </t>
  </si>
  <si>
    <t xml:space="preserve">Таблица Е.и.3: Изменение производства валового регионального продукта </t>
  </si>
  <si>
    <t xml:space="preserve">  газа и воды</t>
  </si>
  <si>
    <t>Косвенно измеряемые услуги финансового</t>
  </si>
  <si>
    <t xml:space="preserve">Чистые налоги на продукты </t>
  </si>
  <si>
    <t xml:space="preserve">   чистых налогов на продукты.</t>
  </si>
  <si>
    <t xml:space="preserve">     газа и воды</t>
  </si>
  <si>
    <t xml:space="preserve">  Косвенно измеряемые услуги финансового</t>
  </si>
  <si>
    <t>Выпуск продукции в основных  ценах</t>
  </si>
  <si>
    <t xml:space="preserve"> </t>
  </si>
  <si>
    <t xml:space="preserve">Выпуск продукции в основных ценах </t>
  </si>
  <si>
    <t xml:space="preserve">Таблица  Е.а.1: Счет производства  Баткенской области    по видам  </t>
  </si>
  <si>
    <t>Таблица  Е.а.1: (продолжение)</t>
  </si>
  <si>
    <t xml:space="preserve">Таблица Е.а.1: (продолжение) </t>
  </si>
  <si>
    <t xml:space="preserve">Таблица Е.а.2: Структура валового регионального продукта  </t>
  </si>
  <si>
    <t xml:space="preserve"> Чистые налоги на продукты </t>
  </si>
  <si>
    <t xml:space="preserve">Таблица Е.б.1: (продолжение)  </t>
  </si>
  <si>
    <t xml:space="preserve">Таблица Е.б.2: Структура валового регионального продукта  </t>
  </si>
  <si>
    <t xml:space="preserve">  Чистые налоги на продукты </t>
  </si>
  <si>
    <t xml:space="preserve">Таблица Е.в.1: (продолжение)  </t>
  </si>
  <si>
    <t>Таблица  Е.в.1: (продолжение)</t>
  </si>
  <si>
    <t xml:space="preserve">Валовой  региональный  продукт </t>
  </si>
  <si>
    <t xml:space="preserve">Таблица Е.г.1: Счет производства Нарынской области по видам </t>
  </si>
  <si>
    <t xml:space="preserve">Таблица Е.г.1: (продолжение) </t>
  </si>
  <si>
    <t xml:space="preserve">Таблица Е.г.2: Структура валового регионального продукта  </t>
  </si>
  <si>
    <t xml:space="preserve">Таблица Е.д.1 :  Счет производства Ошской области по видам </t>
  </si>
  <si>
    <t xml:space="preserve">Таблица Е.д.1: (продолжение)  </t>
  </si>
  <si>
    <t xml:space="preserve">Таблица Е.д.2: Структура валового регионального продукта  </t>
  </si>
  <si>
    <t xml:space="preserve">                                    (в текущих ценах; в процентах к итогу)</t>
  </si>
  <si>
    <t xml:space="preserve">    международного  сотрудничества</t>
  </si>
  <si>
    <t xml:space="preserve">  средств домашних хозяйств </t>
  </si>
  <si>
    <t xml:space="preserve">Таблица Е.е.1:  Счет производства Таласской области по видам   </t>
  </si>
  <si>
    <t xml:space="preserve">Таблица Е.е.1: (продолжение) </t>
  </si>
  <si>
    <t>Таблица Е.е.1: (продолжение)</t>
  </si>
  <si>
    <t xml:space="preserve">Таблица Е.е.2: Структура валового регионального продукта  </t>
  </si>
  <si>
    <t xml:space="preserve">   производство пищевых продуктов и напитков</t>
  </si>
  <si>
    <t xml:space="preserve">   производство табачных изделий</t>
  </si>
  <si>
    <t xml:space="preserve">   текстильное и швейное производство </t>
  </si>
  <si>
    <t xml:space="preserve">   производство кожи,изделий из кожи и производство обуви</t>
  </si>
  <si>
    <t xml:space="preserve">   обработка древесины, производство изделий из дерева</t>
  </si>
  <si>
    <t xml:space="preserve">   целлюлозно-бумажное производство; издательская деятельность</t>
  </si>
  <si>
    <t xml:space="preserve">   произв.кокса,нефтепродуктов и ядерных материалов</t>
  </si>
  <si>
    <t xml:space="preserve">   химческая промышленность</t>
  </si>
  <si>
    <t xml:space="preserve">   производство резиновых и пласмассовых изделий</t>
  </si>
  <si>
    <t xml:space="preserve">   производство прочих неметаллических минеральных продуктов</t>
  </si>
  <si>
    <t xml:space="preserve">   металлургическое производство и производство</t>
  </si>
  <si>
    <t xml:space="preserve">   готовых металлических изделий</t>
  </si>
  <si>
    <t xml:space="preserve">   производство машин и оборудования</t>
  </si>
  <si>
    <t xml:space="preserve">   производство электрооборудования и электронного </t>
  </si>
  <si>
    <t xml:space="preserve">      оптического оборудования</t>
  </si>
  <si>
    <t xml:space="preserve">   производство транспортных средств и оборудования</t>
  </si>
  <si>
    <t xml:space="preserve">   прочие отрасли промышленности</t>
  </si>
  <si>
    <t>Cкрытая оплата труда</t>
  </si>
  <si>
    <t xml:space="preserve"> Оборона  </t>
  </si>
  <si>
    <t>Общественный порядок  и безопасность</t>
  </si>
  <si>
    <t>Экономические вопросы</t>
  </si>
  <si>
    <t>Охрана окружающей среды</t>
  </si>
  <si>
    <t>Здравоохранение</t>
  </si>
  <si>
    <t>Отдых,  культура и религия</t>
  </si>
  <si>
    <t>Социальная защита</t>
  </si>
  <si>
    <t>Другие функции</t>
  </si>
  <si>
    <t xml:space="preserve"> Прочие виды функций органов</t>
  </si>
  <si>
    <t xml:space="preserve">   государственного управления</t>
  </si>
  <si>
    <t xml:space="preserve">                                     (в текущих ценах; в процентах к итогу)</t>
  </si>
  <si>
    <t xml:space="preserve">Таблица Е.з.2: Структура валового регионального продукта  </t>
  </si>
  <si>
    <t xml:space="preserve">Таблица Е.и.2: Структура валового регионального продукта  </t>
  </si>
  <si>
    <t xml:space="preserve">Таблица A.a: Счет товаров и услуг для экономики  в целом </t>
  </si>
  <si>
    <t xml:space="preserve">                         в текущих ценах</t>
  </si>
  <si>
    <t xml:space="preserve">                                  (млн. сомов)</t>
  </si>
  <si>
    <t>Ресурсы:</t>
  </si>
  <si>
    <t>Выпуск продукции в основных ценах</t>
  </si>
  <si>
    <t>Импорт товаров и услуг</t>
  </si>
  <si>
    <t xml:space="preserve">Налоги на продукты </t>
  </si>
  <si>
    <t>Субсидии на продукты  (-)</t>
  </si>
  <si>
    <t>Всего</t>
  </si>
  <si>
    <t>Использование:</t>
  </si>
  <si>
    <t>Расходы на конечное потребление</t>
  </si>
  <si>
    <t xml:space="preserve">  Расходы на коллективное потребление</t>
  </si>
  <si>
    <t xml:space="preserve">  Расходы на индивидуальное потребление</t>
  </si>
  <si>
    <t xml:space="preserve">     Домашних хозяйств</t>
  </si>
  <si>
    <t xml:space="preserve">     НКООДХ</t>
  </si>
  <si>
    <t xml:space="preserve">     Государственного управления</t>
  </si>
  <si>
    <t>Валовое накопление основного капитала</t>
  </si>
  <si>
    <t xml:space="preserve">Изменение запасов материальных </t>
  </si>
  <si>
    <t xml:space="preserve">    оборотных средств</t>
  </si>
  <si>
    <t>Приобретение минус выбытие ценностей</t>
  </si>
  <si>
    <t>Экспорт товаров и услуг</t>
  </si>
  <si>
    <t>Статистическое расхождение</t>
  </si>
  <si>
    <t xml:space="preserve">Таблица A.б: Счет товаров и услуг для экономики в целом в ценах </t>
  </si>
  <si>
    <t xml:space="preserve">                         предыдущего года</t>
  </si>
  <si>
    <t>Субсидии на продукты (-)</t>
  </si>
  <si>
    <t xml:space="preserve">    Домашних хозяйств</t>
  </si>
  <si>
    <t xml:space="preserve">    НКООДХ</t>
  </si>
  <si>
    <t xml:space="preserve">    Государственного управления</t>
  </si>
  <si>
    <t>Изменение запасов материальных оборотных</t>
  </si>
  <si>
    <t xml:space="preserve">   средств</t>
  </si>
  <si>
    <t xml:space="preserve">Таблица A.в: Счет производства для экономики в целом в текущих ценах </t>
  </si>
  <si>
    <t>Валовой внутренний продукт</t>
  </si>
  <si>
    <t>Потребление основного капитала (-)</t>
  </si>
  <si>
    <t xml:space="preserve">Чистый внутренний продукт </t>
  </si>
  <si>
    <t xml:space="preserve">Таблица А.г: Счет образования доходов для экономики в целом </t>
  </si>
  <si>
    <t xml:space="preserve">                                 (млн. сомов)</t>
  </si>
  <si>
    <t>Оплата труда</t>
  </si>
  <si>
    <t xml:space="preserve">  Заработная плата и жалованье</t>
  </si>
  <si>
    <t xml:space="preserve">  Отчисления работодателей на социальное </t>
  </si>
  <si>
    <t xml:space="preserve">      страхование</t>
  </si>
  <si>
    <t xml:space="preserve">                                 (в ценах соответствующего квартала предыдущего года, в процентах)</t>
  </si>
  <si>
    <t xml:space="preserve">                        экономической деятельности в текущих ценах</t>
  </si>
  <si>
    <t xml:space="preserve">                              (млн. сомов)</t>
  </si>
  <si>
    <t xml:space="preserve">                                  (в процентах к соответствующему кварталу предыдущего года)</t>
  </si>
  <si>
    <t xml:space="preserve">IV </t>
  </si>
  <si>
    <t xml:space="preserve">II </t>
  </si>
  <si>
    <t xml:space="preserve">Таблица Г.в: Изменение компонентов конечного использования валового </t>
  </si>
  <si>
    <t xml:space="preserve">                         по видам экономической деятельности</t>
  </si>
  <si>
    <t xml:space="preserve">                                  (в процентах к общему  выпуску продукции)</t>
  </si>
  <si>
    <t xml:space="preserve">Таблица Е.в.2: Структура валового регионального продукта Иссык-Кульской </t>
  </si>
  <si>
    <t xml:space="preserve">                             области по видам экономической деятельности </t>
  </si>
  <si>
    <t xml:space="preserve">      Фактические отчисления работодателей </t>
  </si>
  <si>
    <t xml:space="preserve">         на социальное страхование</t>
  </si>
  <si>
    <t xml:space="preserve">      Условно исчисленные отчисления </t>
  </si>
  <si>
    <t xml:space="preserve">         работодателей на социальное</t>
  </si>
  <si>
    <t xml:space="preserve">         страхование</t>
  </si>
  <si>
    <t>Налоги на производство и импорт</t>
  </si>
  <si>
    <t xml:space="preserve">  Налоги на продукты </t>
  </si>
  <si>
    <t xml:space="preserve">  Прочие налоги на производство</t>
  </si>
  <si>
    <t xml:space="preserve">Субсидии (-) </t>
  </si>
  <si>
    <t xml:space="preserve">  Субсидии на продукты </t>
  </si>
  <si>
    <t>Смешанный доход</t>
  </si>
  <si>
    <t xml:space="preserve">Таблица А.д: Счет распределения первичных доходов для экономики  </t>
  </si>
  <si>
    <t xml:space="preserve">                         в целом в текущих ценах</t>
  </si>
  <si>
    <t>Валовая прибыль и приравненные</t>
  </si>
  <si>
    <t>Субсидии (-)</t>
  </si>
  <si>
    <t>Доходы от собственности</t>
  </si>
  <si>
    <t xml:space="preserve">  Проценты</t>
  </si>
  <si>
    <t xml:space="preserve">  Распределенный доход корпораций</t>
  </si>
  <si>
    <t xml:space="preserve">    Дивиденды</t>
  </si>
  <si>
    <t xml:space="preserve">Таблица В.б: Оплата труда по секторам экономики и видам экономической </t>
  </si>
  <si>
    <t xml:space="preserve">    Изъятия из доходов квазикорпораций</t>
  </si>
  <si>
    <t xml:space="preserve">  Реинвестированные доходы от прямых</t>
  </si>
  <si>
    <t>По полной балансовой стоимости</t>
  </si>
  <si>
    <t>По остаточной стоимости</t>
  </si>
  <si>
    <t xml:space="preserve">    иностранных инвестиций</t>
  </si>
  <si>
    <t xml:space="preserve"> Доходы от собственности, вмененные </t>
  </si>
  <si>
    <t xml:space="preserve">    держателям страховых полисов</t>
  </si>
  <si>
    <t xml:space="preserve">  Рента</t>
  </si>
  <si>
    <t xml:space="preserve">                           Нарынской области по видам экономической деятельности </t>
  </si>
  <si>
    <t xml:space="preserve">                           г. Бишкек по видам экономической деятельности</t>
  </si>
  <si>
    <t xml:space="preserve">                           Таласской области по видам экономической деятельности </t>
  </si>
  <si>
    <t xml:space="preserve">                            Чуйской области по видам экономической деятельности </t>
  </si>
  <si>
    <t xml:space="preserve">                                       (в текущих ценах; в процентах к итогу)</t>
  </si>
  <si>
    <t xml:space="preserve">                                      (в процентах к предыдущему году)</t>
  </si>
  <si>
    <t xml:space="preserve">                            экономической  деятельности  в текущих ценах</t>
  </si>
  <si>
    <t xml:space="preserve">                           г. Бишкек по видам экономической деятельности </t>
  </si>
  <si>
    <t xml:space="preserve">                                    (в процентах к предыдущему году)</t>
  </si>
  <si>
    <t xml:space="preserve">                             деятельности в текущих ценах</t>
  </si>
  <si>
    <t xml:space="preserve">                            г. Ош по видам экономической деятельности</t>
  </si>
  <si>
    <t xml:space="preserve">                            г. Ош по видам экономической деятельности </t>
  </si>
  <si>
    <t xml:space="preserve">                                     (в процентах к предыдущему году)</t>
  </si>
  <si>
    <t xml:space="preserve">                           Баткенской области по видам экономической деятельности </t>
  </si>
  <si>
    <t xml:space="preserve">   иностранных инвестиций</t>
  </si>
  <si>
    <t xml:space="preserve">   держателям страховых полисов</t>
  </si>
  <si>
    <t>Валовой национальный доход</t>
  </si>
  <si>
    <t xml:space="preserve">Таблица А.е: Счет вторичного распределения доходов для экономики </t>
  </si>
  <si>
    <t xml:space="preserve">                        в целом  в текущих ценах</t>
  </si>
  <si>
    <t xml:space="preserve">Текущие подоходные налоги, налоги на </t>
  </si>
  <si>
    <t xml:space="preserve">  имущество и т.п.</t>
  </si>
  <si>
    <t xml:space="preserve">   Подоходные налоги</t>
  </si>
  <si>
    <t xml:space="preserve">   Прочие текущие налоги</t>
  </si>
  <si>
    <t>Отчисления на социальное страхование</t>
  </si>
  <si>
    <t xml:space="preserve">  Фактические отчисления на социальное </t>
  </si>
  <si>
    <t xml:space="preserve">    страховние</t>
  </si>
  <si>
    <t xml:space="preserve">    социальное страхование</t>
  </si>
  <si>
    <t xml:space="preserve">  Условно исчисленные отчисления на </t>
  </si>
  <si>
    <t xml:space="preserve">Социальные пособия, кроме социальных </t>
  </si>
  <si>
    <t xml:space="preserve">  трансфертов в натуральной форме</t>
  </si>
  <si>
    <t>Другие текущие трансферты</t>
  </si>
  <si>
    <t xml:space="preserve">  Чистые страховые премии (кроме  </t>
  </si>
  <si>
    <t xml:space="preserve">   страхования жизни)</t>
  </si>
  <si>
    <t xml:space="preserve">  Страховые возмещения (кроме </t>
  </si>
  <si>
    <t xml:space="preserve">    страхования жизни)</t>
  </si>
  <si>
    <t xml:space="preserve">  Текущие операции в рамках </t>
  </si>
  <si>
    <t xml:space="preserve">   международного сотрудничества</t>
  </si>
  <si>
    <t xml:space="preserve">  Разные текущие трансферты</t>
  </si>
  <si>
    <t xml:space="preserve">  Подоходные налоги</t>
  </si>
  <si>
    <t xml:space="preserve">  Прочие текущие налоги</t>
  </si>
  <si>
    <t xml:space="preserve">Таблица А.е: (продолжение) </t>
  </si>
  <si>
    <t xml:space="preserve">   Пособия по социальному обеспечению </t>
  </si>
  <si>
    <t xml:space="preserve">      в денежной форме</t>
  </si>
  <si>
    <t xml:space="preserve">   Пособия по социальной помощи  </t>
  </si>
  <si>
    <t>Валовой располагаемый доход</t>
  </si>
  <si>
    <t xml:space="preserve">Таблица А.ж: Счет перераспределения доходов в натуральной форме </t>
  </si>
  <si>
    <t xml:space="preserve">                           для экономики в целом в текущих ценах</t>
  </si>
  <si>
    <t xml:space="preserve">                                    (млн. сомов)</t>
  </si>
  <si>
    <t>Социальные трансферты в натуральной</t>
  </si>
  <si>
    <t xml:space="preserve">      форме</t>
  </si>
  <si>
    <t xml:space="preserve">   Социальные пособия в натуральной</t>
  </si>
  <si>
    <t xml:space="preserve">    Пособия по социальному обеспечению, </t>
  </si>
  <si>
    <t xml:space="preserve">      возмещение расходов</t>
  </si>
  <si>
    <t xml:space="preserve">    Другие пособия по социальному</t>
  </si>
  <si>
    <t xml:space="preserve">      обеспечению в натуральной форме</t>
  </si>
  <si>
    <t xml:space="preserve">    Пособия по социальной помощи  </t>
  </si>
  <si>
    <t xml:space="preserve">      в натуральной  форме</t>
  </si>
  <si>
    <t xml:space="preserve">  Трансферты индивидуальных </t>
  </si>
  <si>
    <t xml:space="preserve">     нерыночных товаров и услуг</t>
  </si>
  <si>
    <t xml:space="preserve">  Социальные пособия в натуральной</t>
  </si>
  <si>
    <t xml:space="preserve">    Другие пособия по социальному </t>
  </si>
  <si>
    <t xml:space="preserve">     обеспечению в натуральной форме</t>
  </si>
  <si>
    <t xml:space="preserve">    Пособия по социальной помощи </t>
  </si>
  <si>
    <t xml:space="preserve">     в натуральной форме</t>
  </si>
  <si>
    <t xml:space="preserve">    нерыночных товаров и услуг</t>
  </si>
  <si>
    <t>Скорректированный располагаемый доход</t>
  </si>
  <si>
    <t xml:space="preserve">Таблица А.з: Счет использования располагаемого дохода для экономики </t>
  </si>
  <si>
    <t xml:space="preserve">Поправка на изменение чистой  </t>
  </si>
  <si>
    <t xml:space="preserve">  стоимости средств домашних хозяйств</t>
  </si>
  <si>
    <t xml:space="preserve">   в пенсионных фондах</t>
  </si>
  <si>
    <t xml:space="preserve">Поправка на изменение чистой </t>
  </si>
  <si>
    <t xml:space="preserve">   стоимости средств домашних хозяйств</t>
  </si>
  <si>
    <t>Валовое сбережение</t>
  </si>
  <si>
    <t xml:space="preserve">Таблица А.и: Счет использования скорректированного располагаемого </t>
  </si>
  <si>
    <t xml:space="preserve">                         дохода  для экономики в целом в текущих ценах</t>
  </si>
  <si>
    <t xml:space="preserve">                                   (млн. сомов)</t>
  </si>
  <si>
    <t>Скорректированный располагаемый</t>
  </si>
  <si>
    <t xml:space="preserve">  доход</t>
  </si>
  <si>
    <t xml:space="preserve">  в пенсионных фондах</t>
  </si>
  <si>
    <t xml:space="preserve">      Фактические отчисления работо-</t>
  </si>
  <si>
    <t>Фактическое конечное потребление</t>
  </si>
  <si>
    <t xml:space="preserve">  Фактическое индивидуальное потребление</t>
  </si>
  <si>
    <t xml:space="preserve">  Фактическое коллективное потребление</t>
  </si>
  <si>
    <t>-</t>
  </si>
  <si>
    <t xml:space="preserve">Таблица А.к: Счет операций с капиталом для экономики в целом </t>
  </si>
  <si>
    <t xml:space="preserve">                          в текущих ценах</t>
  </si>
  <si>
    <t xml:space="preserve">                                     (млн. сомов)</t>
  </si>
  <si>
    <t xml:space="preserve">Изменения в пассивах и  </t>
  </si>
  <si>
    <t xml:space="preserve"> чистой стоимости капитала:</t>
  </si>
  <si>
    <t xml:space="preserve">Капитальные трансферты, подлежащие </t>
  </si>
  <si>
    <t xml:space="preserve">  получению</t>
  </si>
  <si>
    <t xml:space="preserve">  Налоги на капитал</t>
  </si>
  <si>
    <t xml:space="preserve">  Трансферты на инвестиционные цели</t>
  </si>
  <si>
    <t xml:space="preserve">  Прочие капитальные трансферты</t>
  </si>
  <si>
    <t>Капитальные трансферты,</t>
  </si>
  <si>
    <t xml:space="preserve">  подлежащие выплате (-)</t>
  </si>
  <si>
    <t>Изменения в активах:</t>
  </si>
  <si>
    <t xml:space="preserve">   оборотных средств</t>
  </si>
  <si>
    <t>Приобретение минус выбытие</t>
  </si>
  <si>
    <t xml:space="preserve">   непроизведенных нефинансовых активов</t>
  </si>
  <si>
    <t>Чистое кредитование (+)/ чистое заим-</t>
  </si>
  <si>
    <t xml:space="preserve">   ствование (-) </t>
  </si>
  <si>
    <r>
      <t>Промежуточное потребление</t>
    </r>
    <r>
      <rPr>
        <b/>
        <vertAlign val="superscript"/>
        <sz val="8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</si>
  <si>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Включая косвенно измеряемые услуги финансового посредничества (КИУФП). </t>
    </r>
  </si>
  <si>
    <r>
      <t>Промежуточное потребление</t>
    </r>
    <r>
      <rPr>
        <b/>
        <vertAlign val="superscript"/>
        <sz val="9"/>
        <rFont val="Times New Roman"/>
        <family val="1"/>
      </rPr>
      <t>1</t>
    </r>
  </si>
  <si>
    <r>
      <t>Промежуточное потребление</t>
    </r>
    <r>
      <rPr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</si>
  <si>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Включая КИУФП.</t>
    </r>
  </si>
  <si>
    <r>
      <t>Валовая прибыль и приравненные к ней доходы</t>
    </r>
    <r>
      <rPr>
        <b/>
        <vertAlign val="superscript"/>
        <sz val="8"/>
        <rFont val="Times New Roman"/>
        <family val="1"/>
      </rPr>
      <t>1</t>
    </r>
  </si>
  <si>
    <r>
      <t xml:space="preserve"> к ней доходы</t>
    </r>
    <r>
      <rPr>
        <b/>
        <vertAlign val="superscript"/>
        <sz val="8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</si>
  <si>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См. сноску в таблице А.г.</t>
    </r>
  </si>
  <si>
    <r>
      <t>Валовой внутренний продукт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</si>
  <si>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Валовой внутренний продукт равняется сумме валовой добавленной  стоимости и чистых налогов на продукты.</t>
    </r>
  </si>
  <si>
    <r>
      <t xml:space="preserve">Чистый внутренний продукт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</si>
  <si>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Чистый внутренний продукт равняется сумме чистой добавленной    стоимости и  чистых налогов на продукты.  </t>
    </r>
  </si>
  <si>
    <r>
      <t xml:space="preserve">Валовой внутренний продукт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</si>
  <si>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Валовой внутренний продукт равняется сумме валовой добавленной </t>
    </r>
  </si>
  <si>
    <r>
      <t>Итого по секторам</t>
    </r>
    <r>
      <rPr>
        <b/>
        <vertAlign val="superscript"/>
        <sz val="9"/>
        <rFont val="Times New Roman"/>
        <family val="1"/>
      </rPr>
      <t>1</t>
    </r>
  </si>
  <si>
    <t xml:space="preserve">                                 (в ценах соответствующего квартала предыдущего года, в процентах к предыдущему году)</t>
  </si>
  <si>
    <r>
      <t xml:space="preserve">     Финансовые корпорации</t>
    </r>
    <r>
      <rPr>
        <vertAlign val="superscript"/>
        <sz val="9"/>
        <rFont val="Times New Roman"/>
        <family val="1"/>
      </rPr>
      <t>1</t>
    </r>
  </si>
  <si>
    <r>
      <t xml:space="preserve">    Финансовые корпорации</t>
    </r>
    <r>
      <rPr>
        <vertAlign val="superscript"/>
        <sz val="9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</si>
  <si>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 xml:space="preserve"> Превышение расходов на конечное потребление над ВВП связано с тем, что возможности отечественного производ-</t>
    </r>
  </si>
  <si>
    <t xml:space="preserve">       чистые покупки товаров и услуг за границей</t>
  </si>
  <si>
    <r>
      <t xml:space="preserve">  и капитальными трансфертами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</si>
  <si>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Не является балансирующей статьей, а соответствует суммарному значению величин на правой  </t>
    </r>
  </si>
  <si>
    <r>
      <t xml:space="preserve"> </t>
    </r>
    <r>
      <rPr>
        <sz val="9"/>
        <rFont val="Times New Roman"/>
        <family val="1"/>
      </rPr>
      <t xml:space="preserve">  Расходы на индивидуальное потребление</t>
    </r>
  </si>
  <si>
    <r>
      <t xml:space="preserve">  </t>
    </r>
    <r>
      <rPr>
        <sz val="9"/>
        <rFont val="Times New Roman"/>
        <family val="1"/>
      </rPr>
      <t>Фактическое индивидуальное потребление</t>
    </r>
  </si>
  <si>
    <r>
      <t>1</t>
    </r>
    <r>
      <rPr>
        <sz val="9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счета </t>
    </r>
  </si>
  <si>
    <r>
      <t>1</t>
    </r>
    <r>
      <rPr>
        <sz val="9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</t>
    </r>
  </si>
  <si>
    <r>
      <t>1</t>
    </r>
    <r>
      <rPr>
        <sz val="8"/>
        <rFont val="Times New Roman"/>
        <family val="1"/>
      </rPr>
      <t xml:space="preserve"> Не является балансирующей статьей, а соответствует суммарному значению величин на правой стороне </t>
    </r>
  </si>
  <si>
    <r>
      <t>Финансовая деятельность</t>
    </r>
    <r>
      <rPr>
        <vertAlign val="superscript"/>
        <sz val="9"/>
        <rFont val="Times New Roman"/>
        <family val="1"/>
      </rPr>
      <t xml:space="preserve"> </t>
    </r>
  </si>
  <si>
    <r>
      <t xml:space="preserve">Валовой региональный  продукт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</si>
  <si>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r>
      <t xml:space="preserve">  Финансовая деятельность</t>
    </r>
    <r>
      <rPr>
        <vertAlign val="superscript"/>
        <sz val="9"/>
        <rFont val="Times New Roman"/>
        <family val="1"/>
      </rPr>
      <t xml:space="preserve"> </t>
    </r>
  </si>
  <si>
    <r>
      <t>1</t>
    </r>
    <r>
      <rPr>
        <sz val="8"/>
        <rFont val="Times New Roman"/>
        <family val="1"/>
      </rPr>
      <t xml:space="preserve"> Валовой региональный продукт равняется сумме валовой добавленной стоимости и </t>
    </r>
  </si>
  <si>
    <t xml:space="preserve">Валовой региональный  продукт  </t>
  </si>
  <si>
    <r>
      <t>Валовой региональный продукт</t>
    </r>
    <r>
      <rPr>
        <b/>
        <vertAlign val="superscript"/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>1</t>
    </r>
  </si>
  <si>
    <r>
      <t>Валовой региональный продукт</t>
    </r>
    <r>
      <rPr>
        <b/>
        <vertAlign val="superscript"/>
        <sz val="9"/>
        <rFont val="Times New Roman"/>
        <family val="1"/>
      </rPr>
      <t xml:space="preserve"> </t>
    </r>
  </si>
  <si>
    <r>
      <t xml:space="preserve">Валовой  региональный  продукт </t>
    </r>
    <r>
      <rPr>
        <vertAlign val="superscript"/>
        <sz val="9"/>
        <rFont val="Times New Roman"/>
        <family val="1"/>
      </rPr>
      <t>1</t>
    </r>
  </si>
  <si>
    <r>
      <t xml:space="preserve">Валовой региональный продукт </t>
    </r>
    <r>
      <rPr>
        <vertAlign val="superscript"/>
        <sz val="9"/>
        <rFont val="Times New Roman"/>
        <family val="1"/>
      </rPr>
      <t>1</t>
    </r>
    <r>
      <rPr>
        <b/>
        <vertAlign val="superscript"/>
        <sz val="9"/>
        <rFont val="Times New Roman"/>
        <family val="1"/>
      </rPr>
      <t xml:space="preserve"> </t>
    </r>
  </si>
  <si>
    <r>
      <t xml:space="preserve">Валовой региональный  продукт </t>
    </r>
    <r>
      <rPr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</t>
    </r>
  </si>
  <si>
    <t xml:space="preserve">Валовой региональный  продукт </t>
  </si>
  <si>
    <t>Таблица Б.а: Счет производства по видам экономической</t>
  </si>
  <si>
    <t xml:space="preserve">                         деятельности в текущих ценах </t>
  </si>
  <si>
    <t>Сельское хозяйство, охота и лесное хозяйство</t>
  </si>
  <si>
    <t>Рыбоводство, рыболовство</t>
  </si>
  <si>
    <t>Горнодобывающая промышленность</t>
  </si>
  <si>
    <t>Обрабатывающая промышленность</t>
  </si>
  <si>
    <t xml:space="preserve">Производство и распределение электроэнергии, </t>
  </si>
  <si>
    <t xml:space="preserve">   газа и воды</t>
  </si>
  <si>
    <t>Строительство</t>
  </si>
  <si>
    <t xml:space="preserve">Торговля; ремонт автомобилей, бытовых изделий и </t>
  </si>
  <si>
    <t xml:space="preserve">   предметов личного пользования </t>
  </si>
  <si>
    <t>Гостиницы и рестораны</t>
  </si>
  <si>
    <t>Транспорт и связь</t>
  </si>
  <si>
    <t>Финансоввя деятельность</t>
  </si>
  <si>
    <t xml:space="preserve">Операции с недвижимым имуществом, </t>
  </si>
  <si>
    <t xml:space="preserve">   аренда и предоставление услуг потребителям</t>
  </si>
  <si>
    <t>Государственное управление</t>
  </si>
  <si>
    <t>Образование</t>
  </si>
  <si>
    <t>Здравоохранение и предоставление социальных услуг</t>
  </si>
  <si>
    <t xml:space="preserve">Предоставление коммунальных, социальных </t>
  </si>
  <si>
    <t xml:space="preserve">   и персональных услуг</t>
  </si>
  <si>
    <t>Таблица Б.а: (продолжение)</t>
  </si>
  <si>
    <t xml:space="preserve">                                (млн. сомов)</t>
  </si>
  <si>
    <t>Промежуточное потребление</t>
  </si>
  <si>
    <t xml:space="preserve">Производство и распределение электроэнергии,  </t>
  </si>
  <si>
    <t xml:space="preserve">Косвенно измеряемые услуги финансового </t>
  </si>
  <si>
    <t xml:space="preserve">   посредничества</t>
  </si>
  <si>
    <t xml:space="preserve"> Валовая добавленная стоимость</t>
  </si>
  <si>
    <t xml:space="preserve">  Сельское хозяйство, охота и лесное хозяйство</t>
  </si>
  <si>
    <t xml:space="preserve">  Рыбоводство, рыболовство</t>
  </si>
  <si>
    <t xml:space="preserve">  Горнодобывающая промышленность</t>
  </si>
  <si>
    <t xml:space="preserve">  Обрабатывающая промышленность</t>
  </si>
  <si>
    <t xml:space="preserve">  Производство и распределение электроэнергии, </t>
  </si>
  <si>
    <t xml:space="preserve">    газа и воды</t>
  </si>
  <si>
    <t xml:space="preserve">  Строительство</t>
  </si>
  <si>
    <t xml:space="preserve">  Торговля; ремонт автомобилей, бытовых изделий и </t>
  </si>
  <si>
    <t xml:space="preserve">    предметов личного пользования </t>
  </si>
  <si>
    <t xml:space="preserve">   Гостиницы и рестораны</t>
  </si>
  <si>
    <t xml:space="preserve">   Транспорт и связь</t>
  </si>
  <si>
    <t xml:space="preserve">       в том числе: связь</t>
  </si>
  <si>
    <t xml:space="preserve">   Финансоввя деятельность</t>
  </si>
  <si>
    <t xml:space="preserve">   Операции с недвижимым имуществом, </t>
  </si>
  <si>
    <t xml:space="preserve">     аренда и предоставление услуг потребителям</t>
  </si>
  <si>
    <t xml:space="preserve">Таблица Е.ж.1: Счет производства Чуйской области по видам </t>
  </si>
  <si>
    <t>Таблица Е.ж.1: (продолжение)</t>
  </si>
  <si>
    <t xml:space="preserve">Таблица Е.ж.1: (продолжение)  </t>
  </si>
  <si>
    <t xml:space="preserve">Таблица Е.ж.2: Структура валового регионального продукта  </t>
  </si>
  <si>
    <t xml:space="preserve">Таблица Е.ж.3: Изменение производства валового регионального продукта </t>
  </si>
  <si>
    <t xml:space="preserve">Таблица  Е.з.1: Счет производства г. Бишкек по видам  </t>
  </si>
  <si>
    <t>Таблица  Е.з.1: (продолжение)</t>
  </si>
  <si>
    <t xml:space="preserve">Таблица Е.з.1: (продолжение) </t>
  </si>
  <si>
    <t xml:space="preserve">Таблица Е.и.1 : Счет производства г.Ош по видам экономической </t>
  </si>
  <si>
    <t xml:space="preserve">Таблица Е.и.1: (продолжение)  </t>
  </si>
  <si>
    <t xml:space="preserve">   Государственное управление</t>
  </si>
  <si>
    <t xml:space="preserve">   Образование</t>
  </si>
  <si>
    <t xml:space="preserve">   Здравоохранение и предоставление социальных услуг</t>
  </si>
  <si>
    <t xml:space="preserve">   Предоставление коммунальных, социальных </t>
  </si>
  <si>
    <t xml:space="preserve">     и персональных услуг</t>
  </si>
  <si>
    <t xml:space="preserve">   Косвенно измеряемые услуги финансового </t>
  </si>
  <si>
    <t xml:space="preserve">     посредничества</t>
  </si>
  <si>
    <t xml:space="preserve">  Чистые налоги на продукты</t>
  </si>
  <si>
    <t>Потребление основного капитала</t>
  </si>
  <si>
    <t xml:space="preserve">   газа и воды </t>
  </si>
  <si>
    <t>Финансовая деятельность</t>
  </si>
  <si>
    <t xml:space="preserve"> Чистая добавленная стоимость</t>
  </si>
  <si>
    <t xml:space="preserve">   Сельское хозяйство, охота и лесное хозяйство</t>
  </si>
  <si>
    <t xml:space="preserve">   Рыбоводство, рыболовство</t>
  </si>
  <si>
    <t xml:space="preserve">   Горнодобывающая промышленность</t>
  </si>
  <si>
    <t xml:space="preserve">   Обрабатывающая промышленность</t>
  </si>
  <si>
    <t xml:space="preserve">   Производство и распределение электроэнергии,  </t>
  </si>
  <si>
    <t xml:space="preserve">  </t>
  </si>
  <si>
    <t xml:space="preserve">      газа и воды</t>
  </si>
  <si>
    <t xml:space="preserve">   Строительство</t>
  </si>
  <si>
    <t xml:space="preserve">   Торговля; ремонт автомобилей, бытовых изделий и </t>
  </si>
  <si>
    <t xml:space="preserve">      предметов личного пользования </t>
  </si>
  <si>
    <t xml:space="preserve">   Финансовая деятельность</t>
  </si>
  <si>
    <t xml:space="preserve">      аренда и предоставление услуг потребителям</t>
  </si>
  <si>
    <t xml:space="preserve">    Государственное управление</t>
  </si>
  <si>
    <t xml:space="preserve">    Образование</t>
  </si>
  <si>
    <t xml:space="preserve">    Здравоохранение и предоставление социальных услуг</t>
  </si>
  <si>
    <t xml:space="preserve">    Предоставление коммунальных, социальных </t>
  </si>
  <si>
    <t xml:space="preserve">       и персональных услуг</t>
  </si>
  <si>
    <t xml:space="preserve">     Косвенно измеряемые услуги финансового </t>
  </si>
  <si>
    <t xml:space="preserve">        посредничества</t>
  </si>
  <si>
    <t xml:space="preserve">Таблица Б.б: Счет производства по видам экономической </t>
  </si>
  <si>
    <t xml:space="preserve">                         деятельности  в ценах предыдущего года </t>
  </si>
  <si>
    <t xml:space="preserve">Выпуск продукции </t>
  </si>
  <si>
    <t>Таблица Б.б: (продолжение)</t>
  </si>
  <si>
    <t xml:space="preserve">Промежуточное потребление </t>
  </si>
  <si>
    <t xml:space="preserve">  Гостиницы и рестораны</t>
  </si>
  <si>
    <t xml:space="preserve">  Транспорт и связь</t>
  </si>
  <si>
    <t xml:space="preserve">  Финансоввя деятельность</t>
  </si>
  <si>
    <t xml:space="preserve">  Операции с недвижимым имуществом, </t>
  </si>
  <si>
    <t xml:space="preserve">    аренда и предоставление услуг потребителям</t>
  </si>
  <si>
    <t xml:space="preserve">  Государственное управление</t>
  </si>
  <si>
    <t xml:space="preserve">  Образование</t>
  </si>
  <si>
    <t xml:space="preserve">  Здравоохранение и предоставление социальных услуг</t>
  </si>
  <si>
    <t xml:space="preserve">  Предоставление коммунальных, социальных </t>
  </si>
  <si>
    <t xml:space="preserve"> Чистые налоги на продукты</t>
  </si>
  <si>
    <t xml:space="preserve">   стоимости и чистых налогов на продукты.</t>
  </si>
  <si>
    <t xml:space="preserve">Таблица Б.в: Валовая добавленная стоимость по секторам и видам </t>
  </si>
  <si>
    <t xml:space="preserve">                        экономической   деятельности в текущих ценах</t>
  </si>
  <si>
    <t>Таблица Б.в: (продолжение)</t>
  </si>
  <si>
    <t xml:space="preserve">                                 ( млн. сомов)</t>
  </si>
  <si>
    <t>Нефинан-совые корпо-рации</t>
  </si>
  <si>
    <t>Финансо- вые кор-порации</t>
  </si>
  <si>
    <t xml:space="preserve">Государ-ственное управле-  ние  </t>
  </si>
  <si>
    <t>Домаш-ние хозяйства</t>
  </si>
  <si>
    <t>Некоммер-ческие организа-ции, обслу-живающие домашние хозяйства</t>
  </si>
  <si>
    <t xml:space="preserve"> Сельское хозяйство, охота и лесное хозяйство</t>
  </si>
  <si>
    <t xml:space="preserve"> Рыбоводство, рыболовство</t>
  </si>
  <si>
    <t xml:space="preserve"> Горнодобывающая промышленность</t>
  </si>
  <si>
    <t xml:space="preserve"> Обрабатывающая промышленность</t>
  </si>
  <si>
    <t xml:space="preserve"> Производство и распределение </t>
  </si>
  <si>
    <t xml:space="preserve">Таблица Б.з: (продолжение) </t>
  </si>
  <si>
    <t xml:space="preserve">  электроэнергии,  газа и воды</t>
  </si>
  <si>
    <t xml:space="preserve"> Строительство</t>
  </si>
  <si>
    <t xml:space="preserve"> Торговля; ремонт автомобилей, бытовых </t>
  </si>
  <si>
    <t xml:space="preserve">   изделий и предметов личного пользования </t>
  </si>
  <si>
    <t xml:space="preserve"> Гостиницы и рестораны</t>
  </si>
  <si>
    <t xml:space="preserve"> Транспорт и связь</t>
  </si>
  <si>
    <t xml:space="preserve"> Финансовая деятельность</t>
  </si>
  <si>
    <t xml:space="preserve"> Операции с недвижимым имуществом, </t>
  </si>
  <si>
    <t xml:space="preserve">    аренда и  предоставление услуг потребителям</t>
  </si>
  <si>
    <t xml:space="preserve"> Государственное управление</t>
  </si>
  <si>
    <t xml:space="preserve"> Образование</t>
  </si>
  <si>
    <t xml:space="preserve"> Здравоохранение и предоставление</t>
  </si>
  <si>
    <t xml:space="preserve">    социальных услуг</t>
  </si>
  <si>
    <t xml:space="preserve"> Предоставление коммунальных, социальных </t>
  </si>
  <si>
    <t xml:space="preserve">    и персональных услуг</t>
  </si>
  <si>
    <t xml:space="preserve">  Косвенно измеряемые услуги финансового </t>
  </si>
  <si>
    <t xml:space="preserve">    посредничества</t>
  </si>
  <si>
    <t>Валовая добавленная стоимость</t>
  </si>
  <si>
    <t xml:space="preserve">Таблица Б.г: Счет производства по видам экомической </t>
  </si>
  <si>
    <t xml:space="preserve">                        деятельности в текущих ценах по кварталам</t>
  </si>
  <si>
    <t>Таблица Б.г: (продолжение)</t>
  </si>
  <si>
    <t xml:space="preserve">Производство и распределение </t>
  </si>
  <si>
    <t xml:space="preserve">   электроэнергии,  газа и воды</t>
  </si>
  <si>
    <t xml:space="preserve">Торговля; ремонт автомобилей, бытовых </t>
  </si>
  <si>
    <t xml:space="preserve">  к ней доходы /валовой смешанный доход</t>
  </si>
  <si>
    <t xml:space="preserve">   к ней доходы / смешанный доход  </t>
  </si>
  <si>
    <t xml:space="preserve">Таблица Г.ж: Общие расходы государственного управления на конечное </t>
  </si>
  <si>
    <t xml:space="preserve">    Условно исчисленные отчисления работо- </t>
  </si>
  <si>
    <t xml:space="preserve">Горнодобывающая промышленность </t>
  </si>
  <si>
    <t xml:space="preserve">Горнодобывающая промышленность  </t>
  </si>
  <si>
    <t xml:space="preserve">   изделий и  предметов личного пользования </t>
  </si>
  <si>
    <t xml:space="preserve">Операции с недвижимым имуществам, </t>
  </si>
  <si>
    <t xml:space="preserve">Здравоохранение и предоставление </t>
  </si>
  <si>
    <t xml:space="preserve">  социальных услуг</t>
  </si>
  <si>
    <t>I</t>
  </si>
  <si>
    <t>II</t>
  </si>
  <si>
    <t>III</t>
  </si>
  <si>
    <t>IV</t>
  </si>
  <si>
    <t xml:space="preserve">  Производство и распределение </t>
  </si>
  <si>
    <t xml:space="preserve">  Торговля; ремонт автомобилей, бытовых  </t>
  </si>
  <si>
    <t xml:space="preserve">  Финансовая деятельность</t>
  </si>
  <si>
    <t xml:space="preserve">  Здравоохранение и предоставление </t>
  </si>
  <si>
    <t>Чистые налоги на продукты</t>
  </si>
  <si>
    <t xml:space="preserve">  чистых налогов на продукты.</t>
  </si>
  <si>
    <t xml:space="preserve">Таблица Б.д: Счет производства по видам экономической деятельности </t>
  </si>
  <si>
    <t xml:space="preserve">                         в ценах предыдущего года  по кварталам</t>
  </si>
  <si>
    <t xml:space="preserve"> Производство и распределение  электроэнергии, </t>
  </si>
  <si>
    <t xml:space="preserve"> Здравоохранение и предоставление </t>
  </si>
  <si>
    <t xml:space="preserve">   социальных услуг</t>
  </si>
  <si>
    <t>Таблица Б.д: (продолжение)</t>
  </si>
  <si>
    <t xml:space="preserve">   Производство и распределение  электроэнергии, </t>
  </si>
  <si>
    <t xml:space="preserve">   Торговля; ремонт автомобилей, бытовых </t>
  </si>
  <si>
    <t xml:space="preserve">      изделий и  предметов личного пользования </t>
  </si>
  <si>
    <t xml:space="preserve">    Гостиницы и рестораны</t>
  </si>
  <si>
    <t xml:space="preserve">   домашних хозяйств</t>
  </si>
  <si>
    <t xml:space="preserve">     иностранных инвестиций</t>
  </si>
  <si>
    <t xml:space="preserve">    Транспорт и связь</t>
  </si>
  <si>
    <t xml:space="preserve">    Финансовая деятельность</t>
  </si>
  <si>
    <t xml:space="preserve">    Операции с недвижимым имуществом, </t>
  </si>
  <si>
    <t xml:space="preserve">       аренда и предоставление услуг потребителям</t>
  </si>
  <si>
    <t xml:space="preserve">     Государственное управление</t>
  </si>
  <si>
    <t xml:space="preserve">     Образование</t>
  </si>
  <si>
    <t xml:space="preserve">     Здравоохранение и предоставление </t>
  </si>
  <si>
    <t xml:space="preserve">       социальных услуг</t>
  </si>
  <si>
    <t xml:space="preserve">    Косвенно измеряемые услуги финансового </t>
  </si>
  <si>
    <t xml:space="preserve">                                    (включая скот; млн. сомов)</t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</si>
  <si>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полной балансовой стоимости</t>
    </r>
    <r>
      <rPr>
        <i/>
        <sz val="9"/>
        <rFont val="Times New Roman"/>
        <family val="1"/>
      </rPr>
      <t>; млн. сомов)</t>
    </r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</si>
  <si>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остаточной стоимости</t>
    </r>
    <r>
      <rPr>
        <i/>
        <sz val="9"/>
        <rFont val="Times New Roman"/>
        <family val="1"/>
      </rPr>
      <t>; млн. сомов)</t>
    </r>
  </si>
  <si>
    <r>
      <t xml:space="preserve">                                   (включая скот; </t>
    </r>
    <r>
      <rPr>
        <b/>
        <i/>
        <sz val="9"/>
        <rFont val="Times New Roman"/>
        <family val="1"/>
      </rPr>
      <t>по остаточной стоимости</t>
    </r>
    <r>
      <rPr>
        <i/>
        <sz val="9"/>
        <rFont val="Times New Roman"/>
        <family val="1"/>
      </rPr>
      <t>;  млн.сомов)</t>
    </r>
  </si>
  <si>
    <t xml:space="preserve">      посредничества</t>
  </si>
  <si>
    <t xml:space="preserve">Таблица Б.е: Изменение производства валового внутреннего </t>
  </si>
  <si>
    <t xml:space="preserve">                         продукта по видам экономической деятельности</t>
  </si>
  <si>
    <t xml:space="preserve">  Страховые возмещения (кроме</t>
  </si>
  <si>
    <t xml:space="preserve"> Производство и распределение  электроэнергии,  </t>
  </si>
  <si>
    <t xml:space="preserve">Таблица Б.е: (продолжение)  </t>
  </si>
  <si>
    <t xml:space="preserve">  Производство и распределение  электроэнергии, </t>
  </si>
  <si>
    <t xml:space="preserve">  Торговля; ремонт автомобилей, бытовых </t>
  </si>
  <si>
    <t xml:space="preserve">   Чистые налоги на продукты</t>
  </si>
  <si>
    <t xml:space="preserve">   Здравоохранение и предоставление </t>
  </si>
  <si>
    <t>Таблица Б.ж: (продолжение)</t>
  </si>
  <si>
    <t xml:space="preserve"> Производство и распределение    электроэнергии, </t>
  </si>
  <si>
    <t xml:space="preserve"> Торговля; ремонт автомобилей, бытовых  </t>
  </si>
  <si>
    <t xml:space="preserve">     изделий и предметов личного пользования </t>
  </si>
  <si>
    <t xml:space="preserve">      в том числе:</t>
  </si>
  <si>
    <t>Доля в ВВП, в процентах</t>
  </si>
  <si>
    <t>государс-твенная собствен-ность</t>
  </si>
  <si>
    <t>частная собствен-ность</t>
  </si>
  <si>
    <t>государс-твенной собствен-ности</t>
  </si>
  <si>
    <t>частной собствен-ности</t>
  </si>
  <si>
    <t>Таблица Б.и: Структура валового внутреннего продукта</t>
  </si>
  <si>
    <t xml:space="preserve">                                 (в текущих ценах; в процентах к итогу)</t>
  </si>
  <si>
    <t xml:space="preserve"> Производство и распределение электроэнергии, </t>
  </si>
  <si>
    <t xml:space="preserve">Таблица Б.к: Доля промежуточного потребления в общем объеме выпуска </t>
  </si>
  <si>
    <t xml:space="preserve">                        продукции по видам  экономической деятельности </t>
  </si>
  <si>
    <t>Выпуск отрасли</t>
  </si>
  <si>
    <t xml:space="preserve">   социальных услуг </t>
  </si>
  <si>
    <t xml:space="preserve">Таблица В.а: Счет образования доходов по видам экономической  </t>
  </si>
  <si>
    <t xml:space="preserve">                        деятельности в текущих ценах</t>
  </si>
  <si>
    <t xml:space="preserve">Оплата труда </t>
  </si>
  <si>
    <t>Таблица В.а: (продолжение)</t>
  </si>
  <si>
    <t xml:space="preserve">Прочие налоги на производство </t>
  </si>
  <si>
    <t>…</t>
  </si>
  <si>
    <t xml:space="preserve">Валовая прибыль и приравненные </t>
  </si>
  <si>
    <t xml:space="preserve">    электроэнергии, газа и воды</t>
  </si>
  <si>
    <t>Чистая прибыль и приравненные</t>
  </si>
  <si>
    <t xml:space="preserve">     электроэнергии, газа и воды</t>
  </si>
  <si>
    <t xml:space="preserve">                         деятельности в текущих ценах</t>
  </si>
  <si>
    <t>Таблица В.б: (продолжение)</t>
  </si>
  <si>
    <t>Домашние хозяйства</t>
  </si>
  <si>
    <t>Итого по секторам</t>
  </si>
  <si>
    <t xml:space="preserve">Производство и распределение  электроэнергии,  </t>
  </si>
  <si>
    <t xml:space="preserve">Торговля; ремонт автомобилей, бытовых  </t>
  </si>
  <si>
    <t>Здравоохранение и предоставление</t>
  </si>
  <si>
    <r>
      <t xml:space="preserve">Валовой  внутренний продукт </t>
    </r>
    <r>
      <rPr>
        <b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</si>
  <si>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Валовой внутренний продукт равняется сумме валовой добавленной  стоимости и</t>
    </r>
  </si>
  <si>
    <r>
      <t>1</t>
    </r>
    <r>
      <rPr>
        <sz val="8"/>
        <rFont val="Times New Roman"/>
        <family val="1"/>
      </rPr>
      <t xml:space="preserve"> Включены КИУФП. </t>
    </r>
  </si>
  <si>
    <t xml:space="preserve">                        экономической деятельности  в текущих ценах</t>
  </si>
  <si>
    <t>Таблица В.в: (продолжение)</t>
  </si>
  <si>
    <t xml:space="preserve">Таблица В.г: Валовой внутренний продукт по видам доходов </t>
  </si>
  <si>
    <t xml:space="preserve">                        в текущих ценах</t>
  </si>
  <si>
    <t>Оплата труда наемных работников</t>
  </si>
  <si>
    <t xml:space="preserve">    Заработная плата</t>
  </si>
  <si>
    <t xml:space="preserve">      в том числе скрытая оплата труда</t>
  </si>
  <si>
    <t xml:space="preserve">    Отчисления работодателей </t>
  </si>
  <si>
    <t xml:space="preserve">      на социальное страхование</t>
  </si>
  <si>
    <t xml:space="preserve">     Налоги на продукты</t>
  </si>
  <si>
    <t xml:space="preserve">     Прочие налоги на производство</t>
  </si>
  <si>
    <t xml:space="preserve">     Субсидии на продукты</t>
  </si>
  <si>
    <t xml:space="preserve">     Прочие субсидии на производство</t>
  </si>
  <si>
    <t>Валовая прибыль</t>
  </si>
  <si>
    <t xml:space="preserve">     Нефинансовые корпорации</t>
  </si>
  <si>
    <t xml:space="preserve">     Государственные учреждения</t>
  </si>
  <si>
    <t xml:space="preserve">    Домашние хозяйства</t>
  </si>
  <si>
    <t>Валовой смешанный доход</t>
  </si>
  <si>
    <t xml:space="preserve">Таблица В.д:  Структура валового внутреннего продукта   </t>
  </si>
  <si>
    <t xml:space="preserve">                          по видам доходов в текущих ценах</t>
  </si>
  <si>
    <t xml:space="preserve">    Налоги на продукты</t>
  </si>
  <si>
    <t xml:space="preserve">    Прочие налоги на производство</t>
  </si>
  <si>
    <t xml:space="preserve">    Субсидии на продукты</t>
  </si>
  <si>
    <t xml:space="preserve">    Прочие субсидии на производство</t>
  </si>
  <si>
    <t xml:space="preserve">    Косвенно измеряемые услуги </t>
  </si>
  <si>
    <t xml:space="preserve">      финансового посредничества</t>
  </si>
  <si>
    <t xml:space="preserve">    Нефинансовые корпорации</t>
  </si>
  <si>
    <t xml:space="preserve">    Государственные учреждения</t>
  </si>
  <si>
    <t xml:space="preserve">Таблица В.е: Структура оплаты труда наемных работников  </t>
  </si>
  <si>
    <t xml:space="preserve">                          по видам экономической деятельности в текущих ценах</t>
  </si>
  <si>
    <t xml:space="preserve">  Производство и распределение электроэнергии,  </t>
  </si>
  <si>
    <t xml:space="preserve">  Торговля; ремонт автомобилей, бытовых изделий</t>
  </si>
  <si>
    <t>Субсидии на производство и импорт (-)</t>
  </si>
  <si>
    <r>
      <t>1</t>
    </r>
    <r>
      <rPr>
        <sz val="8"/>
        <rFont val="Times New Roman"/>
        <family val="1"/>
      </rPr>
      <t xml:space="preserve"> Включая косвенно измеряемые услуги финансового посредничества (КИУФП).</t>
    </r>
  </si>
  <si>
    <t xml:space="preserve">    и предметов личного пользования </t>
  </si>
  <si>
    <t xml:space="preserve">Таблица Г.а: Валовой внутренний продукт по видам расходов </t>
  </si>
  <si>
    <t xml:space="preserve"> Расходы на конечное потребление</t>
  </si>
  <si>
    <t xml:space="preserve">     Расходы на индивидуальное потребление</t>
  </si>
  <si>
    <t xml:space="preserve">       Домашних хозяйств</t>
  </si>
  <si>
    <t xml:space="preserve">       НКООДХ</t>
  </si>
  <si>
    <t xml:space="preserve">       Государственного управления</t>
  </si>
  <si>
    <t xml:space="preserve">     Расходы на коллективное потребление</t>
  </si>
  <si>
    <t xml:space="preserve">Валовое накопление </t>
  </si>
  <si>
    <t xml:space="preserve">     Валовое накопление основного капитала</t>
  </si>
  <si>
    <t xml:space="preserve">     Изменение запасов материальных</t>
  </si>
  <si>
    <t xml:space="preserve">       оборотных средств</t>
  </si>
  <si>
    <t xml:space="preserve">     Приобретение минус выбытие ценностей</t>
  </si>
  <si>
    <t>Чистый экспорт товаров и услуг</t>
  </si>
  <si>
    <t xml:space="preserve">     Экспорт</t>
  </si>
  <si>
    <t xml:space="preserve">     Импорт</t>
  </si>
  <si>
    <t>Cтатистическое расхождение</t>
  </si>
  <si>
    <t xml:space="preserve">Таблица Г.б: Валовой внутренний продукт по видам расходов </t>
  </si>
  <si>
    <t xml:space="preserve">                         в ценах предыдущего года</t>
  </si>
  <si>
    <t xml:space="preserve">   Расходы на индивидуальное потребление</t>
  </si>
  <si>
    <t xml:space="preserve">      Домашних хозяйств</t>
  </si>
  <si>
    <t xml:space="preserve">      НКООДХ</t>
  </si>
  <si>
    <t xml:space="preserve">      Государственного управления</t>
  </si>
  <si>
    <t xml:space="preserve">   Расходы на коллективное потребление</t>
  </si>
  <si>
    <t xml:space="preserve">    Валовое накопление основного капитала</t>
  </si>
  <si>
    <t xml:space="preserve">    Изменение запасов материальных</t>
  </si>
  <si>
    <t xml:space="preserve">      оборотных средств</t>
  </si>
  <si>
    <t xml:space="preserve">                        внутреннего продукта</t>
  </si>
  <si>
    <t xml:space="preserve">                                (в процентах к предыдущему году)</t>
  </si>
  <si>
    <t xml:space="preserve">Валовой внутренний продукт </t>
  </si>
  <si>
    <t xml:space="preserve"> Валовое накопление </t>
  </si>
  <si>
    <t xml:space="preserve">   Валовое накопление основного капитала</t>
  </si>
  <si>
    <t xml:space="preserve">   Изменение запасов материальных</t>
  </si>
  <si>
    <t xml:space="preserve">   Приобретение минус выбытие ценностей</t>
  </si>
  <si>
    <t xml:space="preserve"> Чистый экспорт товаров и услуг</t>
  </si>
  <si>
    <t xml:space="preserve">   Экспорт</t>
  </si>
  <si>
    <t xml:space="preserve">   Импорт</t>
  </si>
  <si>
    <t>Таблица Г.в: (продолжение)</t>
  </si>
  <si>
    <t xml:space="preserve">    Экспорт</t>
  </si>
  <si>
    <t xml:space="preserve">    Импорт</t>
  </si>
  <si>
    <t xml:space="preserve">Таблица Г.г: Структура  валового внутреннего продукта  </t>
  </si>
  <si>
    <t xml:space="preserve">                         по компонентам конечного использования</t>
  </si>
  <si>
    <t xml:space="preserve">  Расходы на конечное потребление </t>
  </si>
  <si>
    <t xml:space="preserve">    Расходы на индивидуальное потребление</t>
  </si>
  <si>
    <t xml:space="preserve">     Фактические отчисления работодателей</t>
  </si>
  <si>
    <t xml:space="preserve">       на социальное страховние</t>
  </si>
  <si>
    <t xml:space="preserve">     Взносы наемных работников на </t>
  </si>
  <si>
    <t xml:space="preserve">        социальное страхование</t>
  </si>
  <si>
    <t xml:space="preserve">     Взносы самостоятельно занятых и </t>
  </si>
  <si>
    <t xml:space="preserve">     Взносы самостоятельно занятых и  незанятых</t>
  </si>
  <si>
    <t xml:space="preserve">       работников  на социальное страхование</t>
  </si>
  <si>
    <t xml:space="preserve">     страховние</t>
  </si>
  <si>
    <t xml:space="preserve">  Пособия по социальному обеспечению </t>
  </si>
  <si>
    <t xml:space="preserve">     в денежной форме</t>
  </si>
  <si>
    <t xml:space="preserve">  Социальные пособия наемным работникам </t>
  </si>
  <si>
    <t xml:space="preserve">                          Джалал-Абадской области по видам экономической деятельности </t>
  </si>
  <si>
    <t xml:space="preserve">        страхование</t>
  </si>
  <si>
    <t xml:space="preserve">        незанятых работников  на социальное</t>
  </si>
  <si>
    <t xml:space="preserve">      Взносы самостоятельно занятых и незанятых</t>
  </si>
  <si>
    <t xml:space="preserve">        работников на социальное страхование</t>
  </si>
  <si>
    <t xml:space="preserve">    выплачиваемые без предварительных взносов</t>
  </si>
  <si>
    <t xml:space="preserve">  Выплаты социальной помощи</t>
  </si>
  <si>
    <t xml:space="preserve">     Взносы наемных работников на социальное</t>
  </si>
  <si>
    <t xml:space="preserve">       страхование</t>
  </si>
  <si>
    <t xml:space="preserve">     Взносы самостоятельно занятых и незанятых</t>
  </si>
  <si>
    <t xml:space="preserve">       работников на социальное страхование</t>
  </si>
  <si>
    <t xml:space="preserve">   Социальные пособия наемным  работникам из</t>
  </si>
  <si>
    <t xml:space="preserve">      программ без создания специального фонда </t>
  </si>
  <si>
    <t>,</t>
  </si>
  <si>
    <t>Таблица  Ж.а: Основные фонды для экономики в целом в текущих ценах</t>
  </si>
  <si>
    <t xml:space="preserve">                                         (млн.сомов)</t>
  </si>
  <si>
    <t>Основные фонды по полной балансовой стоимости:</t>
  </si>
  <si>
    <t xml:space="preserve">     наличие на начало года</t>
  </si>
  <si>
    <t xml:space="preserve">     наличие на конец года</t>
  </si>
  <si>
    <t>Основные фонды по остаточной стоимости стоимости:</t>
  </si>
  <si>
    <t>Материальные оборотные средства:</t>
  </si>
  <si>
    <t>Таблица  Ж.а.1: Основные фонды</t>
  </si>
  <si>
    <t xml:space="preserve">   Наличие основных фондов на начало года</t>
  </si>
  <si>
    <t xml:space="preserve">   Поступление основных фондов</t>
  </si>
  <si>
    <t xml:space="preserve">            в том числе:</t>
  </si>
  <si>
    <t xml:space="preserve">      ввод в действие новых основных фондов</t>
  </si>
  <si>
    <t xml:space="preserve">      поступление основных фондов по прочим источникам</t>
  </si>
  <si>
    <t xml:space="preserve">   Выбытие основных фондов</t>
  </si>
  <si>
    <t xml:space="preserve">      ликвидировано основных фондов</t>
  </si>
  <si>
    <t xml:space="preserve">      выбытие основных фондов по прочим причинам</t>
  </si>
  <si>
    <t xml:space="preserve">   Наличие основных фондов на конец года</t>
  </si>
  <si>
    <t xml:space="preserve">Основные фонды  </t>
  </si>
  <si>
    <t>Наличие основных фондов на начало года</t>
  </si>
  <si>
    <t>Поступление основных фондов</t>
  </si>
  <si>
    <t xml:space="preserve">   ввод в действие новых основных фондов</t>
  </si>
  <si>
    <t xml:space="preserve">   поступление основных фондов по прочим источникам</t>
  </si>
  <si>
    <t>Выбытие основных фондов</t>
  </si>
  <si>
    <t xml:space="preserve">     износ основных фондов</t>
  </si>
  <si>
    <t xml:space="preserve">     ликвидировано основных фондов</t>
  </si>
  <si>
    <t xml:space="preserve">     выбытие основных фондов по прочим причинам</t>
  </si>
  <si>
    <t>Наличие основных фондов на конец года</t>
  </si>
  <si>
    <t xml:space="preserve">                                 (2000г.=100)</t>
  </si>
  <si>
    <t xml:space="preserve">    изделий и  предметов личного пользования </t>
  </si>
  <si>
    <t xml:space="preserve">                                   (в процентах к ВВП)</t>
  </si>
  <si>
    <t xml:space="preserve">                                (2000г.=100)</t>
  </si>
  <si>
    <t>Жилищно-коммунальные услуги</t>
  </si>
  <si>
    <t>Таблица Ж.б. Основные фонды по видам экономической деятельности в текущих ценах</t>
  </si>
  <si>
    <t>Посту-пление основ-ных фондов за отчет-ный год</t>
  </si>
  <si>
    <t>в том числе:</t>
  </si>
  <si>
    <t>Выбы-тие основ-ных фондов за отчет-ный год</t>
  </si>
  <si>
    <t>Среднегодовых стоимости основных фондов</t>
  </si>
  <si>
    <t>Рыболовство, рыбоводство</t>
  </si>
  <si>
    <t xml:space="preserve">  электроэнергии, газа и воды</t>
  </si>
  <si>
    <t>Таблица  Ж.б. (продолжение)</t>
  </si>
  <si>
    <t>Таблица Ж.в. Основные фонды по видам экономической деятельности в текущих ценах</t>
  </si>
  <si>
    <t>Поступле-ние основных фондов за отчетный год</t>
  </si>
  <si>
    <t>Выбытие основных фондов за отчетный год</t>
  </si>
  <si>
    <t>ввод в действие новых основных фондов</t>
  </si>
  <si>
    <t>поступ-ление основных фондов по прочим источни-кам</t>
  </si>
  <si>
    <t>Таблица  Ж.в. (продолжение)</t>
  </si>
  <si>
    <t>ликвиди-ровано основных фондов</t>
  </si>
  <si>
    <t xml:space="preserve">      Взносы наемных работников на  </t>
  </si>
  <si>
    <t xml:space="preserve">         социальное страхование</t>
  </si>
  <si>
    <t xml:space="preserve">     Фактические отчисления работодателей на  </t>
  </si>
  <si>
    <t xml:space="preserve">     Взносы наемных работников </t>
  </si>
  <si>
    <t xml:space="preserve">        на социальное страхование</t>
  </si>
  <si>
    <t xml:space="preserve">    Расходы на коллективное потребление</t>
  </si>
  <si>
    <t xml:space="preserve">  Валовое накопление </t>
  </si>
  <si>
    <t xml:space="preserve">    Приобретение минус выбытие ценностей</t>
  </si>
  <si>
    <t xml:space="preserve">   ства недостаточно для покрытия этих расходов, и они в значительной степени дополнялись импортом. </t>
  </si>
  <si>
    <t xml:space="preserve">Таблица Г.д: Фактическое конечное потребление домашних </t>
  </si>
  <si>
    <t xml:space="preserve">                         хозяйств в текущих ценах</t>
  </si>
  <si>
    <t xml:space="preserve"> Фактическое конечное потребление </t>
  </si>
  <si>
    <t xml:space="preserve">             в том числе:</t>
  </si>
  <si>
    <t xml:space="preserve">  расходы домашних хозяйств на потребление</t>
  </si>
  <si>
    <r>
      <t xml:space="preserve">                                      (включая скот; </t>
    </r>
    <r>
      <rPr>
        <b/>
        <i/>
        <sz val="9"/>
        <rFont val="Times New Roman"/>
        <family val="1"/>
      </rPr>
      <t>по полной балансовой стоимости</t>
    </r>
    <r>
      <rPr>
        <i/>
        <sz val="9"/>
        <rFont val="Times New Roman"/>
        <family val="1"/>
      </rPr>
      <t>; млн. сомов)</t>
    </r>
  </si>
  <si>
    <r>
      <t xml:space="preserve">                                      (включая скот; </t>
    </r>
    <r>
      <rPr>
        <b/>
        <i/>
        <sz val="9"/>
        <rFont val="Times New Roman"/>
        <family val="1"/>
      </rPr>
      <t>по остаточной стоимости</t>
    </r>
    <r>
      <rPr>
        <i/>
        <sz val="9"/>
        <rFont val="Times New Roman"/>
        <family val="1"/>
      </rPr>
      <t>; млн. сомов)</t>
    </r>
  </si>
  <si>
    <r>
      <t>1</t>
    </r>
    <r>
      <rPr>
        <sz val="8"/>
        <rFont val="Times New Roman"/>
        <family val="1"/>
      </rPr>
      <t xml:space="preserve"> С учетом корректировки на КИУФП  в 2007г.- 3695,5, млн.сомов,  </t>
    </r>
  </si>
  <si>
    <t>в  в 2008г. - 5373,8, в 2009г. - 6647,0 в 2010г. - 7271,2, в 2011г. - 8344,6 млн. сомов.</t>
  </si>
  <si>
    <t xml:space="preserve">       покупки товаров</t>
  </si>
  <si>
    <t xml:space="preserve">       покупки услуг</t>
  </si>
  <si>
    <t xml:space="preserve">       потребление товаров и услуг </t>
  </si>
  <si>
    <t xml:space="preserve">         в натуральной форме </t>
  </si>
  <si>
    <t xml:space="preserve">  социальные трансферты </t>
  </si>
  <si>
    <t xml:space="preserve">   в натуральной форме, предоставляемые  </t>
  </si>
  <si>
    <t xml:space="preserve">   государственными учреждениями </t>
  </si>
  <si>
    <t xml:space="preserve">   и некоммерческими организациями,  </t>
  </si>
  <si>
    <t xml:space="preserve">   обслуживающими домашние хозяйства</t>
  </si>
  <si>
    <t xml:space="preserve">         образования</t>
  </si>
  <si>
    <t xml:space="preserve">         культуры и искусства</t>
  </si>
  <si>
    <t xml:space="preserve">         здравоохранения, физической  культуры и </t>
  </si>
  <si>
    <t xml:space="preserve">              социального обеспечения </t>
  </si>
  <si>
    <t xml:space="preserve">         жилищного хозяйства</t>
  </si>
  <si>
    <t xml:space="preserve">Таблица Г.е: Общие расходы государственного управления на конечное </t>
  </si>
  <si>
    <t xml:space="preserve">                        потребление в текущих ценах </t>
  </si>
  <si>
    <t xml:space="preserve">Таблица В.в: Прочие налоги на производство по секторам экономики и видам   </t>
  </si>
  <si>
    <t xml:space="preserve"> Торговля; ремонт автомобилей, бытовых изделий и</t>
  </si>
  <si>
    <t xml:space="preserve"> Государственные услуги общего назначения</t>
  </si>
  <si>
    <t xml:space="preserve"> Оборона, общественный порядок </t>
  </si>
  <si>
    <t xml:space="preserve">   и безопасность</t>
  </si>
  <si>
    <t xml:space="preserve"> Здравоохранение</t>
  </si>
  <si>
    <t xml:space="preserve"> Социальное страхование и </t>
  </si>
  <si>
    <t xml:space="preserve">   социальное обеспечение</t>
  </si>
  <si>
    <t xml:space="preserve"> Жилищно-коммунальное хозяйство</t>
  </si>
  <si>
    <t xml:space="preserve"> Организация отдыха и культурно-</t>
  </si>
  <si>
    <t xml:space="preserve">   религиозная деятельность</t>
  </si>
  <si>
    <t xml:space="preserve"> Экономические услуги</t>
  </si>
  <si>
    <t xml:space="preserve">   Топливо и энергия</t>
  </si>
  <si>
    <t xml:space="preserve">   Сельское, водное, лесное хозяйство,</t>
  </si>
  <si>
    <t xml:space="preserve">    рыболовство и охота</t>
  </si>
  <si>
    <t xml:space="preserve">    и минеральные ресурсы, за исклю- </t>
  </si>
  <si>
    <t xml:space="preserve">    чением топлива; обрабатыва-</t>
  </si>
  <si>
    <t xml:space="preserve">    ющая промышленность; строительство</t>
  </si>
  <si>
    <t xml:space="preserve">   Прочие услуги, связанные </t>
  </si>
  <si>
    <t xml:space="preserve">Государственное управление </t>
  </si>
  <si>
    <t xml:space="preserve">Таблица Б.з: ВВП по формам собственности и видам </t>
  </si>
  <si>
    <t xml:space="preserve">    с экономической деятельностью</t>
  </si>
  <si>
    <t xml:space="preserve">Таблица Г.н: Общие расходы государственного управления на конечное </t>
  </si>
  <si>
    <t xml:space="preserve">                        потребление в ценах предыдущего года</t>
  </si>
  <si>
    <t xml:space="preserve"> Всего</t>
  </si>
  <si>
    <t xml:space="preserve">Таблица Г.з: ВВП по видам расходов в текущих ценах </t>
  </si>
  <si>
    <t xml:space="preserve">                        по кварталам</t>
  </si>
  <si>
    <t xml:space="preserve">Производство и распределение   электроэнергии, </t>
  </si>
  <si>
    <t xml:space="preserve"> Косвенно измеряемые услуги финансового </t>
  </si>
  <si>
    <t>Таблица Б.ж: Изменение производства валового внутреннего продукта</t>
  </si>
  <si>
    <t xml:space="preserve">                         по видам экономической деятельности по кварталам</t>
  </si>
  <si>
    <t xml:space="preserve">                                  (в процентах к  ВВП)</t>
  </si>
  <si>
    <t xml:space="preserve">     и минеральные ресурсы, за исклю- </t>
  </si>
  <si>
    <t xml:space="preserve">     чением топлива; обрабатыва-</t>
  </si>
  <si>
    <t xml:space="preserve">     ющая промышленность; строительство</t>
  </si>
  <si>
    <t xml:space="preserve">     с экономической деятельностью</t>
  </si>
  <si>
    <t xml:space="preserve">                            экономической деятельности в текущих ценах </t>
  </si>
  <si>
    <t xml:space="preserve">                                   (в текущих ценах; в процентах к итогу)</t>
  </si>
  <si>
    <t xml:space="preserve">                            экономической деятельности в текущих ценах</t>
  </si>
  <si>
    <t xml:space="preserve">                                      (млн. сомов)</t>
  </si>
  <si>
    <t xml:space="preserve">                           экономической деятельности   в текущих ценах</t>
  </si>
  <si>
    <t xml:space="preserve">                             экономической деятельности в текущих ценах</t>
  </si>
  <si>
    <t xml:space="preserve">                                       (млн. сомов)</t>
  </si>
  <si>
    <t>Таблица Г.з: (продолжение)</t>
  </si>
  <si>
    <t xml:space="preserve">Таблица Г.и: Изменение валового внутреннего продукта по видам </t>
  </si>
  <si>
    <t xml:space="preserve">                         расходов по кварталам</t>
  </si>
  <si>
    <t>Таблица Г.и: (продолжение)</t>
  </si>
  <si>
    <t xml:space="preserve">  Расходы на конечное потребление</t>
  </si>
  <si>
    <t xml:space="preserve">  Чистый экспорт товаров и услуг</t>
  </si>
  <si>
    <t xml:space="preserve">Таблица Д.а: Счета для сектора нефинансовых корпораций </t>
  </si>
  <si>
    <t xml:space="preserve">Счет производства </t>
  </si>
  <si>
    <t xml:space="preserve"> Ресурсы:</t>
  </si>
  <si>
    <t xml:space="preserve">Сельское хозяйство, охота </t>
  </si>
  <si>
    <t xml:space="preserve">  и лесное хозяйство</t>
  </si>
  <si>
    <t xml:space="preserve">Торговля; ремонт автомобилей,  </t>
  </si>
  <si>
    <t xml:space="preserve">  бытовых изделий и предметов </t>
  </si>
  <si>
    <t xml:space="preserve">  личного  пользования</t>
  </si>
  <si>
    <t xml:space="preserve">Операции с недвижимым  </t>
  </si>
  <si>
    <t xml:space="preserve">Предоставление коммунальных,  </t>
  </si>
  <si>
    <t xml:space="preserve">  социальных и персональных услуг</t>
  </si>
  <si>
    <t xml:space="preserve">  услуг потребителям</t>
  </si>
  <si>
    <t xml:space="preserve">  имуществом, аренда и предоставление</t>
  </si>
  <si>
    <t xml:space="preserve">Предоставление коммунальных, </t>
  </si>
  <si>
    <t xml:space="preserve">  социальных  и персональных услуг</t>
  </si>
  <si>
    <t>Валовая  добавленная стоимость</t>
  </si>
  <si>
    <t>Чистая добавленная стоимость</t>
  </si>
  <si>
    <t>Счет образования доходов</t>
  </si>
  <si>
    <t xml:space="preserve">    страхование</t>
  </si>
  <si>
    <t xml:space="preserve">   Фактические отчисления работодателей </t>
  </si>
  <si>
    <t xml:space="preserve">     на социальное страхование</t>
  </si>
  <si>
    <t xml:space="preserve">   Условно исчисленные отчисления </t>
  </si>
  <si>
    <t xml:space="preserve">     работодателей на социальное страхование</t>
  </si>
  <si>
    <t>Прочие субсидии на производство</t>
  </si>
  <si>
    <t xml:space="preserve">    к ней доходы</t>
  </si>
  <si>
    <t>Счет распределения первичных доходов</t>
  </si>
  <si>
    <t xml:space="preserve">   к ней доходы</t>
  </si>
  <si>
    <t xml:space="preserve">  Доходы от собственности, вмененные </t>
  </si>
  <si>
    <t xml:space="preserve">     держателям страховых полисов</t>
  </si>
  <si>
    <t>Сальдо первичных доходов</t>
  </si>
  <si>
    <t>Таблица Д.а: (продолжение)</t>
  </si>
  <si>
    <t>Счет вторичного распределения доходов</t>
  </si>
  <si>
    <t xml:space="preserve">Текущие подоходные налоги, налоги </t>
  </si>
  <si>
    <t xml:space="preserve">  на имущество и т.п.</t>
  </si>
  <si>
    <t xml:space="preserve">Другие текущие трансферты </t>
  </si>
  <si>
    <t xml:space="preserve">  Чистые страховые премии (кроме </t>
  </si>
  <si>
    <t>Счет использования располагаемого дохода</t>
  </si>
  <si>
    <t xml:space="preserve">  стоимости средств домашних хозяйств </t>
  </si>
  <si>
    <t>Счет операций с капиталом</t>
  </si>
  <si>
    <t xml:space="preserve">Изменения в пассивах и чистой </t>
  </si>
  <si>
    <t xml:space="preserve"> стоимости капитала:</t>
  </si>
  <si>
    <t xml:space="preserve">  Инвестиционные субсидии (гранты)</t>
  </si>
  <si>
    <t>Изменения в чистой стоимости</t>
  </si>
  <si>
    <t xml:space="preserve">  капитала, обусловленные сбережением </t>
  </si>
  <si>
    <t>Изменение запасов материальных</t>
  </si>
  <si>
    <t xml:space="preserve">  оборотных средств</t>
  </si>
  <si>
    <t>Приобретение минус выбытие непроиз-</t>
  </si>
  <si>
    <t xml:space="preserve">  веденных нефинансовых активов</t>
  </si>
  <si>
    <t xml:space="preserve">   ствование (-)</t>
  </si>
  <si>
    <t xml:space="preserve">   стороне счета операций с капиталом.</t>
  </si>
  <si>
    <t>Таблица Д.б: Счета для сектора финансовых корпораций в текущих ценах</t>
  </si>
  <si>
    <t xml:space="preserve">Счет образования доходов </t>
  </si>
  <si>
    <t xml:space="preserve">  Отчисления работодателей на  </t>
  </si>
  <si>
    <t xml:space="preserve">       социальное страхование</t>
  </si>
  <si>
    <t xml:space="preserve">    Фактические отчисления работодателей </t>
  </si>
  <si>
    <t xml:space="preserve">       на социальное страхование</t>
  </si>
  <si>
    <t xml:space="preserve">       дателей на социальное страхование</t>
  </si>
  <si>
    <t>Корректировка на КИУФП</t>
  </si>
  <si>
    <t xml:space="preserve">     к ней доходы</t>
  </si>
  <si>
    <t xml:space="preserve">Счет распределения первичных доходов </t>
  </si>
  <si>
    <t xml:space="preserve">Доходы от собственности </t>
  </si>
  <si>
    <t>Таблица Д.б: (продолжение)</t>
  </si>
  <si>
    <t xml:space="preserve">  Страховые возмещения (кроме  </t>
  </si>
  <si>
    <t xml:space="preserve">Текущие подоходные налоги, </t>
  </si>
  <si>
    <t xml:space="preserve"> налоги на имущество и т.п.</t>
  </si>
  <si>
    <t xml:space="preserve">  страхования жизни)</t>
  </si>
  <si>
    <t>Счет использования располагаемого</t>
  </si>
  <si>
    <t xml:space="preserve"> дохода</t>
  </si>
  <si>
    <t xml:space="preserve">Изменения в пассивах и чистой  </t>
  </si>
  <si>
    <t xml:space="preserve">  подлежащие выплате</t>
  </si>
  <si>
    <t xml:space="preserve">  капитала, бусловленные сбережением </t>
  </si>
  <si>
    <t>Приобретение минус выбытие непроиз</t>
  </si>
  <si>
    <t xml:space="preserve">    стороне счета операций с капиталом.</t>
  </si>
  <si>
    <t xml:space="preserve">Таблица Д.в: Счета для сектора государственного управления </t>
  </si>
  <si>
    <t>Счет производства</t>
  </si>
  <si>
    <t xml:space="preserve">    Условно исчисленные отчисления </t>
  </si>
  <si>
    <t xml:space="preserve">      работодателей на социальное</t>
  </si>
  <si>
    <t xml:space="preserve">  к ней доходы</t>
  </si>
  <si>
    <t xml:space="preserve">Субсидии </t>
  </si>
  <si>
    <t xml:space="preserve">  Субсидии на продукты</t>
  </si>
  <si>
    <t>Таблица Д.в: (продолжение)</t>
  </si>
  <si>
    <t xml:space="preserve">   имущество и т.п.</t>
  </si>
  <si>
    <t xml:space="preserve">   Фактические отчисления на социальное </t>
  </si>
  <si>
    <t xml:space="preserve">      социальное страхование</t>
  </si>
  <si>
    <t xml:space="preserve">     социальное страхование</t>
  </si>
  <si>
    <t xml:space="preserve">     страхования жизни)</t>
  </si>
  <si>
    <t xml:space="preserve">                         Джалал-Абадской области по видам экономической деятельности </t>
  </si>
  <si>
    <t xml:space="preserve">                                (в текущих ценах; в процентах к итогу)</t>
  </si>
  <si>
    <t xml:space="preserve">  Текущие трансферты в рамках сектора</t>
  </si>
  <si>
    <t xml:space="preserve">     государственного управления</t>
  </si>
  <si>
    <t xml:space="preserve">  Текущие трансферты в рамках  </t>
  </si>
  <si>
    <t xml:space="preserve">     международного сотрудничества</t>
  </si>
  <si>
    <t xml:space="preserve">   трансфертов в натуральной форме</t>
  </si>
  <si>
    <t xml:space="preserve">  Пособия по социальному обеспечению</t>
  </si>
  <si>
    <t xml:space="preserve">    в денежной форме</t>
  </si>
  <si>
    <t xml:space="preserve">  Социальные пособия наемным  работникам </t>
  </si>
  <si>
    <t xml:space="preserve">    из программ без создания специального фонда </t>
  </si>
  <si>
    <t xml:space="preserve">  Пособия по социальной помощи</t>
  </si>
  <si>
    <t xml:space="preserve">  Текущие трансферты в рамках </t>
  </si>
  <si>
    <t xml:space="preserve">    сектора государственного управления</t>
  </si>
  <si>
    <t xml:space="preserve">    международного сотрудничества</t>
  </si>
  <si>
    <t>Счет перераспределения доходов в натуральной форме</t>
  </si>
  <si>
    <t xml:space="preserve">   форме</t>
  </si>
  <si>
    <t xml:space="preserve">    форме</t>
  </si>
  <si>
    <t xml:space="preserve">    Взносы наемных работников на </t>
  </si>
  <si>
    <t xml:space="preserve">      в натуральной форме</t>
  </si>
  <si>
    <t xml:space="preserve">  Трансферты индивидуальных нерыноч-</t>
  </si>
  <si>
    <t xml:space="preserve">     ных товаров и услуг</t>
  </si>
  <si>
    <t>Скорректированный валовой располагае-</t>
  </si>
  <si>
    <t xml:space="preserve">  мый доход</t>
  </si>
  <si>
    <t>Поправка на изменение чистой стоимости</t>
  </si>
  <si>
    <t xml:space="preserve">  средств домашних хозяйств в пенсионных </t>
  </si>
  <si>
    <t xml:space="preserve">  фондах</t>
  </si>
  <si>
    <t>Счет использования скорректированного располагаемого дохода</t>
  </si>
  <si>
    <t xml:space="preserve">Скорректированный валовой </t>
  </si>
  <si>
    <t xml:space="preserve"> располагаемый доход</t>
  </si>
  <si>
    <t xml:space="preserve"> средств домашних хозяйств в пенсионных</t>
  </si>
  <si>
    <t xml:space="preserve"> фондах</t>
  </si>
  <si>
    <t>стоимости капитала:</t>
  </si>
  <si>
    <t xml:space="preserve">  Инвестиционные трансферты</t>
  </si>
  <si>
    <t xml:space="preserve">Изменения в чистой стоимости </t>
  </si>
  <si>
    <t xml:space="preserve">  капитала, обусловленные сбережением  </t>
  </si>
  <si>
    <t>Таблица Д.г: Счета для сектора домашних хозяйств в текущих ценах</t>
  </si>
  <si>
    <t xml:space="preserve">  в том числе скрытая оплата труда</t>
  </si>
  <si>
    <t xml:space="preserve">  Отчисления работодателей на </t>
  </si>
  <si>
    <t xml:space="preserve"> к ней доходы</t>
  </si>
  <si>
    <t xml:space="preserve">         дателей на социальное страхование</t>
  </si>
  <si>
    <t xml:space="preserve">       Дивиденды</t>
  </si>
  <si>
    <t xml:space="preserve">       Изъятия из доходов квазикорпораций</t>
  </si>
  <si>
    <t xml:space="preserve">   Реинвестированные доходы от прямых</t>
  </si>
  <si>
    <t xml:space="preserve">   Доходы от собственности, вмененные </t>
  </si>
  <si>
    <t xml:space="preserve">   Рента</t>
  </si>
  <si>
    <t>Таблица Д.г: (продолжение)</t>
  </si>
  <si>
    <t xml:space="preserve"> трансфертов в натуральной форме</t>
  </si>
  <si>
    <t xml:space="preserve">   в денежной форме</t>
  </si>
  <si>
    <t xml:space="preserve">  Социальные пособия наемным работникам из</t>
  </si>
  <si>
    <t xml:space="preserve">    программ без создания специального фонда</t>
  </si>
  <si>
    <t xml:space="preserve">  Пособия по социальной помощи </t>
  </si>
  <si>
    <t xml:space="preserve">  Страховые возмещения </t>
  </si>
  <si>
    <t xml:space="preserve">                                (в текущих ценах, млн. сомов)</t>
  </si>
  <si>
    <t xml:space="preserve">    (кроме страхования жизни)</t>
  </si>
  <si>
    <t xml:space="preserve">  Чистые страховые премии </t>
  </si>
  <si>
    <t xml:space="preserve">   (кроме страхования жизни)</t>
  </si>
  <si>
    <t xml:space="preserve">Счет перераспределения доходов </t>
  </si>
  <si>
    <t xml:space="preserve">     форме</t>
  </si>
  <si>
    <t xml:space="preserve">  Социальные пособия в натуральной форме</t>
  </si>
  <si>
    <t xml:space="preserve">      Пособия по социальному обеспечению,</t>
  </si>
  <si>
    <t xml:space="preserve">        возмещение расходов</t>
  </si>
  <si>
    <t xml:space="preserve">      Прочие пособия по социальному </t>
  </si>
  <si>
    <t xml:space="preserve">        обеспечению в натуральной форме</t>
  </si>
  <si>
    <t xml:space="preserve">      Пособия по социальной помощи </t>
  </si>
  <si>
    <t xml:space="preserve">        в натуральной  форме </t>
  </si>
  <si>
    <t xml:space="preserve">  Трансферты индивидуальных  </t>
  </si>
  <si>
    <t xml:space="preserve">       нерыночных товаров и услуг</t>
  </si>
  <si>
    <t xml:space="preserve">  располагаемый доход</t>
  </si>
  <si>
    <t xml:space="preserve">  средств домашних хозяйств в пенсионных</t>
  </si>
  <si>
    <t>Счет использования скорректированного</t>
  </si>
  <si>
    <t xml:space="preserve"> располагаемого дохода</t>
  </si>
  <si>
    <t>Капитальные трансферты, подлежащие</t>
  </si>
  <si>
    <t xml:space="preserve">  выплате</t>
  </si>
  <si>
    <t xml:space="preserve">   веденных нефинансовых активов</t>
  </si>
  <si>
    <t xml:space="preserve">     операций с капиталом.</t>
  </si>
  <si>
    <t xml:space="preserve">Таблица Д.д: Счета для сектора некоммерческих организаций, </t>
  </si>
  <si>
    <t xml:space="preserve">        на социальное страховние</t>
  </si>
  <si>
    <t xml:space="preserve">                                  (в текущих ценах; в процентах к итогу)</t>
  </si>
  <si>
    <t>выбытие основных фондов по прочим причинам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</si>
</sst>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#,##0.0000"/>
    <numFmt numFmtId="169" formatCode="#,##0\ &quot;р.&quot;;\-#,##0\ &quot;р.&quot;"/>
    <numFmt numFmtId="170" formatCode="0.0000"/>
    <numFmt numFmtId="171" formatCode="0.000000"/>
    <numFmt numFmtId="172" formatCode="0.0000000"/>
    <numFmt numFmtId="173" formatCode="0.00000"/>
  </numFmts>
  <fonts count="34">
    <font>
      <sz val="10"/>
      <name val="Arial Cyr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vertAlign val="superscript"/>
      <sz val="8"/>
      <name val="Times New Roman"/>
      <family val="1"/>
    </font>
    <font>
      <b/>
      <i/>
      <sz val="9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1" fillId="0" borderId="0" xfId="0" applyFont="1" applyBorder="1" applyAlignment="1">
      <alignment vertical="top"/>
    </xf>
    <xf numFmtId="164" fontId="8" fillId="0" borderId="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164" fontId="6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5" fontId="8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/>
    </xf>
    <xf numFmtId="165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65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Border="1" applyAlignment="1">
      <alignment/>
    </xf>
    <xf numFmtId="0" fontId="1" fillId="0" borderId="0" xfId="25" applyFont="1" applyBorder="1">
      <alignment/>
      <protection/>
    </xf>
    <xf numFmtId="0" fontId="4" fillId="0" borderId="0" xfId="25" applyFont="1" applyAlignment="1">
      <alignment vertical="center" wrapText="1"/>
      <protection/>
    </xf>
    <xf numFmtId="0" fontId="6" fillId="0" borderId="2" xfId="25" applyFont="1" applyBorder="1">
      <alignment/>
      <protection/>
    </xf>
    <xf numFmtId="0" fontId="6" fillId="0" borderId="0" xfId="25" applyFont="1" applyBorder="1">
      <alignment/>
      <protection/>
    </xf>
    <xf numFmtId="0" fontId="12" fillId="0" borderId="0" xfId="25" applyFont="1" applyBorder="1" applyAlignment="1">
      <alignment horizontal="center"/>
      <protection/>
    </xf>
    <xf numFmtId="0" fontId="5" fillId="0" borderId="0" xfId="25" applyFont="1">
      <alignment/>
      <protection/>
    </xf>
    <xf numFmtId="0" fontId="3" fillId="0" borderId="0" xfId="25" applyFont="1" applyBorder="1">
      <alignment/>
      <protection/>
    </xf>
    <xf numFmtId="0" fontId="6" fillId="0" borderId="2" xfId="25" applyFont="1" applyBorder="1" applyAlignment="1">
      <alignment vertical="top" wrapText="1"/>
      <protection/>
    </xf>
    <xf numFmtId="0" fontId="6" fillId="0" borderId="0" xfId="25" applyFont="1" applyBorder="1" applyAlignment="1">
      <alignment vertical="top" wrapText="1"/>
      <protection/>
    </xf>
    <xf numFmtId="4" fontId="8" fillId="0" borderId="0" xfId="0" applyNumberFormat="1" applyFont="1" applyAlignment="1">
      <alignment/>
    </xf>
    <xf numFmtId="0" fontId="5" fillId="0" borderId="0" xfId="25" applyFont="1" applyAlignment="1">
      <alignment horizontal="centerContinuous" wrapText="1"/>
      <protection/>
    </xf>
    <xf numFmtId="0" fontId="5" fillId="0" borderId="0" xfId="25" applyFont="1" applyAlignment="1">
      <alignment horizontal="centerContinuous"/>
      <protection/>
    </xf>
    <xf numFmtId="0" fontId="3" fillId="0" borderId="0" xfId="25" applyFont="1">
      <alignment/>
      <protection/>
    </xf>
    <xf numFmtId="0" fontId="4" fillId="0" borderId="0" xfId="0" applyFont="1" applyBorder="1" applyAlignment="1">
      <alignment vertical="top"/>
    </xf>
    <xf numFmtId="0" fontId="4" fillId="0" borderId="0" xfId="25" applyFont="1" applyAlignment="1">
      <alignment horizontal="left" vertical="center" wrapText="1"/>
      <protection/>
    </xf>
    <xf numFmtId="0" fontId="10" fillId="0" borderId="2" xfId="21" applyFont="1" applyBorder="1" applyAlignment="1">
      <alignment horizontal="right" vertical="center"/>
      <protection/>
    </xf>
    <xf numFmtId="164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5" fontId="10" fillId="0" borderId="0" xfId="0" applyNumberFormat="1" applyFont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10" fillId="0" borderId="2" xfId="0" applyFont="1" applyBorder="1" applyAlignment="1">
      <alignment horizontal="right" vertical="center"/>
    </xf>
    <xf numFmtId="0" fontId="10" fillId="0" borderId="2" xfId="28" applyFont="1" applyBorder="1" applyAlignment="1">
      <alignment horizontal="right" vertical="center"/>
      <protection/>
    </xf>
    <xf numFmtId="164" fontId="8" fillId="0" borderId="0" xfId="28" applyNumberFormat="1" applyFont="1" applyAlignment="1">
      <alignment horizontal="right"/>
      <protection/>
    </xf>
    <xf numFmtId="0" fontId="10" fillId="0" borderId="2" xfId="26" applyFont="1" applyBorder="1" applyAlignment="1">
      <alignment horizontal="right" vertical="center"/>
      <protection/>
    </xf>
    <xf numFmtId="164" fontId="8" fillId="0" borderId="0" xfId="26" applyNumberFormat="1" applyFont="1">
      <alignment/>
      <protection/>
    </xf>
    <xf numFmtId="164" fontId="8" fillId="0" borderId="0" xfId="26" applyNumberFormat="1" applyFont="1" applyAlignment="1">
      <alignment horizontal="right"/>
      <protection/>
    </xf>
    <xf numFmtId="0" fontId="10" fillId="0" borderId="2" xfId="27" applyFont="1" applyBorder="1" applyAlignment="1">
      <alignment horizontal="right" vertical="center"/>
      <protection/>
    </xf>
    <xf numFmtId="0" fontId="10" fillId="0" borderId="1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/>
    </xf>
    <xf numFmtId="164" fontId="10" fillId="0" borderId="0" xfId="33" applyNumberFormat="1" applyFont="1" applyAlignment="1">
      <alignment horizontal="right"/>
    </xf>
    <xf numFmtId="164" fontId="10" fillId="0" borderId="0" xfId="0" applyNumberFormat="1" applyFont="1" applyFill="1" applyAlignment="1">
      <alignment/>
    </xf>
    <xf numFmtId="0" fontId="10" fillId="0" borderId="1" xfId="0" applyFont="1" applyBorder="1" applyAlignment="1">
      <alignment horizontal="right" vertical="center" wrapText="1"/>
    </xf>
    <xf numFmtId="164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0" borderId="2" xfId="0" applyFont="1" applyBorder="1" applyAlignment="1">
      <alignment/>
    </xf>
    <xf numFmtId="165" fontId="10" fillId="0" borderId="0" xfId="0" applyNumberFormat="1" applyFont="1" applyFill="1" applyBorder="1" applyAlignment="1" applyProtection="1">
      <alignment horizontal="right" wrapText="1"/>
      <protection locked="0"/>
    </xf>
    <xf numFmtId="165" fontId="8" fillId="0" borderId="0" xfId="0" applyNumberFormat="1" applyFont="1" applyFill="1" applyBorder="1" applyAlignment="1">
      <alignment horizontal="right" wrapText="1"/>
    </xf>
    <xf numFmtId="165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165" fontId="8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Alignment="1">
      <alignment/>
    </xf>
    <xf numFmtId="164" fontId="14" fillId="0" borderId="0" xfId="25" applyNumberFormat="1" applyFont="1" applyAlignment="1">
      <alignment horizontal="right"/>
      <protection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5" fontId="8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165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 applyProtection="1">
      <alignment/>
      <protection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9" fillId="0" borderId="1" xfId="0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Border="1" applyAlignment="1">
      <alignment horizontal="centerContinuous" vertical="top" wrapText="1"/>
    </xf>
    <xf numFmtId="0" fontId="12" fillId="0" borderId="3" xfId="0" applyFont="1" applyBorder="1" applyAlignment="1">
      <alignment horizontal="centerContinuous" vertical="top" wrapText="1"/>
    </xf>
    <xf numFmtId="0" fontId="12" fillId="0" borderId="4" xfId="0" applyFont="1" applyBorder="1" applyAlignment="1">
      <alignment horizontal="centerContinuous" vertical="top" wrapText="1"/>
    </xf>
    <xf numFmtId="16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left" wrapText="1"/>
    </xf>
    <xf numFmtId="169" fontId="12" fillId="0" borderId="0" xfId="0" applyNumberFormat="1" applyFont="1" applyBorder="1" applyAlignment="1">
      <alignment horizontal="left" wrapText="1"/>
    </xf>
    <xf numFmtId="164" fontId="7" fillId="0" borderId="0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5" fontId="12" fillId="0" borderId="0" xfId="19" applyNumberFormat="1" applyFont="1">
      <alignment/>
      <protection/>
    </xf>
    <xf numFmtId="165" fontId="24" fillId="0" borderId="0" xfId="19" applyNumberFormat="1" applyFont="1" applyBorder="1">
      <alignment/>
      <protection/>
    </xf>
    <xf numFmtId="165" fontId="24" fillId="0" borderId="1" xfId="19" applyNumberFormat="1" applyFont="1" applyBorder="1">
      <alignment/>
      <protection/>
    </xf>
    <xf numFmtId="164" fontId="12" fillId="0" borderId="0" xfId="19" applyNumberFormat="1" applyFont="1">
      <alignment/>
      <protection/>
    </xf>
    <xf numFmtId="164" fontId="24" fillId="0" borderId="0" xfId="19" applyNumberFormat="1" applyFont="1" applyBorder="1">
      <alignment/>
      <protection/>
    </xf>
    <xf numFmtId="164" fontId="24" fillId="0" borderId="1" xfId="19" applyNumberFormat="1" applyFont="1" applyBorder="1">
      <alignment/>
      <protection/>
    </xf>
    <xf numFmtId="164" fontId="24" fillId="0" borderId="0" xfId="19" applyNumberFormat="1" applyFont="1" applyFill="1" applyBorder="1">
      <alignment/>
      <protection/>
    </xf>
    <xf numFmtId="164" fontId="24" fillId="0" borderId="1" xfId="19" applyNumberFormat="1" applyFont="1" applyFill="1" applyBorder="1">
      <alignment/>
      <protection/>
    </xf>
    <xf numFmtId="0" fontId="18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 applyProtection="1">
      <alignment/>
      <protection/>
    </xf>
    <xf numFmtId="0" fontId="26" fillId="0" borderId="1" xfId="0" applyFont="1" applyBorder="1" applyAlignment="1">
      <alignment/>
    </xf>
    <xf numFmtId="169" fontId="3" fillId="0" borderId="0" xfId="0" applyNumberFormat="1" applyFont="1" applyBorder="1" applyAlignment="1">
      <alignment vertical="top" wrapText="1"/>
    </xf>
    <xf numFmtId="1" fontId="6" fillId="0" borderId="0" xfId="0" applyNumberFormat="1" applyFont="1" applyBorder="1" applyAlignment="1">
      <alignment horizontal="center" vertical="top" wrapText="1"/>
    </xf>
    <xf numFmtId="164" fontId="6" fillId="0" borderId="0" xfId="19" applyNumberFormat="1" applyFont="1" applyBorder="1" applyAlignment="1">
      <alignment horizontal="center"/>
      <protection/>
    </xf>
    <xf numFmtId="169" fontId="6" fillId="0" borderId="0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Continuous" vertical="top" wrapText="1"/>
    </xf>
    <xf numFmtId="1" fontId="10" fillId="0" borderId="0" xfId="0" applyNumberFormat="1" applyFont="1" applyAlignment="1">
      <alignment/>
    </xf>
    <xf numFmtId="164" fontId="8" fillId="2" borderId="0" xfId="0" applyNumberFormat="1" applyFont="1" applyFill="1" applyAlignment="1">
      <alignment/>
    </xf>
    <xf numFmtId="164" fontId="1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/>
    </xf>
    <xf numFmtId="164" fontId="7" fillId="0" borderId="0" xfId="0" applyNumberFormat="1" applyFont="1" applyAlignment="1">
      <alignment/>
    </xf>
    <xf numFmtId="0" fontId="26" fillId="0" borderId="0" xfId="0" applyFont="1" applyAlignment="1">
      <alignment/>
    </xf>
    <xf numFmtId="0" fontId="10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vertical="top" wrapText="1"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9" fillId="0" borderId="1" xfId="0" applyFont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164" fontId="8" fillId="0" borderId="0" xfId="28" applyNumberFormat="1" applyFont="1">
      <alignment/>
      <protection/>
    </xf>
    <xf numFmtId="0" fontId="18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7" fillId="0" borderId="2" xfId="0" applyFont="1" applyBorder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17" fillId="0" borderId="0" xfId="0" applyNumberFormat="1" applyFont="1" applyAlignment="1">
      <alignment/>
    </xf>
    <xf numFmtId="0" fontId="8" fillId="0" borderId="1" xfId="0" applyFont="1" applyBorder="1" applyAlignment="1">
      <alignment wrapText="1"/>
    </xf>
    <xf numFmtId="0" fontId="10" fillId="0" borderId="7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18" fillId="2" borderId="0" xfId="0" applyFont="1" applyFill="1" applyBorder="1" applyAlignment="1">
      <alignment vertical="center"/>
    </xf>
    <xf numFmtId="0" fontId="7" fillId="2" borderId="0" xfId="0" applyFont="1" applyFill="1" applyAlignment="1">
      <alignment/>
    </xf>
    <xf numFmtId="0" fontId="18" fillId="2" borderId="0" xfId="0" applyFont="1" applyFill="1" applyBorder="1" applyAlignment="1">
      <alignment vertical="top"/>
    </xf>
    <xf numFmtId="0" fontId="1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27" fillId="0" borderId="0" xfId="0" applyFont="1" applyAlignment="1">
      <alignment/>
    </xf>
    <xf numFmtId="165" fontId="18" fillId="0" borderId="0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vertical="top"/>
    </xf>
    <xf numFmtId="165" fontId="19" fillId="0" borderId="1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left" wrapText="1"/>
    </xf>
    <xf numFmtId="165" fontId="7" fillId="0" borderId="1" xfId="0" applyNumberFormat="1" applyFont="1" applyBorder="1" applyAlignment="1">
      <alignment/>
    </xf>
    <xf numFmtId="165" fontId="28" fillId="0" borderId="0" xfId="0" applyNumberFormat="1" applyFont="1" applyAlignment="1">
      <alignment/>
    </xf>
    <xf numFmtId="0" fontId="18" fillId="0" borderId="0" xfId="0" applyFont="1" applyBorder="1" applyAlignment="1">
      <alignment vertical="top"/>
    </xf>
    <xf numFmtId="165" fontId="8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top"/>
    </xf>
    <xf numFmtId="0" fontId="25" fillId="0" borderId="0" xfId="0" applyFont="1" applyBorder="1" applyAlignment="1">
      <alignment/>
    </xf>
    <xf numFmtId="0" fontId="19" fillId="0" borderId="0" xfId="0" applyFont="1" applyAlignment="1">
      <alignment vertical="top" wrapText="1"/>
    </xf>
    <xf numFmtId="1" fontId="10" fillId="0" borderId="1" xfId="0" applyNumberFormat="1" applyFont="1" applyBorder="1" applyAlignment="1">
      <alignment horizontal="right" vertical="center" wrapText="1"/>
    </xf>
    <xf numFmtId="0" fontId="25" fillId="0" borderId="0" xfId="0" applyFont="1" applyAlignment="1">
      <alignment/>
    </xf>
    <xf numFmtId="0" fontId="10" fillId="0" borderId="0" xfId="0" applyFont="1" applyBorder="1" applyAlignment="1">
      <alignment vertical="top"/>
    </xf>
    <xf numFmtId="164" fontId="10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25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30" fillId="0" borderId="0" xfId="0" applyFont="1" applyAlignment="1">
      <alignment/>
    </xf>
    <xf numFmtId="0" fontId="10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 wrapText="1"/>
    </xf>
    <xf numFmtId="0" fontId="10" fillId="0" borderId="1" xfId="15" applyFont="1" applyFill="1" applyBorder="1" applyAlignment="1">
      <alignment horizontal="center" vertical="center"/>
      <protection/>
    </xf>
    <xf numFmtId="166" fontId="8" fillId="0" borderId="0" xfId="0" applyNumberFormat="1" applyFont="1" applyFill="1" applyAlignment="1">
      <alignment/>
    </xf>
    <xf numFmtId="0" fontId="1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164" fontId="17" fillId="0" borderId="1" xfId="0" applyNumberFormat="1" applyFont="1" applyBorder="1" applyAlignment="1">
      <alignment/>
    </xf>
    <xf numFmtId="0" fontId="18" fillId="0" borderId="0" xfId="0" applyFont="1" applyAlignment="1">
      <alignment vertical="top"/>
    </xf>
    <xf numFmtId="0" fontId="8" fillId="0" borderId="1" xfId="0" applyFont="1" applyBorder="1" applyAlignment="1">
      <alignment/>
    </xf>
    <xf numFmtId="0" fontId="19" fillId="0" borderId="0" xfId="0" applyFont="1" applyBorder="1" applyAlignment="1">
      <alignment vertical="top"/>
    </xf>
    <xf numFmtId="0" fontId="18" fillId="0" borderId="0" xfId="0" applyFont="1" applyAlignment="1">
      <alignment horizontal="left"/>
    </xf>
    <xf numFmtId="44" fontId="19" fillId="0" borderId="1" xfId="17" applyFont="1" applyBorder="1" applyAlignment="1">
      <alignment horizontal="left" vertical="center" wrapText="1"/>
    </xf>
    <xf numFmtId="44" fontId="19" fillId="0" borderId="0" xfId="17" applyFont="1" applyBorder="1" applyAlignment="1">
      <alignment horizontal="left" vertical="center" wrapText="1"/>
    </xf>
    <xf numFmtId="164" fontId="19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Continuous" vertical="center" wrapText="1"/>
    </xf>
    <xf numFmtId="164" fontId="8" fillId="0" borderId="1" xfId="15" applyNumberFormat="1" applyFont="1" applyFill="1" applyBorder="1" applyAlignment="1">
      <alignment horizontal="left" vertical="center"/>
      <protection/>
    </xf>
    <xf numFmtId="164" fontId="8" fillId="0" borderId="0" xfId="15" applyNumberFormat="1" applyFont="1" applyFill="1" applyBorder="1" applyAlignment="1">
      <alignment horizontal="left" vertical="center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31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horizontal="left" vertical="top" wrapText="1"/>
    </xf>
    <xf numFmtId="1" fontId="8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8" fillId="0" borderId="0" xfId="21" applyFont="1">
      <alignment/>
      <protection/>
    </xf>
    <xf numFmtId="0" fontId="19" fillId="0" borderId="0" xfId="21" applyFont="1" applyAlignment="1">
      <alignment vertical="center" wrapText="1"/>
      <protection/>
    </xf>
    <xf numFmtId="0" fontId="8" fillId="0" borderId="2" xfId="21" applyFont="1" applyBorder="1">
      <alignment/>
      <protection/>
    </xf>
    <xf numFmtId="0" fontId="8" fillId="0" borderId="0" xfId="21" applyFont="1" applyBorder="1">
      <alignment/>
      <protection/>
    </xf>
    <xf numFmtId="0" fontId="10" fillId="0" borderId="0" xfId="21" applyFont="1" applyAlignment="1">
      <alignment vertical="top"/>
      <protection/>
    </xf>
    <xf numFmtId="164" fontId="10" fillId="0" borderId="0" xfId="21" applyNumberFormat="1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Alignment="1">
      <alignment vertical="center" wrapText="1"/>
      <protection/>
    </xf>
    <xf numFmtId="0" fontId="8" fillId="0" borderId="2" xfId="22" applyFont="1" applyBorder="1">
      <alignment/>
      <protection/>
    </xf>
    <xf numFmtId="0" fontId="8" fillId="0" borderId="0" xfId="22" applyFont="1" applyBorder="1">
      <alignment/>
      <protection/>
    </xf>
    <xf numFmtId="0" fontId="10" fillId="0" borderId="0" xfId="22" applyFont="1" applyAlignment="1">
      <alignment vertical="top" wrapText="1"/>
      <protection/>
    </xf>
    <xf numFmtId="164" fontId="10" fillId="0" borderId="0" xfId="22" applyNumberFormat="1" applyFont="1" applyBorder="1">
      <alignment/>
      <protection/>
    </xf>
    <xf numFmtId="164" fontId="10" fillId="0" borderId="0" xfId="22" applyNumberFormat="1" applyFont="1" applyFill="1" applyBorder="1">
      <alignment/>
      <protection/>
    </xf>
    <xf numFmtId="0" fontId="18" fillId="0" borderId="0" xfId="23" applyFont="1" applyBorder="1">
      <alignment/>
      <protection/>
    </xf>
    <xf numFmtId="0" fontId="10" fillId="0" borderId="0" xfId="23" applyFont="1" applyBorder="1" applyAlignment="1">
      <alignment vertical="top"/>
      <protection/>
    </xf>
    <xf numFmtId="0" fontId="10" fillId="0" borderId="0" xfId="22" applyFont="1" applyBorder="1" applyAlignment="1">
      <alignment horizontal="right" vertical="center"/>
      <protection/>
    </xf>
    <xf numFmtId="0" fontId="18" fillId="0" borderId="0" xfId="24" applyFont="1" applyBorder="1">
      <alignment/>
      <protection/>
    </xf>
    <xf numFmtId="0" fontId="19" fillId="0" borderId="0" xfId="24" applyFont="1" applyAlignment="1">
      <alignment vertical="center" wrapText="1"/>
      <protection/>
    </xf>
    <xf numFmtId="0" fontId="8" fillId="0" borderId="2" xfId="24" applyFont="1" applyBorder="1">
      <alignment/>
      <protection/>
    </xf>
    <xf numFmtId="0" fontId="10" fillId="0" borderId="2" xfId="24" applyFont="1" applyBorder="1" applyAlignment="1">
      <alignment horizontal="right" vertical="center"/>
      <protection/>
    </xf>
    <xf numFmtId="0" fontId="10" fillId="0" borderId="0" xfId="24" applyFont="1" applyBorder="1">
      <alignment/>
      <protection/>
    </xf>
    <xf numFmtId="0" fontId="10" fillId="0" borderId="0" xfId="24" applyFont="1" applyBorder="1" applyAlignment="1">
      <alignment vertical="top"/>
      <protection/>
    </xf>
    <xf numFmtId="0" fontId="18" fillId="0" borderId="0" xfId="25" applyFont="1" applyBorder="1">
      <alignment/>
      <protection/>
    </xf>
    <xf numFmtId="0" fontId="19" fillId="0" borderId="0" xfId="25" applyFont="1" applyAlignment="1">
      <alignment vertical="center" wrapText="1"/>
      <protection/>
    </xf>
    <xf numFmtId="0" fontId="10" fillId="0" borderId="2" xfId="25" applyFont="1" applyBorder="1">
      <alignment/>
      <protection/>
    </xf>
    <xf numFmtId="0" fontId="10" fillId="0" borderId="2" xfId="25" applyFont="1" applyBorder="1" applyAlignment="1">
      <alignment vertical="top" wrapText="1"/>
      <protection/>
    </xf>
    <xf numFmtId="0" fontId="10" fillId="0" borderId="0" xfId="25" applyFont="1" applyBorder="1">
      <alignment/>
      <protection/>
    </xf>
    <xf numFmtId="0" fontId="23" fillId="0" borderId="0" xfId="25" applyFont="1" applyBorder="1" applyAlignment="1">
      <alignment horizontal="center"/>
      <protection/>
    </xf>
    <xf numFmtId="0" fontId="10" fillId="0" borderId="0" xfId="25" applyFont="1" applyBorder="1" applyAlignment="1">
      <alignment vertical="top" wrapText="1"/>
      <protection/>
    </xf>
    <xf numFmtId="0" fontId="10" fillId="0" borderId="0" xfId="25" applyFont="1">
      <alignment/>
      <protection/>
    </xf>
    <xf numFmtId="164" fontId="10" fillId="0" borderId="0" xfId="25" applyNumberFormat="1" applyFont="1">
      <alignment/>
      <protection/>
    </xf>
    <xf numFmtId="4" fontId="10" fillId="0" borderId="0" xfId="25" applyNumberFormat="1" applyFont="1">
      <alignment/>
      <protection/>
    </xf>
    <xf numFmtId="164" fontId="8" fillId="0" borderId="0" xfId="25" applyNumberFormat="1" applyFont="1">
      <alignment/>
      <protection/>
    </xf>
    <xf numFmtId="0" fontId="19" fillId="0" borderId="0" xfId="25" applyFont="1" applyAlignment="1">
      <alignment wrapText="1"/>
      <protection/>
    </xf>
    <xf numFmtId="0" fontId="8" fillId="0" borderId="0" xfId="25" applyFont="1" applyBorder="1">
      <alignment/>
      <protection/>
    </xf>
    <xf numFmtId="0" fontId="10" fillId="0" borderId="0" xfId="25" applyFont="1" applyAlignment="1">
      <alignment horizontal="centerContinuous" wrapText="1"/>
      <protection/>
    </xf>
    <xf numFmtId="0" fontId="10" fillId="0" borderId="0" xfId="25" applyFont="1" applyAlignment="1">
      <alignment horizontal="centerContinuous"/>
      <protection/>
    </xf>
    <xf numFmtId="0" fontId="8" fillId="0" borderId="0" xfId="25" applyFont="1">
      <alignment/>
      <protection/>
    </xf>
    <xf numFmtId="164" fontId="8" fillId="0" borderId="0" xfId="25" applyNumberFormat="1" applyFont="1" applyAlignment="1">
      <alignment horizontal="right"/>
      <protection/>
    </xf>
    <xf numFmtId="0" fontId="31" fillId="0" borderId="0" xfId="25" applyFont="1" applyAlignment="1">
      <alignment vertical="top"/>
      <protection/>
    </xf>
    <xf numFmtId="0" fontId="8" fillId="0" borderId="0" xfId="21" applyFont="1">
      <alignment/>
      <protection/>
    </xf>
    <xf numFmtId="0" fontId="8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0" fillId="0" borderId="2" xfId="0" applyFont="1" applyBorder="1" applyAlignment="1">
      <alignment horizontal="right" vertical="center" wrapText="1"/>
    </xf>
    <xf numFmtId="1" fontId="10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 vertical="center"/>
    </xf>
    <xf numFmtId="165" fontId="10" fillId="0" borderId="0" xfId="0" applyNumberFormat="1" applyFont="1" applyFill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Continuous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29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0" fillId="0" borderId="2" xfId="0" applyFont="1" applyBorder="1" applyAlignment="1">
      <alignment/>
    </xf>
    <xf numFmtId="2" fontId="8" fillId="0" borderId="0" xfId="0" applyNumberFormat="1" applyFont="1" applyAlignment="1">
      <alignment horizontal="right"/>
    </xf>
    <xf numFmtId="0" fontId="18" fillId="0" borderId="0" xfId="28" applyFont="1" applyBorder="1">
      <alignment/>
      <protection/>
    </xf>
    <xf numFmtId="0" fontId="19" fillId="0" borderId="0" xfId="28" applyFont="1" applyAlignment="1">
      <alignment vertical="center" wrapText="1"/>
      <protection/>
    </xf>
    <xf numFmtId="0" fontId="8" fillId="0" borderId="2" xfId="28" applyFont="1" applyBorder="1" applyAlignment="1">
      <alignment/>
      <protection/>
    </xf>
    <xf numFmtId="0" fontId="8" fillId="0" borderId="0" xfId="28" applyFont="1" applyBorder="1" applyAlignment="1">
      <alignment/>
      <protection/>
    </xf>
    <xf numFmtId="0" fontId="10" fillId="0" borderId="0" xfId="28" applyFont="1" applyBorder="1">
      <alignment/>
      <protection/>
    </xf>
    <xf numFmtId="0" fontId="8" fillId="0" borderId="0" xfId="28" applyFont="1">
      <alignment/>
      <protection/>
    </xf>
    <xf numFmtId="0" fontId="10" fillId="0" borderId="0" xfId="28" applyFont="1">
      <alignment/>
      <protection/>
    </xf>
    <xf numFmtId="0" fontId="8" fillId="0" borderId="0" xfId="28" applyFont="1" applyAlignment="1">
      <alignment/>
      <protection/>
    </xf>
    <xf numFmtId="0" fontId="8" fillId="0" borderId="0" xfId="28" applyFont="1" applyBorder="1">
      <alignment/>
      <protection/>
    </xf>
    <xf numFmtId="0" fontId="8" fillId="0" borderId="0" xfId="28" applyFont="1" applyBorder="1" applyAlignment="1">
      <alignment wrapText="1"/>
      <protection/>
    </xf>
    <xf numFmtId="0" fontId="10" fillId="0" borderId="0" xfId="28" applyFont="1" applyBorder="1" applyAlignment="1">
      <alignment wrapText="1"/>
      <protection/>
    </xf>
    <xf numFmtId="0" fontId="8" fillId="0" borderId="0" xfId="28" applyFont="1" applyAlignment="1">
      <alignment wrapText="1"/>
      <protection/>
    </xf>
    <xf numFmtId="165" fontId="8" fillId="0" borderId="0" xfId="28" applyNumberFormat="1" applyFont="1" applyBorder="1" applyAlignment="1">
      <alignment wrapText="1"/>
      <protection/>
    </xf>
    <xf numFmtId="165" fontId="8" fillId="0" borderId="0" xfId="28" applyNumberFormat="1" applyFont="1" applyBorder="1" applyAlignment="1">
      <alignment horizontal="left" wrapText="1"/>
      <protection/>
    </xf>
    <xf numFmtId="0" fontId="8" fillId="0" borderId="1" xfId="28" applyFont="1" applyBorder="1">
      <alignment/>
      <protection/>
    </xf>
    <xf numFmtId="0" fontId="18" fillId="0" borderId="0" xfId="26" applyFont="1" applyBorder="1">
      <alignment/>
      <protection/>
    </xf>
    <xf numFmtId="0" fontId="19" fillId="0" borderId="0" xfId="26" applyFont="1" applyAlignment="1">
      <alignment vertical="center" wrapText="1"/>
      <protection/>
    </xf>
    <xf numFmtId="0" fontId="8" fillId="0" borderId="2" xfId="26" applyFont="1" applyBorder="1" applyAlignment="1">
      <alignment/>
      <protection/>
    </xf>
    <xf numFmtId="0" fontId="8" fillId="0" borderId="0" xfId="26" applyFont="1" applyBorder="1" applyAlignment="1">
      <alignment wrapText="1"/>
      <protection/>
    </xf>
    <xf numFmtId="0" fontId="10" fillId="0" borderId="0" xfId="26" applyFont="1" applyBorder="1" applyAlignment="1">
      <alignment wrapText="1"/>
      <protection/>
    </xf>
    <xf numFmtId="0" fontId="8" fillId="0" borderId="0" xfId="26" applyFont="1" applyBorder="1">
      <alignment/>
      <protection/>
    </xf>
    <xf numFmtId="165" fontId="8" fillId="0" borderId="0" xfId="26" applyNumberFormat="1" applyFont="1" applyBorder="1" applyAlignment="1">
      <alignment wrapText="1"/>
      <protection/>
    </xf>
    <xf numFmtId="0" fontId="8" fillId="0" borderId="0" xfId="26" applyFont="1" applyAlignment="1">
      <alignment wrapText="1"/>
      <protection/>
    </xf>
    <xf numFmtId="165" fontId="8" fillId="0" borderId="0" xfId="26" applyNumberFormat="1" applyFont="1" applyBorder="1" applyAlignment="1">
      <alignment horizontal="left" wrapText="1"/>
      <protection/>
    </xf>
    <xf numFmtId="0" fontId="8" fillId="0" borderId="0" xfId="26" applyFont="1">
      <alignment/>
      <protection/>
    </xf>
    <xf numFmtId="0" fontId="10" fillId="0" borderId="0" xfId="26" applyFont="1">
      <alignment/>
      <protection/>
    </xf>
    <xf numFmtId="0" fontId="8" fillId="0" borderId="1" xfId="26" applyFont="1" applyBorder="1">
      <alignment/>
      <protection/>
    </xf>
    <xf numFmtId="0" fontId="19" fillId="0" borderId="0" xfId="26" applyFont="1" applyAlignment="1">
      <alignment vertical="top"/>
      <protection/>
    </xf>
    <xf numFmtId="0" fontId="10" fillId="0" borderId="0" xfId="26" applyFont="1" applyBorder="1">
      <alignment/>
      <protection/>
    </xf>
    <xf numFmtId="0" fontId="10" fillId="0" borderId="0" xfId="27" applyFont="1" applyAlignment="1">
      <alignment vertical="top" wrapText="1"/>
      <protection/>
    </xf>
    <xf numFmtId="0" fontId="8" fillId="0" borderId="0" xfId="27" applyFont="1" applyBorder="1">
      <alignment/>
      <protection/>
    </xf>
    <xf numFmtId="0" fontId="8" fillId="0" borderId="0" xfId="27" applyFont="1" applyAlignment="1">
      <alignment vertical="top" wrapText="1"/>
      <protection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27" applyFont="1">
      <alignment/>
      <protection/>
    </xf>
    <xf numFmtId="0" fontId="8" fillId="0" borderId="1" xfId="27" applyFont="1" applyBorder="1">
      <alignment/>
      <protection/>
    </xf>
    <xf numFmtId="0" fontId="10" fillId="0" borderId="0" xfId="27" applyFont="1" applyBorder="1" applyAlignment="1">
      <alignment horizontal="left"/>
      <protection/>
    </xf>
    <xf numFmtId="0" fontId="18" fillId="0" borderId="0" xfId="27" applyFont="1" applyBorder="1">
      <alignment/>
      <protection/>
    </xf>
    <xf numFmtId="0" fontId="19" fillId="0" borderId="0" xfId="27" applyFont="1" applyAlignment="1">
      <alignment vertical="center" wrapText="1"/>
      <protection/>
    </xf>
    <xf numFmtId="0" fontId="8" fillId="0" borderId="2" xfId="27" applyFont="1" applyBorder="1" applyAlignment="1">
      <alignment/>
      <protection/>
    </xf>
    <xf numFmtId="0" fontId="8" fillId="0" borderId="0" xfId="27" applyFont="1" applyAlignment="1">
      <alignment wrapText="1"/>
      <protection/>
    </xf>
    <xf numFmtId="0" fontId="10" fillId="0" borderId="0" xfId="27" applyFont="1" applyAlignment="1">
      <alignment wrapText="1"/>
      <protection/>
    </xf>
    <xf numFmtId="164" fontId="8" fillId="0" borderId="0" xfId="27" applyNumberFormat="1" applyFont="1" applyAlignment="1">
      <alignment horizontal="right"/>
      <protection/>
    </xf>
    <xf numFmtId="164" fontId="8" fillId="0" borderId="0" xfId="27" applyNumberFormat="1" applyFont="1">
      <alignment/>
      <protection/>
    </xf>
    <xf numFmtId="0" fontId="10" fillId="0" borderId="0" xfId="27" applyFont="1" applyBorder="1">
      <alignment/>
      <protection/>
    </xf>
    <xf numFmtId="0" fontId="10" fillId="0" borderId="0" xfId="27" applyFont="1" applyBorder="1" applyAlignment="1">
      <alignment vertical="center" wrapText="1"/>
      <protection/>
    </xf>
    <xf numFmtId="0" fontId="8" fillId="0" borderId="0" xfId="27" applyFont="1" applyBorder="1" applyAlignment="1">
      <alignment vertical="center" wrapText="1"/>
      <protection/>
    </xf>
    <xf numFmtId="0" fontId="19" fillId="0" borderId="0" xfId="27" applyFont="1" applyBorder="1" applyAlignment="1">
      <alignment horizontal="left" wrapText="1"/>
      <protection/>
    </xf>
    <xf numFmtId="0" fontId="19" fillId="0" borderId="0" xfId="27" applyFont="1" applyBorder="1" applyAlignment="1">
      <alignment wrapText="1"/>
      <protection/>
    </xf>
    <xf numFmtId="164" fontId="8" fillId="0" borderId="0" xfId="27" applyNumberFormat="1" applyFont="1" applyFill="1">
      <alignment/>
      <protection/>
    </xf>
    <xf numFmtId="0" fontId="8" fillId="0" borderId="1" xfId="27" applyFont="1" applyBorder="1" applyAlignment="1">
      <alignment vertical="center" wrapText="1"/>
      <protection/>
    </xf>
    <xf numFmtId="0" fontId="29" fillId="0" borderId="0" xfId="27" applyFont="1">
      <alignment/>
      <protection/>
    </xf>
    <xf numFmtId="165" fontId="8" fillId="0" borderId="0" xfId="26" applyNumberFormat="1" applyFont="1">
      <alignment/>
      <protection/>
    </xf>
    <xf numFmtId="0" fontId="10" fillId="0" borderId="0" xfId="0" applyFont="1" applyBorder="1" applyAlignment="1">
      <alignment horizontal="left"/>
    </xf>
    <xf numFmtId="0" fontId="19" fillId="0" borderId="1" xfId="0" applyFont="1" applyBorder="1" applyAlignment="1">
      <alignment wrapText="1"/>
    </xf>
    <xf numFmtId="0" fontId="23" fillId="0" borderId="2" xfId="0" applyFont="1" applyBorder="1" applyAlignment="1">
      <alignment/>
    </xf>
    <xf numFmtId="0" fontId="17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65" fontId="7" fillId="0" borderId="0" xfId="0" applyNumberFormat="1" applyFont="1" applyFill="1" applyBorder="1" applyAlignment="1" applyProtection="1">
      <alignment/>
      <protection/>
    </xf>
    <xf numFmtId="3" fontId="10" fillId="0" borderId="0" xfId="33" applyNumberFormat="1" applyFont="1" applyAlignment="1">
      <alignment horizontal="right"/>
    </xf>
    <xf numFmtId="165" fontId="8" fillId="0" borderId="1" xfId="29" applyNumberFormat="1" applyFont="1" applyFill="1" applyBorder="1">
      <alignment/>
      <protection/>
    </xf>
    <xf numFmtId="164" fontId="8" fillId="0" borderId="0" xfId="29" applyNumberFormat="1" applyFont="1" applyFill="1" applyBorder="1">
      <alignment/>
      <protection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Continuous" vertical="top" wrapText="1"/>
    </xf>
    <xf numFmtId="0" fontId="7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Continuous" vertical="top" wrapText="1"/>
    </xf>
    <xf numFmtId="0" fontId="10" fillId="0" borderId="5" xfId="0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center" vertical="top" wrapText="1"/>
    </xf>
    <xf numFmtId="169" fontId="7" fillId="0" borderId="0" xfId="0" applyNumberFormat="1" applyFont="1" applyBorder="1" applyAlignment="1">
      <alignment horizontal="left" wrapText="1"/>
    </xf>
    <xf numFmtId="169" fontId="10" fillId="0" borderId="0" xfId="0" applyNumberFormat="1" applyFont="1" applyBorder="1" applyAlignment="1">
      <alignment horizontal="left" wrapText="1"/>
    </xf>
    <xf numFmtId="169" fontId="8" fillId="0" borderId="0" xfId="0" applyNumberFormat="1" applyFont="1" applyBorder="1" applyAlignment="1">
      <alignment horizontal="left" wrapText="1"/>
    </xf>
    <xf numFmtId="169" fontId="8" fillId="0" borderId="0" xfId="0" applyNumberFormat="1" applyFont="1" applyBorder="1" applyAlignment="1">
      <alignment vertical="top" wrapText="1"/>
    </xf>
    <xf numFmtId="165" fontId="7" fillId="0" borderId="0" xfId="20" applyNumberFormat="1" applyFont="1">
      <alignment/>
      <protection/>
    </xf>
    <xf numFmtId="165" fontId="7" fillId="0" borderId="1" xfId="20" applyNumberFormat="1" applyFont="1" applyBorder="1">
      <alignment/>
      <protection/>
    </xf>
    <xf numFmtId="1" fontId="23" fillId="0" borderId="0" xfId="0" applyNumberFormat="1" applyFont="1" applyBorder="1" applyAlignment="1">
      <alignment horizontal="center" vertical="top" wrapText="1"/>
    </xf>
    <xf numFmtId="164" fontId="23" fillId="0" borderId="0" xfId="19" applyNumberFormat="1" applyFont="1" applyBorder="1" applyAlignment="1">
      <alignment horizontal="center"/>
      <protection/>
    </xf>
    <xf numFmtId="164" fontId="7" fillId="0" borderId="0" xfId="20" applyNumberFormat="1" applyFont="1">
      <alignment/>
      <protection/>
    </xf>
    <xf numFmtId="164" fontId="7" fillId="0" borderId="1" xfId="20" applyNumberFormat="1" applyFont="1" applyBorder="1">
      <alignment/>
      <protection/>
    </xf>
    <xf numFmtId="164" fontId="7" fillId="0" borderId="0" xfId="20" applyNumberFormat="1" applyFont="1" applyFill="1">
      <alignment/>
      <protection/>
    </xf>
    <xf numFmtId="164" fontId="7" fillId="0" borderId="1" xfId="20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8" fillId="0" borderId="0" xfId="0" applyFont="1" applyFill="1" applyAlignment="1">
      <alignment vertical="center" wrapText="1"/>
    </xf>
    <xf numFmtId="164" fontId="17" fillId="0" borderId="0" xfId="0" applyNumberFormat="1" applyFont="1" applyFill="1" applyAlignment="1">
      <alignment/>
    </xf>
    <xf numFmtId="1" fontId="10" fillId="0" borderId="2" xfId="0" applyNumberFormat="1" applyFont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0" xfId="25" applyNumberFormat="1" applyFont="1" applyFill="1">
      <alignment/>
      <protection/>
    </xf>
    <xf numFmtId="164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164" fontId="3" fillId="0" borderId="0" xfId="19" applyNumberFormat="1" applyFont="1" applyFill="1" applyBorder="1" applyAlignment="1">
      <alignment horizontal="right"/>
      <protection/>
    </xf>
    <xf numFmtId="164" fontId="14" fillId="0" borderId="0" xfId="19" applyNumberFormat="1" applyFont="1" applyFill="1" applyBorder="1" applyAlignment="1">
      <alignment horizontal="right"/>
      <protection/>
    </xf>
    <xf numFmtId="164" fontId="6" fillId="0" borderId="0" xfId="19" applyNumberFormat="1" applyFont="1" applyBorder="1" applyAlignment="1">
      <alignment horizontal="right"/>
      <protection/>
    </xf>
    <xf numFmtId="164" fontId="3" fillId="0" borderId="0" xfId="19" applyNumberFormat="1" applyFont="1" applyBorder="1" applyAlignment="1">
      <alignment horizontal="right"/>
      <protection/>
    </xf>
    <xf numFmtId="164" fontId="10" fillId="0" borderId="0" xfId="0" applyNumberFormat="1" applyFont="1" applyAlignment="1">
      <alignment horizontal="right"/>
    </xf>
    <xf numFmtId="164" fontId="6" fillId="0" borderId="0" xfId="19" applyNumberFormat="1" applyFont="1" applyFill="1" applyBorder="1" applyAlignment="1">
      <alignment horizontal="right"/>
      <protection/>
    </xf>
    <xf numFmtId="164" fontId="10" fillId="0" borderId="0" xfId="19" applyNumberFormat="1" applyFont="1" applyBorder="1" applyAlignment="1">
      <alignment horizontal="right"/>
      <protection/>
    </xf>
    <xf numFmtId="164" fontId="8" fillId="0" borderId="0" xfId="20" applyNumberFormat="1" applyFont="1" applyBorder="1" applyAlignment="1">
      <alignment horizontal="right"/>
      <protection/>
    </xf>
    <xf numFmtId="164" fontId="8" fillId="0" borderId="0" xfId="20" applyNumberFormat="1" applyFont="1" applyFill="1" applyBorder="1" applyAlignment="1">
      <alignment horizontal="right"/>
      <protection/>
    </xf>
    <xf numFmtId="164" fontId="12" fillId="0" borderId="0" xfId="19" applyNumberFormat="1" applyFont="1" applyBorder="1" applyAlignment="1">
      <alignment horizontal="right"/>
      <protection/>
    </xf>
    <xf numFmtId="164" fontId="9" fillId="0" borderId="0" xfId="0" applyNumberFormat="1" applyFont="1" applyAlignment="1">
      <alignment horizontal="right"/>
    </xf>
    <xf numFmtId="0" fontId="19" fillId="0" borderId="0" xfId="21" applyFont="1" applyAlignment="1">
      <alignment horizontal="left" vertical="center" wrapText="1"/>
      <protection/>
    </xf>
    <xf numFmtId="164" fontId="8" fillId="2" borderId="1" xfId="0" applyNumberFormat="1" applyFont="1" applyFill="1" applyBorder="1" applyAlignment="1">
      <alignment/>
    </xf>
    <xf numFmtId="165" fontId="8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64" fontId="6" fillId="0" borderId="0" xfId="25" applyNumberFormat="1" applyFont="1" applyBorder="1" applyAlignment="1">
      <alignment vertical="top" wrapText="1"/>
      <protection/>
    </xf>
    <xf numFmtId="3" fontId="8" fillId="0" borderId="0" xfId="0" applyNumberFormat="1" applyFont="1" applyAlignment="1">
      <alignment/>
    </xf>
    <xf numFmtId="165" fontId="8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5" fontId="2" fillId="0" borderId="10" xfId="0" applyNumberFormat="1" applyFont="1" applyFill="1" applyBorder="1" applyAlignment="1" applyProtection="1">
      <alignment/>
      <protection locked="0"/>
    </xf>
    <xf numFmtId="165" fontId="12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4" fontId="8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vertical="top" wrapText="1"/>
    </xf>
    <xf numFmtId="164" fontId="10" fillId="0" borderId="0" xfId="33" applyNumberFormat="1" applyFont="1" applyFill="1" applyAlignment="1">
      <alignment horizontal="right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 vertical="center"/>
    </xf>
    <xf numFmtId="164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8" fillId="0" borderId="0" xfId="0" applyFont="1" applyFill="1" applyBorder="1" applyAlignment="1" applyProtection="1">
      <alignment horizontal="left" wrapText="1"/>
      <protection locked="0"/>
    </xf>
    <xf numFmtId="164" fontId="18" fillId="0" borderId="0" xfId="0" applyNumberFormat="1" applyFont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164" fontId="19" fillId="0" borderId="1" xfId="0" applyNumberFormat="1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left"/>
    </xf>
    <xf numFmtId="0" fontId="10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left" wrapText="1"/>
      <protection locked="0"/>
    </xf>
    <xf numFmtId="164" fontId="25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49" fontId="8" fillId="0" borderId="1" xfId="15" applyNumberFormat="1" applyFont="1" applyFill="1" applyBorder="1" applyAlignment="1">
      <alignment horizontal="left" vertical="center"/>
      <protection/>
    </xf>
    <xf numFmtId="49" fontId="8" fillId="0" borderId="0" xfId="15" applyNumberFormat="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/>
    </xf>
    <xf numFmtId="0" fontId="25" fillId="0" borderId="0" xfId="0" applyFont="1" applyFill="1" applyBorder="1" applyAlignment="1">
      <alignment vertical="center"/>
    </xf>
    <xf numFmtId="165" fontId="7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10" fillId="0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44" fontId="19" fillId="0" borderId="1" xfId="17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9" fillId="0" borderId="1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/>
    </xf>
    <xf numFmtId="0" fontId="10" fillId="0" borderId="1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9" fontId="12" fillId="0" borderId="14" xfId="0" applyNumberFormat="1" applyFont="1" applyBorder="1" applyAlignment="1">
      <alignment horizontal="center" vertical="top" wrapText="1"/>
    </xf>
    <xf numFmtId="169" fontId="12" fillId="0" borderId="15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3" fillId="0" borderId="7" xfId="20" applyFont="1" applyBorder="1" applyAlignment="1">
      <alignment horizontal="center" vertical="top" wrapText="1"/>
      <protection/>
    </xf>
    <xf numFmtId="0" fontId="23" fillId="0" borderId="1" xfId="20" applyFont="1" applyBorder="1" applyAlignment="1">
      <alignment horizontal="center" vertical="top" wrapText="1"/>
      <protection/>
    </xf>
    <xf numFmtId="0" fontId="12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9" fontId="23" fillId="0" borderId="14" xfId="0" applyNumberFormat="1" applyFont="1" applyBorder="1" applyAlignment="1">
      <alignment horizontal="center" vertical="top" wrapText="1"/>
    </xf>
    <xf numFmtId="169" fontId="23" fillId="0" borderId="15" xfId="0" applyNumberFormat="1" applyFont="1" applyBorder="1" applyAlignment="1">
      <alignment horizontal="center" vertical="top" wrapText="1"/>
    </xf>
  </cellXfs>
  <cellStyles count="20">
    <cellStyle name="Normal" xfId="0"/>
    <cellStyle name="Normal_GDP1" xfId="15"/>
    <cellStyle name="Hyperlink" xfId="16"/>
    <cellStyle name="Currency" xfId="17"/>
    <cellStyle name="Currency [0]" xfId="18"/>
    <cellStyle name="Обычный_1_10A-2007" xfId="19"/>
    <cellStyle name="Обычный_1_11A-2007" xfId="20"/>
    <cellStyle name="Обычный_Ва" xfId="21"/>
    <cellStyle name="Обычный_Ва2" xfId="22"/>
    <cellStyle name="Обычный_Ва3" xfId="23"/>
    <cellStyle name="Обычный_Ва4" xfId="24"/>
    <cellStyle name="Обычный_Вб97" xfId="25"/>
    <cellStyle name="Обычный_Гос (2)" xfId="26"/>
    <cellStyle name="Обычный_Гос (3)" xfId="27"/>
    <cellStyle name="Обычный_ГосДв" xfId="28"/>
    <cellStyle name="Обычный_Схема расчета ВРП по Баткенской Области" xfId="29"/>
    <cellStyle name="Followed Hyperlink" xfId="30"/>
    <cellStyle name="Percent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="160" zoomScaleNormal="160" workbookViewId="0" topLeftCell="A1">
      <selection activeCell="F40" sqref="F40"/>
    </sheetView>
  </sheetViews>
  <sheetFormatPr defaultColWidth="9.00390625" defaultRowHeight="12.75"/>
  <cols>
    <col min="1" max="1" width="37.00390625" style="4" customWidth="1"/>
    <col min="2" max="3" width="9.125" style="4" customWidth="1"/>
    <col min="4" max="4" width="9.25390625" style="4" customWidth="1"/>
    <col min="5" max="5" width="9.125" style="4" customWidth="1"/>
    <col min="6" max="6" width="9.375" style="4" bestFit="1" customWidth="1"/>
    <col min="7" max="16384" width="9.125" style="4" customWidth="1"/>
  </cols>
  <sheetData>
    <row r="1" ht="18.75" customHeight="1">
      <c r="A1" s="149" t="s">
        <v>117</v>
      </c>
    </row>
    <row r="2" ht="18.75" customHeight="1">
      <c r="A2" s="149" t="s">
        <v>118</v>
      </c>
    </row>
    <row r="3" spans="1:6" ht="18" customHeight="1" thickBot="1">
      <c r="A3" s="150" t="s">
        <v>119</v>
      </c>
      <c r="B3" s="42"/>
      <c r="C3" s="42"/>
      <c r="D3" s="42"/>
      <c r="E3" s="42"/>
      <c r="F3" s="42"/>
    </row>
    <row r="4" spans="1:6" ht="18" customHeight="1" thickBot="1">
      <c r="A4" s="151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</row>
    <row r="6" ht="12.75">
      <c r="A6" s="152" t="s">
        <v>120</v>
      </c>
    </row>
    <row r="7" ht="12.75">
      <c r="A7" s="152"/>
    </row>
    <row r="8" spans="1:6" ht="12.75">
      <c r="A8" s="153" t="s">
        <v>121</v>
      </c>
      <c r="B8" s="48">
        <v>289261.8</v>
      </c>
      <c r="C8" s="6">
        <v>392983.6</v>
      </c>
      <c r="D8" s="6">
        <v>428993.1</v>
      </c>
      <c r="E8" s="6">
        <v>472372.5</v>
      </c>
      <c r="F8" s="6">
        <v>601228.7</v>
      </c>
    </row>
    <row r="9" spans="1:6" ht="12.75">
      <c r="A9" s="153" t="s">
        <v>122</v>
      </c>
      <c r="B9" s="6">
        <v>119400.4</v>
      </c>
      <c r="C9" s="6">
        <v>173999.9</v>
      </c>
      <c r="D9" s="6">
        <v>158323.8</v>
      </c>
      <c r="E9" s="6">
        <v>179994.4</v>
      </c>
      <c r="F9" s="6">
        <v>233485.4</v>
      </c>
    </row>
    <row r="10" spans="1:6" ht="12.75">
      <c r="A10" s="153" t="s">
        <v>123</v>
      </c>
      <c r="B10" s="6">
        <v>20186.6</v>
      </c>
      <c r="C10" s="6">
        <v>26170.4</v>
      </c>
      <c r="D10" s="6">
        <v>23839.4</v>
      </c>
      <c r="E10" s="6">
        <v>24487.1</v>
      </c>
      <c r="F10" s="6">
        <v>33959.8</v>
      </c>
    </row>
    <row r="11" spans="1:6" ht="12.75">
      <c r="A11" s="153" t="s">
        <v>124</v>
      </c>
      <c r="B11" s="6">
        <v>1028.8</v>
      </c>
      <c r="C11" s="6">
        <v>1477.1</v>
      </c>
      <c r="D11" s="6">
        <v>1686.6</v>
      </c>
      <c r="E11" s="6">
        <v>1904.7</v>
      </c>
      <c r="F11" s="6">
        <v>2392.2</v>
      </c>
    </row>
    <row r="12" spans="1:6" ht="12.75">
      <c r="A12" s="152" t="s">
        <v>125</v>
      </c>
      <c r="B12" s="9">
        <v>427820</v>
      </c>
      <c r="C12" s="9">
        <v>591676.8</v>
      </c>
      <c r="D12" s="9">
        <f>D8+D9+D10-D11</f>
        <v>609469.7</v>
      </c>
      <c r="E12" s="9">
        <f>E8+E9+E10-E11</f>
        <v>674949.3</v>
      </c>
      <c r="F12" s="9">
        <f>F8+F9+F10-F11</f>
        <v>866281.7</v>
      </c>
    </row>
    <row r="13" spans="1:6" ht="12.75">
      <c r="A13" s="152"/>
      <c r="C13" s="99"/>
      <c r="D13" s="6"/>
      <c r="E13" s="6"/>
      <c r="F13" s="6"/>
    </row>
    <row r="14" spans="1:6" ht="12.75">
      <c r="A14" s="152" t="s">
        <v>126</v>
      </c>
      <c r="C14" s="99"/>
      <c r="D14" s="6"/>
      <c r="E14" s="6"/>
      <c r="F14" s="6"/>
    </row>
    <row r="15" spans="1:6" ht="12.75">
      <c r="A15" s="153"/>
      <c r="C15" s="99"/>
      <c r="D15" s="6"/>
      <c r="E15" s="6"/>
      <c r="F15" s="6"/>
    </row>
    <row r="16" spans="1:6" ht="12.75">
      <c r="A16" s="153" t="s">
        <v>298</v>
      </c>
      <c r="B16" s="6">
        <v>166521.9</v>
      </c>
      <c r="C16" s="6">
        <v>229685</v>
      </c>
      <c r="D16" s="6">
        <v>249923</v>
      </c>
      <c r="E16" s="6">
        <v>274585.6</v>
      </c>
      <c r="F16" s="6">
        <v>346807.2</v>
      </c>
    </row>
    <row r="17" spans="1:6" ht="12.75">
      <c r="A17" s="153" t="s">
        <v>127</v>
      </c>
      <c r="B17" s="6">
        <v>148410</v>
      </c>
      <c r="C17" s="6">
        <v>206902.4</v>
      </c>
      <c r="D17" s="6">
        <v>194606.9</v>
      </c>
      <c r="E17" s="6">
        <v>226369.1</v>
      </c>
      <c r="F17" s="6">
        <v>290650.5</v>
      </c>
    </row>
    <row r="18" spans="1:6" ht="12.75">
      <c r="A18" s="153" t="s">
        <v>128</v>
      </c>
      <c r="B18" s="6">
        <v>11183.9</v>
      </c>
      <c r="C18" s="6">
        <v>16125.2</v>
      </c>
      <c r="D18" s="6">
        <v>19577.8</v>
      </c>
      <c r="E18" s="6">
        <v>21358.8</v>
      </c>
      <c r="F18" s="6">
        <v>22873.3</v>
      </c>
    </row>
    <row r="19" spans="1:6" ht="12.75">
      <c r="A19" s="153" t="s">
        <v>129</v>
      </c>
      <c r="B19" s="6">
        <v>137226.1</v>
      </c>
      <c r="C19" s="6">
        <v>190777.2</v>
      </c>
      <c r="D19" s="6">
        <v>175029.1</v>
      </c>
      <c r="E19" s="6">
        <v>205010.3</v>
      </c>
      <c r="F19" s="6">
        <v>267777.2</v>
      </c>
    </row>
    <row r="20" spans="1:6" ht="12.75">
      <c r="A20" s="153" t="s">
        <v>130</v>
      </c>
      <c r="B20" s="6">
        <v>120678.9</v>
      </c>
      <c r="C20" s="6">
        <v>171294.6</v>
      </c>
      <c r="D20" s="6">
        <v>154886.9</v>
      </c>
      <c r="E20" s="6">
        <v>183324.7</v>
      </c>
      <c r="F20" s="6">
        <v>234784.5</v>
      </c>
    </row>
    <row r="21" spans="1:6" ht="12.75">
      <c r="A21" s="153" t="s">
        <v>131</v>
      </c>
      <c r="B21" s="6">
        <v>3462.3</v>
      </c>
      <c r="C21" s="6">
        <v>2670.3</v>
      </c>
      <c r="D21" s="6">
        <v>2631.5</v>
      </c>
      <c r="E21" s="6">
        <v>3097.9</v>
      </c>
      <c r="F21" s="6">
        <v>3737.5</v>
      </c>
    </row>
    <row r="22" spans="1:6" ht="12.75">
      <c r="A22" s="153" t="s">
        <v>132</v>
      </c>
      <c r="B22" s="6">
        <v>13084.9</v>
      </c>
      <c r="C22" s="6">
        <v>16812.3</v>
      </c>
      <c r="D22" s="6">
        <v>17510.7</v>
      </c>
      <c r="E22" s="6">
        <v>18587.7</v>
      </c>
      <c r="F22" s="6">
        <v>29255.2</v>
      </c>
    </row>
    <row r="23" spans="1:6" ht="12.75">
      <c r="A23" s="153" t="s">
        <v>133</v>
      </c>
      <c r="B23" s="6">
        <v>34936.7</v>
      </c>
      <c r="C23" s="6">
        <v>50342.9</v>
      </c>
      <c r="D23" s="6">
        <v>56768.1</v>
      </c>
      <c r="E23" s="6">
        <v>61184.9</v>
      </c>
      <c r="F23" s="6">
        <v>67754.4</v>
      </c>
    </row>
    <row r="24" spans="1:6" ht="12.75">
      <c r="A24" s="153" t="s">
        <v>134</v>
      </c>
      <c r="B24" s="6"/>
      <c r="D24" s="6"/>
      <c r="E24" s="6"/>
      <c r="F24" s="6"/>
    </row>
    <row r="25" spans="1:6" ht="12.75">
      <c r="A25" s="153" t="s">
        <v>135</v>
      </c>
      <c r="B25" s="6">
        <v>2310.5</v>
      </c>
      <c r="C25" s="6">
        <v>3324.2</v>
      </c>
      <c r="D25" s="6">
        <v>-2671.9</v>
      </c>
      <c r="E25" s="6">
        <v>-1565.3</v>
      </c>
      <c r="F25" s="6">
        <v>4214.7</v>
      </c>
    </row>
    <row r="26" spans="1:6" ht="12.75">
      <c r="A26" s="153" t="s">
        <v>136</v>
      </c>
      <c r="B26" s="6">
        <v>558.6</v>
      </c>
      <c r="C26" s="6">
        <v>754.6</v>
      </c>
      <c r="D26" s="6">
        <v>778</v>
      </c>
      <c r="E26" s="6">
        <v>765.1</v>
      </c>
      <c r="F26" s="6">
        <v>880.8</v>
      </c>
    </row>
    <row r="27" spans="1:6" ht="12.75">
      <c r="A27" s="153" t="s">
        <v>137</v>
      </c>
      <c r="B27" s="6">
        <v>75082.3</v>
      </c>
      <c r="C27" s="6">
        <v>100667.7</v>
      </c>
      <c r="D27" s="6">
        <v>110065.6</v>
      </c>
      <c r="E27" s="6">
        <v>113609.9</v>
      </c>
      <c r="F27" s="6">
        <v>155974.1</v>
      </c>
    </row>
    <row r="28" spans="1:6" ht="12.75" hidden="1">
      <c r="A28" s="153" t="s">
        <v>138</v>
      </c>
      <c r="B28" s="36">
        <v>0</v>
      </c>
      <c r="D28" s="6"/>
      <c r="E28" s="6"/>
      <c r="F28" s="6"/>
    </row>
    <row r="29" spans="1:7" ht="12.75">
      <c r="A29" s="152" t="s">
        <v>125</v>
      </c>
      <c r="B29" s="9">
        <v>427820</v>
      </c>
      <c r="C29" s="9">
        <v>591676.8</v>
      </c>
      <c r="D29" s="9">
        <f>D16+D17+D23+D25+D26+D27</f>
        <v>609469.7</v>
      </c>
      <c r="E29" s="9">
        <f>E16+E17+E23+E25+E26+E27</f>
        <v>674949.3</v>
      </c>
      <c r="F29" s="9">
        <f>F16+F17+F23+F25+F26+F27</f>
        <v>866281.7</v>
      </c>
      <c r="G29" s="140"/>
    </row>
    <row r="30" spans="1:6" ht="13.5" thickBot="1">
      <c r="A30" s="155"/>
      <c r="B30" s="8"/>
      <c r="C30" s="8"/>
      <c r="D30" s="8"/>
      <c r="E30" s="42"/>
      <c r="F30" s="42"/>
    </row>
    <row r="31" ht="12.75">
      <c r="A31" s="156"/>
    </row>
    <row r="32" ht="13.5">
      <c r="A32" s="157" t="s">
        <v>299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="175" zoomScaleNormal="175" workbookViewId="0" topLeftCell="B53">
      <selection activeCell="F40" sqref="F40"/>
    </sheetView>
  </sheetViews>
  <sheetFormatPr defaultColWidth="9.00390625" defaultRowHeight="12.75"/>
  <cols>
    <col min="1" max="1" width="41.125" style="4" customWidth="1"/>
    <col min="2" max="4" width="9.125" style="4" customWidth="1"/>
    <col min="5" max="6" width="9.375" style="4" bestFit="1" customWidth="1"/>
    <col min="7" max="16384" width="9.125" style="4" customWidth="1"/>
  </cols>
  <sheetData>
    <row r="1" ht="18.75" customHeight="1">
      <c r="A1" s="85" t="s">
        <v>357</v>
      </c>
    </row>
    <row r="2" spans="1:6" ht="18.75" customHeight="1" thickBot="1">
      <c r="A2" s="196" t="s">
        <v>152</v>
      </c>
      <c r="B2" s="42"/>
      <c r="C2" s="42"/>
      <c r="D2" s="42"/>
      <c r="E2" s="42"/>
      <c r="F2" s="42"/>
    </row>
    <row r="3" spans="1:6" ht="18" customHeight="1" thickBot="1">
      <c r="A3" s="86"/>
      <c r="B3" s="10">
        <v>2007</v>
      </c>
      <c r="C3" s="10">
        <v>2008</v>
      </c>
      <c r="D3" s="10">
        <v>2009</v>
      </c>
      <c r="E3" s="10">
        <v>2010</v>
      </c>
      <c r="F3" s="10">
        <v>2011</v>
      </c>
    </row>
    <row r="4" spans="2:3" ht="12.75">
      <c r="B4" s="140"/>
      <c r="C4" s="140"/>
    </row>
    <row r="5" spans="1:6" ht="12.75">
      <c r="A5" s="203" t="s">
        <v>397</v>
      </c>
      <c r="B5" s="9">
        <v>12676.2</v>
      </c>
      <c r="C5" s="9">
        <v>19524.7</v>
      </c>
      <c r="D5" s="9">
        <v>20193.8</v>
      </c>
      <c r="E5" s="9">
        <v>22511</v>
      </c>
      <c r="F5" s="9">
        <f>SUM(F7:F25)</f>
        <v>25260.8</v>
      </c>
    </row>
    <row r="6" spans="4:5" ht="12.75">
      <c r="D6" s="5"/>
      <c r="E6" s="6"/>
    </row>
    <row r="7" spans="1:6" ht="12.75">
      <c r="A7" s="5" t="s">
        <v>338</v>
      </c>
      <c r="B7" s="6">
        <v>1409.7</v>
      </c>
      <c r="C7" s="6">
        <v>1588.4</v>
      </c>
      <c r="D7" s="6">
        <v>2229.3</v>
      </c>
      <c r="E7" s="6">
        <v>2033.8</v>
      </c>
      <c r="F7" s="6">
        <v>2412.1</v>
      </c>
    </row>
    <row r="8" spans="1:6" ht="12.75">
      <c r="A8" s="5" t="s">
        <v>339</v>
      </c>
      <c r="B8" s="6">
        <v>0.2</v>
      </c>
      <c r="C8" s="6">
        <v>10.7</v>
      </c>
      <c r="D8" s="6">
        <v>4.3</v>
      </c>
      <c r="E8" s="6">
        <v>1.4</v>
      </c>
      <c r="F8" s="6">
        <v>1.1</v>
      </c>
    </row>
    <row r="9" spans="1:6" ht="12.75">
      <c r="A9" s="5" t="s">
        <v>340</v>
      </c>
      <c r="B9" s="6">
        <v>167.7</v>
      </c>
      <c r="C9" s="6">
        <v>358</v>
      </c>
      <c r="D9" s="6">
        <v>243.6</v>
      </c>
      <c r="E9" s="6">
        <v>334.6</v>
      </c>
      <c r="F9" s="6">
        <v>300.6</v>
      </c>
    </row>
    <row r="10" spans="1:6" ht="12.75">
      <c r="A10" s="5" t="s">
        <v>341</v>
      </c>
      <c r="B10" s="6">
        <v>2639.8</v>
      </c>
      <c r="C10" s="6">
        <v>7275.6</v>
      </c>
      <c r="D10" s="6">
        <v>5990.5</v>
      </c>
      <c r="E10" s="6">
        <v>6814.8</v>
      </c>
      <c r="F10" s="6">
        <v>7016.7</v>
      </c>
    </row>
    <row r="11" spans="1:6" ht="12.75">
      <c r="A11" s="5" t="s">
        <v>342</v>
      </c>
      <c r="E11" s="6"/>
      <c r="F11" s="6"/>
    </row>
    <row r="12" spans="1:6" ht="12.75">
      <c r="A12" s="5" t="s">
        <v>398</v>
      </c>
      <c r="B12" s="6">
        <v>757.5</v>
      </c>
      <c r="C12" s="94">
        <v>783.8</v>
      </c>
      <c r="D12" s="94">
        <v>792.1</v>
      </c>
      <c r="E12" s="6">
        <v>937.3</v>
      </c>
      <c r="F12" s="6">
        <v>1301.3</v>
      </c>
    </row>
    <row r="13" spans="1:6" ht="12.75">
      <c r="A13" s="5" t="s">
        <v>344</v>
      </c>
      <c r="B13" s="6">
        <v>324</v>
      </c>
      <c r="C13" s="47">
        <v>642.2</v>
      </c>
      <c r="D13" s="47">
        <v>816.1</v>
      </c>
      <c r="E13" s="6">
        <v>700.6</v>
      </c>
      <c r="F13" s="6">
        <v>892.2</v>
      </c>
    </row>
    <row r="14" spans="1:6" ht="12.75">
      <c r="A14" s="5" t="s">
        <v>345</v>
      </c>
      <c r="C14" s="6"/>
      <c r="D14" s="6"/>
      <c r="E14" s="6"/>
      <c r="F14" s="6"/>
    </row>
    <row r="15" spans="1:6" ht="12.75">
      <c r="A15" s="5" t="s">
        <v>346</v>
      </c>
      <c r="B15" s="6">
        <v>248.5</v>
      </c>
      <c r="C15" s="6">
        <v>323.8</v>
      </c>
      <c r="D15" s="6">
        <v>345.7</v>
      </c>
      <c r="E15" s="47">
        <v>388.8</v>
      </c>
      <c r="F15" s="6">
        <v>357</v>
      </c>
    </row>
    <row r="16" spans="1:6" ht="12.75">
      <c r="A16" s="5" t="s">
        <v>347</v>
      </c>
      <c r="B16" s="6">
        <v>83.2</v>
      </c>
      <c r="C16" s="6">
        <v>120</v>
      </c>
      <c r="D16" s="6">
        <v>117.5</v>
      </c>
      <c r="E16" s="6">
        <v>196.3</v>
      </c>
      <c r="F16" s="6">
        <v>153.5</v>
      </c>
    </row>
    <row r="17" spans="1:6" ht="12.75">
      <c r="A17" s="5" t="s">
        <v>348</v>
      </c>
      <c r="B17" s="6">
        <v>1322.1</v>
      </c>
      <c r="C17" s="6">
        <v>2327.6</v>
      </c>
      <c r="D17" s="6">
        <v>1912.9</v>
      </c>
      <c r="E17" s="6">
        <v>3104.3</v>
      </c>
      <c r="F17" s="6">
        <v>3500.6</v>
      </c>
    </row>
    <row r="18" spans="1:6" ht="12.75">
      <c r="A18" s="5" t="s">
        <v>399</v>
      </c>
      <c r="B18" s="6">
        <v>461</v>
      </c>
      <c r="C18" s="6">
        <v>505.2</v>
      </c>
      <c r="D18" s="6">
        <v>507.7</v>
      </c>
      <c r="E18" s="6">
        <v>539.5</v>
      </c>
      <c r="F18" s="6">
        <v>691.3</v>
      </c>
    </row>
    <row r="19" spans="1:6" ht="12.75">
      <c r="A19" s="5" t="s">
        <v>350</v>
      </c>
      <c r="C19" s="6"/>
      <c r="D19" s="6"/>
      <c r="E19" s="6"/>
      <c r="F19" s="6"/>
    </row>
    <row r="20" spans="1:6" ht="12.75">
      <c r="A20" s="5" t="s">
        <v>351</v>
      </c>
      <c r="B20" s="6">
        <v>1673.4</v>
      </c>
      <c r="C20" s="47">
        <v>1956</v>
      </c>
      <c r="D20" s="6">
        <v>2861.9</v>
      </c>
      <c r="E20" s="6">
        <v>3128.7</v>
      </c>
      <c r="F20" s="6">
        <v>3931.9</v>
      </c>
    </row>
    <row r="21" spans="1:6" ht="12.75">
      <c r="A21" s="5" t="s">
        <v>352</v>
      </c>
      <c r="B21" s="6">
        <v>1886.7</v>
      </c>
      <c r="C21" s="47">
        <v>2007.8</v>
      </c>
      <c r="D21" s="6">
        <v>2303.4</v>
      </c>
      <c r="E21" s="6">
        <v>2077</v>
      </c>
      <c r="F21" s="6">
        <v>2223.5</v>
      </c>
    </row>
    <row r="22" spans="1:6" ht="12.75">
      <c r="A22" s="5" t="s">
        <v>353</v>
      </c>
      <c r="B22" s="6">
        <v>615.4</v>
      </c>
      <c r="C22" s="6">
        <v>635.9</v>
      </c>
      <c r="D22" s="6">
        <v>584.7</v>
      </c>
      <c r="E22" s="6">
        <v>661.5</v>
      </c>
      <c r="F22" s="6">
        <v>779.3</v>
      </c>
    </row>
    <row r="23" spans="1:6" ht="12.75">
      <c r="A23" s="5" t="s">
        <v>354</v>
      </c>
      <c r="B23" s="6">
        <v>674</v>
      </c>
      <c r="C23" s="6">
        <v>844.8</v>
      </c>
      <c r="D23" s="6">
        <v>957.1</v>
      </c>
      <c r="E23" s="6">
        <v>1042.3</v>
      </c>
      <c r="F23" s="6">
        <v>1227.6</v>
      </c>
    </row>
    <row r="24" spans="1:6" ht="12.75">
      <c r="A24" s="5" t="s">
        <v>355</v>
      </c>
      <c r="C24" s="6"/>
      <c r="D24" s="6"/>
      <c r="E24" s="6"/>
      <c r="F24" s="6"/>
    </row>
    <row r="25" spans="1:6" ht="12.75">
      <c r="A25" s="5" t="s">
        <v>356</v>
      </c>
      <c r="B25" s="6">
        <v>413</v>
      </c>
      <c r="C25" s="6">
        <v>144.9</v>
      </c>
      <c r="D25" s="6">
        <v>527</v>
      </c>
      <c r="E25" s="6">
        <v>550.1</v>
      </c>
      <c r="F25" s="6">
        <v>472.1</v>
      </c>
    </row>
    <row r="26" spans="1:6" ht="13.5" thickBot="1">
      <c r="A26" s="42"/>
      <c r="B26" s="42"/>
      <c r="C26" s="42"/>
      <c r="D26" s="42"/>
      <c r="E26" s="42"/>
      <c r="F26" s="42"/>
    </row>
    <row r="28" ht="18.75" customHeight="1">
      <c r="A28" s="85" t="s">
        <v>357</v>
      </c>
    </row>
    <row r="29" spans="1:6" ht="18.75" customHeight="1" thickBot="1">
      <c r="A29" s="196" t="s">
        <v>152</v>
      </c>
      <c r="B29" s="42"/>
      <c r="C29" s="42"/>
      <c r="D29" s="42"/>
      <c r="E29" s="42"/>
      <c r="F29" s="42"/>
    </row>
    <row r="30" spans="1:6" ht="18" customHeight="1" thickBot="1">
      <c r="A30" s="86"/>
      <c r="B30" s="10">
        <v>2007</v>
      </c>
      <c r="C30" s="10">
        <v>2008</v>
      </c>
      <c r="D30" s="10">
        <v>2009</v>
      </c>
      <c r="E30" s="10">
        <v>2010</v>
      </c>
      <c r="F30" s="10">
        <v>2011</v>
      </c>
    </row>
    <row r="31" spans="1:4" ht="12.75">
      <c r="A31" s="38"/>
      <c r="B31" s="140"/>
      <c r="C31" s="140"/>
      <c r="D31" s="140"/>
    </row>
    <row r="32" spans="1:8" ht="14.25">
      <c r="A32" s="152" t="s">
        <v>308</v>
      </c>
      <c r="B32" s="204">
        <v>129221.5</v>
      </c>
      <c r="C32" s="204">
        <v>168467.2</v>
      </c>
      <c r="D32" s="204">
        <v>181029.1</v>
      </c>
      <c r="E32" s="9">
        <v>197858.3</v>
      </c>
      <c r="F32" s="9">
        <v>260728.3</v>
      </c>
      <c r="G32" s="140"/>
      <c r="H32" s="140"/>
    </row>
    <row r="33" spans="1:6" ht="12.75">
      <c r="A33" s="152"/>
      <c r="B33" s="140"/>
      <c r="C33" s="140"/>
      <c r="D33" s="140"/>
      <c r="F33" s="6"/>
    </row>
    <row r="34" spans="1:9" ht="12.75">
      <c r="A34" s="153" t="s">
        <v>400</v>
      </c>
      <c r="B34" s="94">
        <v>110063.7</v>
      </c>
      <c r="C34" s="94">
        <v>143773.9</v>
      </c>
      <c r="D34" s="94">
        <v>158876.3</v>
      </c>
      <c r="E34" s="6">
        <v>175275.9</v>
      </c>
      <c r="F34" s="6">
        <v>229160.7</v>
      </c>
      <c r="G34" s="140"/>
      <c r="H34" s="140"/>
      <c r="I34" s="140"/>
    </row>
    <row r="35" spans="1:7" ht="12.75">
      <c r="A35" s="5" t="s">
        <v>401</v>
      </c>
      <c r="B35" s="6">
        <v>36730.9</v>
      </c>
      <c r="C35" s="6">
        <v>42557.3</v>
      </c>
      <c r="D35" s="6">
        <v>35514.6</v>
      </c>
      <c r="E35" s="6">
        <v>36410.3</v>
      </c>
      <c r="F35" s="6">
        <v>44948.9</v>
      </c>
      <c r="G35" s="140"/>
    </row>
    <row r="36" spans="1:7" ht="12.75">
      <c r="A36" s="5" t="s">
        <v>402</v>
      </c>
      <c r="B36" s="6">
        <v>1.6</v>
      </c>
      <c r="C36" s="6">
        <v>-5.5</v>
      </c>
      <c r="D36" s="6">
        <v>2.7</v>
      </c>
      <c r="E36" s="6">
        <v>13.8</v>
      </c>
      <c r="F36" s="6">
        <v>22.8</v>
      </c>
      <c r="G36" s="140"/>
    </row>
    <row r="37" spans="1:7" ht="12.75">
      <c r="A37" s="5" t="s">
        <v>403</v>
      </c>
      <c r="B37" s="6">
        <v>476</v>
      </c>
      <c r="C37" s="6">
        <v>643.7</v>
      </c>
      <c r="D37" s="6">
        <v>828.7</v>
      </c>
      <c r="E37" s="6">
        <v>1050.2</v>
      </c>
      <c r="F37" s="6">
        <v>1868.9</v>
      </c>
      <c r="G37" s="140"/>
    </row>
    <row r="38" spans="1:7" ht="12.75">
      <c r="A38" s="5" t="s">
        <v>404</v>
      </c>
      <c r="B38" s="6">
        <v>11435.1</v>
      </c>
      <c r="C38" s="6">
        <v>17575.1</v>
      </c>
      <c r="D38" s="6">
        <v>22640</v>
      </c>
      <c r="E38" s="6">
        <v>30541.7</v>
      </c>
      <c r="F38" s="6">
        <v>45437.9</v>
      </c>
      <c r="G38" s="140"/>
    </row>
    <row r="39" spans="1:6" ht="12.75">
      <c r="A39" s="205" t="s">
        <v>405</v>
      </c>
      <c r="E39" s="6"/>
      <c r="F39" s="6"/>
    </row>
    <row r="40" spans="1:7" ht="12.75">
      <c r="A40" s="5" t="s">
        <v>407</v>
      </c>
      <c r="B40" s="6">
        <v>3125.3</v>
      </c>
      <c r="C40" s="6">
        <v>1888.2</v>
      </c>
      <c r="D40" s="6">
        <v>3577</v>
      </c>
      <c r="E40" s="6">
        <v>5911.2</v>
      </c>
      <c r="F40" s="6">
        <v>8382.8</v>
      </c>
      <c r="G40" s="140"/>
    </row>
    <row r="41" spans="1:7" ht="12.75">
      <c r="A41" s="5" t="s">
        <v>408</v>
      </c>
      <c r="B41" s="6">
        <v>4746.4</v>
      </c>
      <c r="C41" s="6">
        <v>9238.1</v>
      </c>
      <c r="D41" s="6">
        <v>12672.5</v>
      </c>
      <c r="E41" s="6">
        <v>11468.5</v>
      </c>
      <c r="F41" s="6">
        <v>13186.1</v>
      </c>
      <c r="G41" s="140"/>
    </row>
    <row r="42" spans="1:6" ht="12.75">
      <c r="A42" s="5" t="s">
        <v>409</v>
      </c>
      <c r="E42" s="6"/>
      <c r="F42" s="6"/>
    </row>
    <row r="43" spans="1:7" ht="12.75">
      <c r="A43" s="5" t="s">
        <v>410</v>
      </c>
      <c r="B43" s="6">
        <v>25196.7</v>
      </c>
      <c r="C43" s="6">
        <v>30388.8</v>
      </c>
      <c r="D43" s="6">
        <v>33519.7</v>
      </c>
      <c r="E43" s="6">
        <v>34790.9</v>
      </c>
      <c r="F43" s="6">
        <v>43011.5</v>
      </c>
      <c r="G43" s="140"/>
    </row>
    <row r="44" spans="1:7" ht="12.75">
      <c r="A44" s="5" t="s">
        <v>373</v>
      </c>
      <c r="B44" s="6">
        <v>1624.7</v>
      </c>
      <c r="C44" s="6">
        <v>2333.2</v>
      </c>
      <c r="D44" s="6">
        <v>2534.7</v>
      </c>
      <c r="E44" s="6">
        <v>2565.7</v>
      </c>
      <c r="F44" s="6">
        <v>4009.6</v>
      </c>
      <c r="G44" s="140"/>
    </row>
    <row r="45" spans="1:7" ht="12.75">
      <c r="A45" s="5" t="s">
        <v>374</v>
      </c>
      <c r="B45" s="6">
        <v>9239</v>
      </c>
      <c r="C45" s="6">
        <v>12497.5</v>
      </c>
      <c r="D45" s="6">
        <v>15757.9</v>
      </c>
      <c r="E45" s="6">
        <v>15789.7</v>
      </c>
      <c r="F45" s="6">
        <v>19778.1</v>
      </c>
      <c r="G45" s="140"/>
    </row>
    <row r="46" spans="1:7" ht="12.75">
      <c r="A46" s="5" t="s">
        <v>411</v>
      </c>
      <c r="B46" s="6">
        <v>4340</v>
      </c>
      <c r="C46" s="6">
        <v>6433.8</v>
      </c>
      <c r="D46" s="6">
        <v>7515.7</v>
      </c>
      <c r="E46" s="6">
        <v>8034.4</v>
      </c>
      <c r="F46" s="6">
        <v>9264.7</v>
      </c>
      <c r="G46" s="140"/>
    </row>
    <row r="47" spans="1:6" ht="12.75">
      <c r="A47" s="5" t="s">
        <v>377</v>
      </c>
      <c r="E47" s="6"/>
      <c r="F47" s="6"/>
    </row>
    <row r="48" spans="1:7" ht="12.75">
      <c r="A48" s="5" t="s">
        <v>412</v>
      </c>
      <c r="B48" s="6">
        <v>2652.1</v>
      </c>
      <c r="C48" s="6">
        <v>5593.7</v>
      </c>
      <c r="D48" s="6">
        <v>6303.3</v>
      </c>
      <c r="E48" s="6">
        <v>7542.4</v>
      </c>
      <c r="F48" s="6">
        <v>8465.4</v>
      </c>
      <c r="G48" s="140"/>
    </row>
    <row r="49" spans="1:7" ht="12.75">
      <c r="A49" s="5" t="s">
        <v>413</v>
      </c>
      <c r="B49" s="6">
        <v>4250.9</v>
      </c>
      <c r="C49" s="6">
        <v>6652.3</v>
      </c>
      <c r="D49" s="6">
        <v>8454.3</v>
      </c>
      <c r="E49" s="6">
        <v>10371.2</v>
      </c>
      <c r="F49" s="6">
        <v>12320.2</v>
      </c>
      <c r="G49" s="140"/>
    </row>
    <row r="50" spans="1:7" ht="12.75">
      <c r="A50" s="5" t="s">
        <v>414</v>
      </c>
      <c r="B50" s="6">
        <v>5720.7</v>
      </c>
      <c r="C50" s="6">
        <v>7253.2</v>
      </c>
      <c r="D50" s="6">
        <v>8344.6</v>
      </c>
      <c r="E50" s="6">
        <v>8992.6</v>
      </c>
      <c r="F50" s="6">
        <v>14501.5</v>
      </c>
      <c r="G50" s="140"/>
    </row>
    <row r="51" spans="1:7" ht="12.75">
      <c r="A51" s="5" t="s">
        <v>415</v>
      </c>
      <c r="B51" s="6">
        <v>2324.3</v>
      </c>
      <c r="C51" s="6">
        <v>3106.6</v>
      </c>
      <c r="D51" s="6">
        <v>4228.9</v>
      </c>
      <c r="E51" s="6">
        <v>4636</v>
      </c>
      <c r="F51" s="6">
        <v>7412.7</v>
      </c>
      <c r="G51" s="140"/>
    </row>
    <row r="52" spans="1:6" ht="12.75">
      <c r="A52" s="5" t="s">
        <v>416</v>
      </c>
      <c r="E52" s="6"/>
      <c r="F52" s="6"/>
    </row>
    <row r="53" spans="1:7" ht="12.75">
      <c r="A53" s="5" t="s">
        <v>417</v>
      </c>
      <c r="B53" s="6">
        <v>1895.5</v>
      </c>
      <c r="C53" s="6">
        <v>2991.7</v>
      </c>
      <c r="D53" s="6">
        <v>3628.7</v>
      </c>
      <c r="E53" s="6">
        <v>4428.5</v>
      </c>
      <c r="F53" s="6">
        <v>4894.2</v>
      </c>
      <c r="G53" s="140"/>
    </row>
    <row r="54" spans="1:6" ht="12.75">
      <c r="A54" s="38" t="s">
        <v>418</v>
      </c>
      <c r="E54" s="6"/>
      <c r="F54" s="6"/>
    </row>
    <row r="55" spans="1:6" ht="12.75">
      <c r="A55" s="5" t="s">
        <v>419</v>
      </c>
      <c r="B55" s="6">
        <v>-3695.5</v>
      </c>
      <c r="C55" s="6">
        <v>-5373.8</v>
      </c>
      <c r="D55" s="6">
        <v>-6647</v>
      </c>
      <c r="E55" s="6">
        <v>-7271.2</v>
      </c>
      <c r="F55" s="6">
        <v>-8344.6</v>
      </c>
    </row>
    <row r="56" spans="1:6" ht="12.75">
      <c r="A56" s="38" t="s">
        <v>396</v>
      </c>
      <c r="B56" s="6">
        <v>19157.8</v>
      </c>
      <c r="C56" s="6">
        <v>24693.3</v>
      </c>
      <c r="D56" s="6">
        <v>22152.8</v>
      </c>
      <c r="E56" s="6">
        <v>22582.4</v>
      </c>
      <c r="F56" s="6">
        <v>31567.6</v>
      </c>
    </row>
    <row r="57" spans="1:6" ht="13.5" thickBot="1">
      <c r="A57" s="11"/>
      <c r="B57" s="42"/>
      <c r="C57" s="42"/>
      <c r="D57" s="42"/>
      <c r="E57" s="42"/>
      <c r="F57" s="42"/>
    </row>
    <row r="58" ht="12.75">
      <c r="A58" s="206" t="s">
        <v>309</v>
      </c>
    </row>
  </sheetData>
  <printOptions/>
  <pageMargins left="0.75" right="0.75" top="1" bottom="1" header="0.5" footer="0.5"/>
  <pageSetup horizontalDpi="600" verticalDpi="600" orientation="portrait" paperSize="9" scale="92" r:id="rId1"/>
  <headerFooter alignWithMargins="0">
    <oddFooter>&amp;C36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9"/>
  <sheetViews>
    <sheetView showGridLines="0" zoomScale="145" zoomScaleNormal="145" workbookViewId="0" topLeftCell="A67">
      <selection activeCell="F40" sqref="F40"/>
    </sheetView>
  </sheetViews>
  <sheetFormatPr defaultColWidth="9.00390625" defaultRowHeight="12.75"/>
  <cols>
    <col min="1" max="1" width="41.125" style="4" customWidth="1"/>
    <col min="2" max="4" width="9.125" style="4" customWidth="1"/>
    <col min="5" max="6" width="9.625" style="4" bestFit="1" customWidth="1"/>
    <col min="7" max="16384" width="9.125" style="4" customWidth="1"/>
  </cols>
  <sheetData>
    <row r="1" ht="18.75" customHeight="1">
      <c r="A1" s="85" t="s">
        <v>420</v>
      </c>
    </row>
    <row r="2" ht="18.75" customHeight="1">
      <c r="A2" s="85" t="s">
        <v>421</v>
      </c>
    </row>
    <row r="3" spans="1:6" ht="18" customHeight="1" thickBot="1">
      <c r="A3" s="196" t="s">
        <v>152</v>
      </c>
      <c r="B3" s="42"/>
      <c r="C3" s="42"/>
      <c r="D3" s="42"/>
      <c r="E3" s="42"/>
      <c r="F3" s="42"/>
    </row>
    <row r="4" spans="1:6" ht="18" customHeight="1" thickBot="1">
      <c r="A4" s="86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</row>
    <row r="5" ht="12.75">
      <c r="A5" s="38"/>
    </row>
    <row r="6" spans="1:6" ht="12.75">
      <c r="A6" s="197" t="s">
        <v>422</v>
      </c>
      <c r="B6" s="9">
        <v>249771.7</v>
      </c>
      <c r="C6" s="9">
        <v>315580.7</v>
      </c>
      <c r="D6" s="9">
        <v>406156.9</v>
      </c>
      <c r="E6" s="9">
        <v>426109.5</v>
      </c>
      <c r="F6" s="9">
        <v>502515.1</v>
      </c>
    </row>
    <row r="7" ht="12.75">
      <c r="D7" s="6"/>
    </row>
    <row r="8" spans="1:6" ht="12.75">
      <c r="A8" s="5" t="s">
        <v>338</v>
      </c>
      <c r="B8" s="6">
        <v>73389.1</v>
      </c>
      <c r="C8" s="47">
        <v>90623.5</v>
      </c>
      <c r="D8" s="6">
        <v>119928.4</v>
      </c>
      <c r="E8" s="6">
        <v>108347.5</v>
      </c>
      <c r="F8" s="6">
        <v>117377.7</v>
      </c>
    </row>
    <row r="9" spans="1:6" ht="12.75">
      <c r="A9" s="5" t="s">
        <v>339</v>
      </c>
      <c r="B9" s="6">
        <v>11.9</v>
      </c>
      <c r="C9" s="6">
        <v>5.8</v>
      </c>
      <c r="D9" s="6">
        <v>23.7</v>
      </c>
      <c r="E9" s="5">
        <v>12.7</v>
      </c>
      <c r="F9" s="6">
        <v>48.3</v>
      </c>
    </row>
    <row r="10" spans="1:6" ht="12.75">
      <c r="A10" s="5" t="s">
        <v>340</v>
      </c>
      <c r="B10" s="6">
        <v>1172.6</v>
      </c>
      <c r="C10" s="6">
        <v>1619</v>
      </c>
      <c r="D10" s="6">
        <v>2052.8</v>
      </c>
      <c r="E10" s="5">
        <v>1855.3</v>
      </c>
      <c r="F10" s="6">
        <v>3071.1</v>
      </c>
    </row>
    <row r="11" spans="1:6" ht="12.75">
      <c r="A11" s="5" t="s">
        <v>341</v>
      </c>
      <c r="B11" s="6">
        <v>52058.9</v>
      </c>
      <c r="C11" s="6">
        <v>69127</v>
      </c>
      <c r="D11" s="6">
        <v>83738.5</v>
      </c>
      <c r="E11" s="6">
        <v>99481.1</v>
      </c>
      <c r="F11" s="6">
        <v>122546.2</v>
      </c>
    </row>
    <row r="12" spans="1:6" ht="12.75">
      <c r="A12" s="5" t="s">
        <v>342</v>
      </c>
      <c r="E12" s="6"/>
      <c r="F12" s="6"/>
    </row>
    <row r="13" spans="1:6" ht="12.75">
      <c r="A13" s="5" t="s">
        <v>343</v>
      </c>
      <c r="B13" s="6">
        <v>9351.2</v>
      </c>
      <c r="C13" s="6">
        <v>7978.7</v>
      </c>
      <c r="D13" s="6">
        <v>8491.9</v>
      </c>
      <c r="E13" s="6">
        <v>12720.9</v>
      </c>
      <c r="F13" s="6">
        <v>17679.7</v>
      </c>
    </row>
    <row r="14" spans="1:6" ht="12.75">
      <c r="A14" s="5" t="s">
        <v>344</v>
      </c>
      <c r="B14" s="6">
        <v>17643.4</v>
      </c>
      <c r="C14" s="6">
        <v>24428.3</v>
      </c>
      <c r="D14" s="6">
        <v>37647.5</v>
      </c>
      <c r="E14" s="6">
        <v>32977.5</v>
      </c>
      <c r="F14" s="6">
        <v>39117.2</v>
      </c>
    </row>
    <row r="15" spans="1:6" ht="12.75">
      <c r="A15" s="5" t="s">
        <v>345</v>
      </c>
      <c r="C15" s="6"/>
      <c r="E15" s="6"/>
      <c r="F15" s="6"/>
    </row>
    <row r="16" spans="1:6" ht="12.75">
      <c r="A16" s="5" t="s">
        <v>346</v>
      </c>
      <c r="B16" s="6">
        <v>36798.9</v>
      </c>
      <c r="C16" s="6">
        <v>44313.1</v>
      </c>
      <c r="D16" s="6">
        <v>53004.8</v>
      </c>
      <c r="E16" s="6">
        <v>53388.9</v>
      </c>
      <c r="F16" s="6">
        <v>63421.3</v>
      </c>
    </row>
    <row r="17" spans="1:6" ht="12.75">
      <c r="A17" s="5" t="s">
        <v>347</v>
      </c>
      <c r="B17" s="6">
        <v>4615.3</v>
      </c>
      <c r="C17" s="6">
        <v>5475</v>
      </c>
      <c r="D17" s="6">
        <v>7234</v>
      </c>
      <c r="E17" s="6">
        <v>7039.9</v>
      </c>
      <c r="F17" s="6">
        <v>9014.9</v>
      </c>
    </row>
    <row r="18" spans="1:6" ht="12.75">
      <c r="A18" s="5" t="s">
        <v>348</v>
      </c>
      <c r="B18" s="6">
        <v>20121</v>
      </c>
      <c r="C18" s="6">
        <v>27310.9</v>
      </c>
      <c r="D18" s="6">
        <v>32776</v>
      </c>
      <c r="E18" s="6">
        <v>38141.4</v>
      </c>
      <c r="F18" s="6">
        <v>45813</v>
      </c>
    </row>
    <row r="19" spans="1:6" ht="12.75">
      <c r="A19" s="5" t="s">
        <v>399</v>
      </c>
      <c r="B19" s="6">
        <v>4906</v>
      </c>
      <c r="C19" s="6">
        <v>7062.2</v>
      </c>
      <c r="D19" s="6">
        <v>10031</v>
      </c>
      <c r="E19" s="6">
        <v>10715.7</v>
      </c>
      <c r="F19" s="6">
        <v>13127</v>
      </c>
    </row>
    <row r="20" spans="1:6" ht="12.75">
      <c r="A20" s="5" t="s">
        <v>350</v>
      </c>
      <c r="C20" s="6"/>
      <c r="E20" s="6"/>
      <c r="F20" s="6"/>
    </row>
    <row r="21" spans="1:6" ht="12.75">
      <c r="A21" s="5" t="s">
        <v>351</v>
      </c>
      <c r="B21" s="6">
        <v>5751.4</v>
      </c>
      <c r="C21" s="6">
        <v>8048.9</v>
      </c>
      <c r="D21" s="6">
        <v>13257.3</v>
      </c>
      <c r="E21" s="6">
        <v>16563.5</v>
      </c>
      <c r="F21" s="6">
        <v>17442.3</v>
      </c>
    </row>
    <row r="22" spans="1:6" ht="12.75">
      <c r="A22" s="5" t="s">
        <v>352</v>
      </c>
      <c r="B22" s="6">
        <v>9552.9</v>
      </c>
      <c r="C22" s="6">
        <v>11118</v>
      </c>
      <c r="D22" s="6">
        <v>15512.5</v>
      </c>
      <c r="E22" s="6">
        <v>17901.4</v>
      </c>
      <c r="F22" s="6">
        <v>22118.5</v>
      </c>
    </row>
    <row r="23" spans="1:6" ht="12.75">
      <c r="A23" s="5" t="s">
        <v>353</v>
      </c>
      <c r="B23" s="6">
        <v>6604.9</v>
      </c>
      <c r="C23" s="6">
        <v>9262.3</v>
      </c>
      <c r="D23" s="6">
        <v>11130.4</v>
      </c>
      <c r="E23" s="6">
        <v>12245.5</v>
      </c>
      <c r="F23" s="6">
        <v>13834</v>
      </c>
    </row>
    <row r="24" spans="1:6" ht="12.75">
      <c r="A24" s="5" t="s">
        <v>354</v>
      </c>
      <c r="B24" s="6">
        <v>4367.6</v>
      </c>
      <c r="C24" s="6">
        <v>4690.2</v>
      </c>
      <c r="D24" s="6">
        <v>5780</v>
      </c>
      <c r="E24" s="6">
        <v>7424.5</v>
      </c>
      <c r="F24" s="6">
        <v>8439.9</v>
      </c>
    </row>
    <row r="25" spans="1:6" ht="12.75">
      <c r="A25" s="5" t="s">
        <v>355</v>
      </c>
      <c r="C25" s="6"/>
      <c r="E25" s="6"/>
      <c r="F25" s="6"/>
    </row>
    <row r="26" spans="1:6" ht="12.75">
      <c r="A26" s="5" t="s">
        <v>356</v>
      </c>
      <c r="B26" s="6">
        <v>3426.6</v>
      </c>
      <c r="C26" s="6">
        <v>4517.8</v>
      </c>
      <c r="D26" s="6">
        <v>5548.1</v>
      </c>
      <c r="E26" s="6">
        <v>7293.7</v>
      </c>
      <c r="F26" s="6">
        <v>9464</v>
      </c>
    </row>
    <row r="27" spans="1:6" ht="13.5" thickBot="1">
      <c r="A27" s="42"/>
      <c r="B27" s="42"/>
      <c r="C27" s="42"/>
      <c r="D27" s="42"/>
      <c r="E27" s="42"/>
      <c r="F27" s="42"/>
    </row>
    <row r="29" ht="18.75" customHeight="1">
      <c r="A29" s="85" t="s">
        <v>423</v>
      </c>
    </row>
    <row r="30" spans="1:6" ht="18.75" customHeight="1" thickBot="1">
      <c r="A30" s="196" t="s">
        <v>152</v>
      </c>
      <c r="B30" s="42"/>
      <c r="C30" s="42"/>
      <c r="D30" s="42"/>
      <c r="E30" s="42"/>
      <c r="F30" s="42"/>
    </row>
    <row r="31" spans="1:6" ht="18" customHeight="1" thickBot="1">
      <c r="A31" s="86"/>
      <c r="B31" s="10">
        <v>2007</v>
      </c>
      <c r="C31" s="10">
        <v>2008</v>
      </c>
      <c r="D31" s="10">
        <v>2009</v>
      </c>
      <c r="E31" s="10">
        <v>2010</v>
      </c>
      <c r="F31" s="10">
        <v>2011</v>
      </c>
    </row>
    <row r="32" ht="12.75">
      <c r="A32" s="38"/>
    </row>
    <row r="33" spans="1:6" ht="12.75">
      <c r="A33" s="197" t="s">
        <v>424</v>
      </c>
      <c r="B33" s="9">
        <v>141659</v>
      </c>
      <c r="C33" s="9">
        <v>182528.4</v>
      </c>
      <c r="D33" s="9">
        <v>238148.4</v>
      </c>
      <c r="E33" s="9">
        <v>247877.5</v>
      </c>
      <c r="F33" s="9">
        <v>292957.3</v>
      </c>
    </row>
    <row r="34" spans="2:4" ht="12.75">
      <c r="B34" s="58"/>
      <c r="C34" s="58"/>
      <c r="D34" s="58"/>
    </row>
    <row r="35" spans="1:6" ht="12.75">
      <c r="A35" s="5" t="s">
        <v>338</v>
      </c>
      <c r="B35" s="6">
        <v>40229.4</v>
      </c>
      <c r="C35" s="6">
        <v>52154.1</v>
      </c>
      <c r="D35" s="6">
        <v>72813.5</v>
      </c>
      <c r="E35" s="6">
        <v>71574.1</v>
      </c>
      <c r="F35" s="6">
        <v>78225.4</v>
      </c>
    </row>
    <row r="36" spans="1:6" ht="12.75">
      <c r="A36" s="5" t="s">
        <v>339</v>
      </c>
      <c r="B36" s="6">
        <v>7.1</v>
      </c>
      <c r="C36" s="6">
        <v>3.8</v>
      </c>
      <c r="D36" s="6">
        <v>18.7</v>
      </c>
      <c r="E36" s="6">
        <v>6</v>
      </c>
      <c r="F36" s="6">
        <v>31.8</v>
      </c>
    </row>
    <row r="37" spans="1:6" ht="12.75">
      <c r="A37" s="5" t="s">
        <v>340</v>
      </c>
      <c r="B37" s="6">
        <v>699.6</v>
      </c>
      <c r="C37" s="6">
        <v>916.7</v>
      </c>
      <c r="D37" s="6">
        <v>973.8</v>
      </c>
      <c r="E37" s="6">
        <v>822</v>
      </c>
      <c r="F37" s="6">
        <v>1416.5</v>
      </c>
    </row>
    <row r="38" spans="1:6" ht="12.75">
      <c r="A38" s="5" t="s">
        <v>341</v>
      </c>
      <c r="B38" s="6">
        <v>38756.5</v>
      </c>
      <c r="C38" s="6">
        <v>52066.8</v>
      </c>
      <c r="D38" s="6">
        <v>61200.3</v>
      </c>
      <c r="E38" s="6">
        <v>67607.1</v>
      </c>
      <c r="F38" s="6">
        <v>83247.1</v>
      </c>
    </row>
    <row r="39" spans="1:6" ht="12.75">
      <c r="A39" s="5" t="s">
        <v>342</v>
      </c>
      <c r="F39" s="6"/>
    </row>
    <row r="40" spans="1:6" ht="12.75">
      <c r="A40" s="5" t="s">
        <v>343</v>
      </c>
      <c r="B40" s="6">
        <v>5117.2</v>
      </c>
      <c r="C40" s="6">
        <v>4384.7</v>
      </c>
      <c r="D40" s="6">
        <v>5888.8</v>
      </c>
      <c r="E40" s="6">
        <v>7861.1</v>
      </c>
      <c r="F40" s="6">
        <v>9329.6</v>
      </c>
    </row>
    <row r="41" spans="1:6" ht="12.75">
      <c r="A41" s="5" t="s">
        <v>344</v>
      </c>
      <c r="B41" s="6">
        <v>13618.9</v>
      </c>
      <c r="C41" s="6">
        <v>18809.8</v>
      </c>
      <c r="D41" s="6">
        <v>25585.2</v>
      </c>
      <c r="E41" s="6">
        <v>21982.8</v>
      </c>
      <c r="F41" s="6">
        <v>26642.7</v>
      </c>
    </row>
    <row r="42" spans="1:6" ht="12.75">
      <c r="A42" s="5" t="s">
        <v>345</v>
      </c>
      <c r="C42" s="6"/>
      <c r="F42" s="6"/>
    </row>
    <row r="43" spans="1:6" ht="12.75">
      <c r="A43" s="5" t="s">
        <v>346</v>
      </c>
      <c r="B43" s="6">
        <v>13635.9</v>
      </c>
      <c r="C43" s="6">
        <v>16434.7</v>
      </c>
      <c r="D43" s="6">
        <v>21582.2</v>
      </c>
      <c r="E43" s="6">
        <v>21406.9</v>
      </c>
      <c r="F43" s="6">
        <v>24650.9</v>
      </c>
    </row>
    <row r="44" spans="1:6" ht="12.75">
      <c r="A44" s="5" t="s">
        <v>347</v>
      </c>
      <c r="B44" s="6">
        <v>2865.7</v>
      </c>
      <c r="C44" s="6">
        <v>3540.3</v>
      </c>
      <c r="D44" s="6">
        <v>4677.7</v>
      </c>
      <c r="E44" s="6">
        <v>4640.9</v>
      </c>
      <c r="F44" s="6">
        <v>5786.1</v>
      </c>
    </row>
    <row r="45" spans="1:6" ht="12.75">
      <c r="A45" s="5" t="s">
        <v>348</v>
      </c>
      <c r="B45" s="6">
        <v>10173.5</v>
      </c>
      <c r="C45" s="6">
        <v>13469.9</v>
      </c>
      <c r="D45" s="6">
        <v>17201</v>
      </c>
      <c r="E45" s="6">
        <v>19720.7</v>
      </c>
      <c r="F45" s="6">
        <v>25125.6</v>
      </c>
    </row>
    <row r="46" spans="1:6" ht="12.75">
      <c r="A46" s="5" t="s">
        <v>399</v>
      </c>
      <c r="B46" s="6">
        <v>1677</v>
      </c>
      <c r="C46" s="6">
        <v>1971.6</v>
      </c>
      <c r="D46" s="6">
        <v>2614.9</v>
      </c>
      <c r="E46" s="6">
        <v>2972.5</v>
      </c>
      <c r="F46" s="6">
        <v>3378.5</v>
      </c>
    </row>
    <row r="47" spans="1:6" ht="12.75">
      <c r="A47" s="5" t="s">
        <v>350</v>
      </c>
      <c r="C47" s="6"/>
      <c r="F47" s="6"/>
    </row>
    <row r="48" spans="1:6" ht="12.75">
      <c r="A48" s="5" t="s">
        <v>351</v>
      </c>
      <c r="B48" s="6">
        <v>2263.9</v>
      </c>
      <c r="C48" s="6">
        <v>3282.3</v>
      </c>
      <c r="D48" s="6">
        <v>5623</v>
      </c>
      <c r="E48" s="6">
        <v>6949.7</v>
      </c>
      <c r="F48" s="6">
        <v>6604.1</v>
      </c>
    </row>
    <row r="49" spans="1:6" ht="12.75">
      <c r="A49" s="5" t="s">
        <v>352</v>
      </c>
      <c r="B49" s="6">
        <v>4407.8</v>
      </c>
      <c r="C49" s="6">
        <v>4801.9</v>
      </c>
      <c r="D49" s="6">
        <v>6632.2</v>
      </c>
      <c r="E49" s="6">
        <v>7176.7</v>
      </c>
      <c r="F49" s="6">
        <v>9022.1</v>
      </c>
    </row>
    <row r="50" spans="1:6" ht="12.75">
      <c r="A50" s="5" t="s">
        <v>353</v>
      </c>
      <c r="B50" s="6">
        <v>2040.7</v>
      </c>
      <c r="C50" s="6">
        <v>2836.5</v>
      </c>
      <c r="D50" s="6">
        <v>3129.1</v>
      </c>
      <c r="E50" s="6">
        <v>3342.9</v>
      </c>
      <c r="F50" s="6">
        <v>4058</v>
      </c>
    </row>
    <row r="51" spans="1:6" ht="12.75">
      <c r="A51" s="5" t="s">
        <v>354</v>
      </c>
      <c r="B51" s="6">
        <v>1739</v>
      </c>
      <c r="C51" s="6">
        <v>1702.9</v>
      </c>
      <c r="D51" s="6">
        <v>1841.5</v>
      </c>
      <c r="E51" s="6">
        <v>2150</v>
      </c>
      <c r="F51" s="6">
        <v>2713</v>
      </c>
    </row>
    <row r="52" spans="1:6" ht="12.75">
      <c r="A52" s="5" t="s">
        <v>355</v>
      </c>
      <c r="C52" s="6"/>
      <c r="F52" s="6"/>
    </row>
    <row r="53" spans="1:6" ht="12.75">
      <c r="A53" s="5" t="s">
        <v>356</v>
      </c>
      <c r="B53" s="6">
        <v>1869.9</v>
      </c>
      <c r="C53" s="6">
        <v>2228.1</v>
      </c>
      <c r="D53" s="6">
        <v>2610.1</v>
      </c>
      <c r="E53" s="6">
        <v>3229.8</v>
      </c>
      <c r="F53" s="6">
        <v>4422.2</v>
      </c>
    </row>
    <row r="54" spans="1:6" ht="12.75">
      <c r="A54" s="38" t="s">
        <v>361</v>
      </c>
      <c r="C54" s="6"/>
      <c r="F54" s="6"/>
    </row>
    <row r="55" spans="1:6" ht="13.5" thickBot="1">
      <c r="A55" s="11" t="s">
        <v>362</v>
      </c>
      <c r="B55" s="8">
        <v>2556.9</v>
      </c>
      <c r="C55" s="8">
        <v>3924.3</v>
      </c>
      <c r="D55" s="8">
        <v>5756.4</v>
      </c>
      <c r="E55" s="8">
        <v>6434.3</v>
      </c>
      <c r="F55" s="8">
        <v>8303.7</v>
      </c>
    </row>
    <row r="57" ht="18.75" customHeight="1">
      <c r="A57" s="85" t="s">
        <v>423</v>
      </c>
    </row>
    <row r="58" spans="1:6" ht="18.75" customHeight="1" thickBot="1">
      <c r="A58" s="196" t="s">
        <v>152</v>
      </c>
      <c r="B58" s="42"/>
      <c r="C58" s="42"/>
      <c r="D58" s="42"/>
      <c r="E58" s="42"/>
      <c r="F58" s="42"/>
    </row>
    <row r="59" spans="1:6" ht="18" customHeight="1" thickBot="1">
      <c r="A59" s="86"/>
      <c r="B59" s="10">
        <v>2007</v>
      </c>
      <c r="C59" s="10">
        <v>2008</v>
      </c>
      <c r="D59" s="10">
        <v>2009</v>
      </c>
      <c r="E59" s="10">
        <v>2010</v>
      </c>
      <c r="F59" s="10">
        <v>2011</v>
      </c>
    </row>
    <row r="60" spans="1:4" ht="12.75">
      <c r="A60" s="38"/>
      <c r="B60" s="140"/>
      <c r="C60" s="140"/>
      <c r="D60" s="140"/>
    </row>
    <row r="61" spans="1:7" ht="14.25">
      <c r="A61" s="197" t="s">
        <v>310</v>
      </c>
      <c r="B61" s="9">
        <v>123521.9</v>
      </c>
      <c r="C61" s="9">
        <v>153819.4</v>
      </c>
      <c r="D61" s="9">
        <v>193417.9</v>
      </c>
      <c r="E61" s="9">
        <v>200274</v>
      </c>
      <c r="F61" s="9">
        <v>233495.1</v>
      </c>
      <c r="G61" s="140"/>
    </row>
    <row r="62" spans="2:4" ht="12.75">
      <c r="B62" s="140"/>
      <c r="C62" s="140"/>
      <c r="D62" s="140"/>
    </row>
    <row r="63" spans="1:7" ht="12.75">
      <c r="A63" s="153" t="s">
        <v>363</v>
      </c>
      <c r="B63" s="6">
        <v>108112.7</v>
      </c>
      <c r="C63" s="6">
        <v>133052.3</v>
      </c>
      <c r="D63" s="6">
        <v>168008.5</v>
      </c>
      <c r="E63" s="6">
        <v>178232</v>
      </c>
      <c r="F63" s="6">
        <v>209557.8</v>
      </c>
      <c r="G63" s="140"/>
    </row>
    <row r="64" spans="1:6" ht="12.75">
      <c r="A64" s="5" t="s">
        <v>364</v>
      </c>
      <c r="B64" s="6">
        <v>33159.7</v>
      </c>
      <c r="C64" s="6">
        <v>38469.4</v>
      </c>
      <c r="D64" s="6">
        <v>47114.9</v>
      </c>
      <c r="E64" s="6">
        <v>36773.4</v>
      </c>
      <c r="F64" s="6">
        <f>F8-F35</f>
        <v>39152.3</v>
      </c>
    </row>
    <row r="65" spans="1:6" ht="12.75">
      <c r="A65" s="5" t="s">
        <v>365</v>
      </c>
      <c r="B65" s="6">
        <v>4.8</v>
      </c>
      <c r="C65" s="6">
        <v>2</v>
      </c>
      <c r="D65" s="6">
        <v>5</v>
      </c>
      <c r="E65" s="6">
        <v>6.7</v>
      </c>
      <c r="F65" s="6">
        <f aca="true" t="shared" si="0" ref="F65:F84">F9-F36</f>
        <v>16.5</v>
      </c>
    </row>
    <row r="66" spans="1:6" ht="12.75">
      <c r="A66" s="5" t="s">
        <v>366</v>
      </c>
      <c r="B66" s="47">
        <v>473</v>
      </c>
      <c r="C66" s="47">
        <v>702.3</v>
      </c>
      <c r="D66" s="6">
        <v>1079</v>
      </c>
      <c r="E66" s="6">
        <v>1033.3</v>
      </c>
      <c r="F66" s="6">
        <f t="shared" si="0"/>
        <v>1654.6</v>
      </c>
    </row>
    <row r="67" spans="1:6" ht="12.75">
      <c r="A67" s="5" t="s">
        <v>367</v>
      </c>
      <c r="B67" s="47">
        <v>13302.4</v>
      </c>
      <c r="C67" s="47">
        <v>17060.2</v>
      </c>
      <c r="D67" s="6">
        <v>22538.2</v>
      </c>
      <c r="E67" s="6">
        <v>31874</v>
      </c>
      <c r="F67" s="6">
        <f t="shared" si="0"/>
        <v>39299.1</v>
      </c>
    </row>
    <row r="68" spans="1:6" ht="12.75">
      <c r="A68" s="5" t="s">
        <v>368</v>
      </c>
      <c r="F68" s="6"/>
    </row>
    <row r="69" spans="1:6" ht="12.75">
      <c r="A69" s="5" t="s">
        <v>369</v>
      </c>
      <c r="B69" s="6">
        <v>4234</v>
      </c>
      <c r="C69" s="6">
        <v>3594</v>
      </c>
      <c r="D69" s="6">
        <v>2603.1</v>
      </c>
      <c r="E69" s="6">
        <v>4859.8</v>
      </c>
      <c r="F69" s="6">
        <f t="shared" si="0"/>
        <v>8350.1</v>
      </c>
    </row>
    <row r="70" spans="1:6" ht="12.75">
      <c r="A70" s="5" t="s">
        <v>370</v>
      </c>
      <c r="B70" s="6">
        <v>4024.5</v>
      </c>
      <c r="C70" s="6">
        <v>5618.5</v>
      </c>
      <c r="D70" s="6">
        <v>12062.3</v>
      </c>
      <c r="E70" s="6">
        <v>10994.7</v>
      </c>
      <c r="F70" s="6">
        <f t="shared" si="0"/>
        <v>12474.5</v>
      </c>
    </row>
    <row r="71" spans="1:6" ht="12.75">
      <c r="A71" s="5" t="s">
        <v>371</v>
      </c>
      <c r="B71" s="6"/>
      <c r="C71" s="6"/>
      <c r="D71" s="6"/>
      <c r="F71" s="6"/>
    </row>
    <row r="72" spans="1:6" ht="12.75">
      <c r="A72" s="5" t="s">
        <v>372</v>
      </c>
      <c r="B72" s="6">
        <v>23163</v>
      </c>
      <c r="C72" s="6">
        <v>27878.4</v>
      </c>
      <c r="D72" s="6">
        <v>31422.6</v>
      </c>
      <c r="E72" s="6">
        <v>31982</v>
      </c>
      <c r="F72" s="6">
        <f t="shared" si="0"/>
        <v>38770.4</v>
      </c>
    </row>
    <row r="73" spans="1:6" ht="12.75">
      <c r="A73" s="5" t="s">
        <v>425</v>
      </c>
      <c r="B73" s="6">
        <v>1749.6</v>
      </c>
      <c r="C73" s="6">
        <v>1934.7</v>
      </c>
      <c r="D73" s="6">
        <v>2556.3</v>
      </c>
      <c r="E73" s="6">
        <v>2399</v>
      </c>
      <c r="F73" s="6">
        <f t="shared" si="0"/>
        <v>3228.8</v>
      </c>
    </row>
    <row r="74" spans="1:6" ht="12.75">
      <c r="A74" s="5" t="s">
        <v>426</v>
      </c>
      <c r="B74" s="6">
        <v>9947.5</v>
      </c>
      <c r="C74" s="6">
        <v>13841</v>
      </c>
      <c r="D74" s="6">
        <v>15575</v>
      </c>
      <c r="E74" s="6">
        <v>18420.7</v>
      </c>
      <c r="F74" s="6">
        <f t="shared" si="0"/>
        <v>20687.4</v>
      </c>
    </row>
    <row r="75" spans="1:6" ht="12.75">
      <c r="A75" s="5" t="s">
        <v>427</v>
      </c>
      <c r="B75" s="6">
        <v>3229</v>
      </c>
      <c r="C75" s="6">
        <v>5090.6</v>
      </c>
      <c r="D75" s="6">
        <v>7416.1</v>
      </c>
      <c r="E75" s="6">
        <v>7743.2</v>
      </c>
      <c r="F75" s="6">
        <f t="shared" si="0"/>
        <v>9748.5</v>
      </c>
    </row>
    <row r="76" spans="1:6" ht="12.75">
      <c r="A76" s="5" t="s">
        <v>428</v>
      </c>
      <c r="B76" s="6"/>
      <c r="C76" s="6"/>
      <c r="D76" s="6"/>
      <c r="F76" s="6"/>
    </row>
    <row r="77" spans="1:6" ht="12.75">
      <c r="A77" s="5" t="s">
        <v>429</v>
      </c>
      <c r="B77" s="6">
        <v>3487.5</v>
      </c>
      <c r="C77" s="6">
        <v>4766.6</v>
      </c>
      <c r="D77" s="6">
        <v>7634.3</v>
      </c>
      <c r="E77" s="6">
        <v>9613.8</v>
      </c>
      <c r="F77" s="6">
        <f t="shared" si="0"/>
        <v>10838.2</v>
      </c>
    </row>
    <row r="78" spans="1:6" ht="12.75">
      <c r="A78" s="5" t="s">
        <v>430</v>
      </c>
      <c r="B78" s="6">
        <v>5145.1</v>
      </c>
      <c r="C78" s="6">
        <v>6316.1</v>
      </c>
      <c r="D78" s="6">
        <v>8880.3</v>
      </c>
      <c r="E78" s="6">
        <v>10724.7</v>
      </c>
      <c r="F78" s="6">
        <f t="shared" si="0"/>
        <v>13096.4</v>
      </c>
    </row>
    <row r="79" spans="1:6" ht="12.75">
      <c r="A79" s="5" t="s">
        <v>431</v>
      </c>
      <c r="B79" s="6">
        <v>4564.2</v>
      </c>
      <c r="C79" s="6">
        <v>6425.8</v>
      </c>
      <c r="D79" s="6">
        <v>8001.3</v>
      </c>
      <c r="E79" s="6">
        <v>8902.6</v>
      </c>
      <c r="F79" s="6">
        <f t="shared" si="0"/>
        <v>9776</v>
      </c>
    </row>
    <row r="80" spans="1:6" ht="12.75">
      <c r="A80" s="5" t="s">
        <v>432</v>
      </c>
      <c r="B80" s="6">
        <v>2628.6</v>
      </c>
      <c r="C80" s="6">
        <v>2987.3</v>
      </c>
      <c r="D80" s="6">
        <v>3938.5</v>
      </c>
      <c r="E80" s="6">
        <v>5274.5</v>
      </c>
      <c r="F80" s="6">
        <f t="shared" si="0"/>
        <v>5726.9</v>
      </c>
    </row>
    <row r="81" spans="1:6" ht="12.75">
      <c r="A81" s="5" t="s">
        <v>433</v>
      </c>
      <c r="B81" s="6"/>
      <c r="C81" s="6"/>
      <c r="D81" s="6"/>
      <c r="F81" s="6"/>
    </row>
    <row r="82" spans="1:6" ht="12.75">
      <c r="A82" s="5" t="s">
        <v>393</v>
      </c>
      <c r="B82" s="6">
        <v>1556.7</v>
      </c>
      <c r="C82" s="6">
        <v>2289.7</v>
      </c>
      <c r="D82" s="6">
        <v>2938</v>
      </c>
      <c r="E82" s="6">
        <v>4063.9</v>
      </c>
      <c r="F82" s="6">
        <f t="shared" si="0"/>
        <v>5041.8</v>
      </c>
    </row>
    <row r="83" spans="1:6" ht="12.75">
      <c r="A83" s="38" t="s">
        <v>394</v>
      </c>
      <c r="B83" s="6"/>
      <c r="C83" s="6"/>
      <c r="D83" s="6"/>
      <c r="F83" s="6">
        <f t="shared" si="0"/>
        <v>0</v>
      </c>
    </row>
    <row r="84" spans="1:6" ht="12.75">
      <c r="A84" s="5" t="s">
        <v>395</v>
      </c>
      <c r="B84" s="47">
        <v>-2556.9</v>
      </c>
      <c r="C84" s="6">
        <v>-3924.3</v>
      </c>
      <c r="D84" s="6">
        <v>-5756.4</v>
      </c>
      <c r="E84" s="6">
        <v>-6434.3</v>
      </c>
      <c r="F84" s="6">
        <f t="shared" si="0"/>
        <v>-8303.7</v>
      </c>
    </row>
    <row r="85" spans="1:6" ht="12.75">
      <c r="A85" s="38" t="s">
        <v>434</v>
      </c>
      <c r="B85" s="6">
        <v>15409.2</v>
      </c>
      <c r="C85" s="6">
        <v>20767.1</v>
      </c>
      <c r="D85" s="6">
        <v>25409.4</v>
      </c>
      <c r="E85" s="6">
        <v>22042</v>
      </c>
      <c r="F85" s="6">
        <v>23937.3</v>
      </c>
    </row>
    <row r="86" spans="1:6" ht="13.5" thickBot="1">
      <c r="A86" s="42"/>
      <c r="B86" s="42"/>
      <c r="C86" s="42"/>
      <c r="D86" s="42"/>
      <c r="E86" s="42"/>
      <c r="F86" s="42"/>
    </row>
    <row r="88" ht="12.75">
      <c r="A88" s="202" t="s">
        <v>311</v>
      </c>
    </row>
    <row r="89" ht="12.75">
      <c r="A89" s="99" t="s">
        <v>435</v>
      </c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&amp;C38</oddFooter>
  </headerFooter>
  <rowBreaks count="1" manualBreakCount="1">
    <brk id="5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7"/>
  <sheetViews>
    <sheetView showGridLines="0" zoomScale="145" zoomScaleNormal="145" workbookViewId="0" topLeftCell="A231">
      <selection activeCell="F40" sqref="F40"/>
    </sheetView>
  </sheetViews>
  <sheetFormatPr defaultColWidth="9.00390625" defaultRowHeight="12.75"/>
  <cols>
    <col min="1" max="1" width="41.125" style="4" customWidth="1"/>
    <col min="2" max="6" width="9.125" style="4" customWidth="1"/>
    <col min="7" max="7" width="10.375" style="4" customWidth="1"/>
    <col min="8" max="9" width="9.125" style="4" customWidth="1"/>
    <col min="10" max="10" width="9.625" style="4" bestFit="1" customWidth="1"/>
    <col min="11" max="16384" width="9.125" style="4" customWidth="1"/>
  </cols>
  <sheetData>
    <row r="1" ht="18.75" customHeight="1">
      <c r="A1" s="85" t="s">
        <v>436</v>
      </c>
    </row>
    <row r="2" ht="18.75" customHeight="1">
      <c r="A2" s="85" t="s">
        <v>437</v>
      </c>
    </row>
    <row r="3" ht="18.75" customHeight="1" hidden="1" thickBot="1">
      <c r="A3" s="207" t="s">
        <v>439</v>
      </c>
    </row>
    <row r="4" spans="1:7" ht="86.25" customHeight="1" hidden="1" thickBot="1">
      <c r="A4" s="103"/>
      <c r="B4" s="208" t="s">
        <v>440</v>
      </c>
      <c r="C4" s="208" t="s">
        <v>441</v>
      </c>
      <c r="D4" s="208" t="s">
        <v>442</v>
      </c>
      <c r="E4" s="208" t="s">
        <v>443</v>
      </c>
      <c r="F4" s="208" t="s">
        <v>444</v>
      </c>
      <c r="G4" s="208" t="s">
        <v>312</v>
      </c>
    </row>
    <row r="5" ht="12.75" hidden="1">
      <c r="A5" s="209"/>
    </row>
    <row r="6" spans="1:7" ht="12.75" hidden="1">
      <c r="A6" s="210">
        <v>2004</v>
      </c>
      <c r="B6" s="9">
        <v>31983.3</v>
      </c>
      <c r="C6" s="9">
        <v>1706.7</v>
      </c>
      <c r="D6" s="9">
        <v>9734.6</v>
      </c>
      <c r="E6" s="9">
        <v>42090.4</v>
      </c>
      <c r="F6" s="9">
        <v>527.8</v>
      </c>
      <c r="G6" s="9">
        <v>84797.1</v>
      </c>
    </row>
    <row r="7" ht="12.75" hidden="1"/>
    <row r="8" spans="1:7" ht="12.75" hidden="1">
      <c r="A8" s="5" t="s">
        <v>445</v>
      </c>
      <c r="B8" s="6">
        <v>557.1</v>
      </c>
      <c r="C8" s="6"/>
      <c r="D8" s="6">
        <v>340.4</v>
      </c>
      <c r="E8" s="6">
        <v>27316.5</v>
      </c>
      <c r="F8" s="6"/>
      <c r="G8" s="6">
        <v>28214</v>
      </c>
    </row>
    <row r="9" spans="1:7" ht="12.75" hidden="1">
      <c r="A9" s="5" t="s">
        <v>446</v>
      </c>
      <c r="B9" s="6">
        <v>0.8</v>
      </c>
      <c r="C9" s="6"/>
      <c r="D9" s="6">
        <v>0.3</v>
      </c>
      <c r="E9" s="6"/>
      <c r="F9" s="6"/>
      <c r="G9" s="6">
        <v>1.1</v>
      </c>
    </row>
    <row r="10" spans="1:7" ht="12.75" hidden="1">
      <c r="A10" s="5" t="s">
        <v>447</v>
      </c>
      <c r="B10" s="6">
        <v>609.7</v>
      </c>
      <c r="C10" s="6"/>
      <c r="D10" s="6"/>
      <c r="E10" s="6">
        <v>0</v>
      </c>
      <c r="F10" s="6"/>
      <c r="G10" s="6">
        <v>609.7</v>
      </c>
    </row>
    <row r="11" spans="1:7" ht="12.75" hidden="1">
      <c r="A11" s="5" t="s">
        <v>448</v>
      </c>
      <c r="B11" s="6">
        <v>13228.8</v>
      </c>
      <c r="C11" s="6"/>
      <c r="D11" s="6"/>
      <c r="E11" s="6">
        <v>1230.7</v>
      </c>
      <c r="F11" s="6"/>
      <c r="G11" s="6">
        <v>14459.5</v>
      </c>
    </row>
    <row r="12" ht="12.75" hidden="1">
      <c r="A12" s="5" t="s">
        <v>449</v>
      </c>
    </row>
    <row r="13" spans="1:7" ht="12.75" hidden="1">
      <c r="A13" s="5" t="s">
        <v>451</v>
      </c>
      <c r="B13" s="6">
        <v>3075.6</v>
      </c>
      <c r="C13" s="6"/>
      <c r="D13" s="6"/>
      <c r="E13" s="6"/>
      <c r="F13" s="6"/>
      <c r="G13" s="6">
        <v>3075.6</v>
      </c>
    </row>
    <row r="14" spans="1:7" ht="12.75" hidden="1">
      <c r="A14" s="5" t="s">
        <v>452</v>
      </c>
      <c r="B14" s="6">
        <v>1978.2</v>
      </c>
      <c r="C14" s="6"/>
      <c r="D14" s="6"/>
      <c r="E14" s="6">
        <v>341.1</v>
      </c>
      <c r="F14" s="6"/>
      <c r="G14" s="6">
        <v>2319.3</v>
      </c>
    </row>
    <row r="15" spans="1:7" ht="12.75" hidden="1">
      <c r="A15" s="5" t="s">
        <v>453</v>
      </c>
      <c r="B15" s="140"/>
      <c r="C15" s="140"/>
      <c r="D15" s="140"/>
      <c r="E15" s="140"/>
      <c r="F15" s="140"/>
      <c r="G15" s="140"/>
    </row>
    <row r="16" spans="1:7" ht="12.75" hidden="1">
      <c r="A16" s="5" t="s">
        <v>454</v>
      </c>
      <c r="B16" s="6">
        <v>4570.5</v>
      </c>
      <c r="C16" s="6"/>
      <c r="D16" s="6"/>
      <c r="E16" s="6">
        <v>10502</v>
      </c>
      <c r="F16" s="6"/>
      <c r="G16" s="6">
        <v>15072.5</v>
      </c>
    </row>
    <row r="17" spans="1:7" ht="12.75" hidden="1">
      <c r="A17" s="5" t="s">
        <v>455</v>
      </c>
      <c r="B17" s="6">
        <v>1159.1</v>
      </c>
      <c r="C17" s="6"/>
      <c r="D17" s="6"/>
      <c r="E17" s="6">
        <v>306.1</v>
      </c>
      <c r="F17" s="6"/>
      <c r="G17" s="6">
        <v>1465.2</v>
      </c>
    </row>
    <row r="18" spans="1:7" ht="12.75" hidden="1">
      <c r="A18" s="5" t="s">
        <v>456</v>
      </c>
      <c r="B18" s="6">
        <v>4983.3</v>
      </c>
      <c r="C18" s="6"/>
      <c r="D18" s="6"/>
      <c r="E18" s="6">
        <v>1061.8</v>
      </c>
      <c r="F18" s="6"/>
      <c r="G18" s="6">
        <v>6045.1</v>
      </c>
    </row>
    <row r="19" spans="1:7" ht="12.75" hidden="1">
      <c r="A19" s="5" t="s">
        <v>457</v>
      </c>
      <c r="B19" s="6"/>
      <c r="C19" s="6">
        <v>1706.7</v>
      </c>
      <c r="D19" s="6">
        <v>88.6</v>
      </c>
      <c r="E19" s="6"/>
      <c r="F19" s="6"/>
      <c r="G19" s="6">
        <v>1795.3</v>
      </c>
    </row>
    <row r="20" spans="1:7" ht="12.75" hidden="1">
      <c r="A20" s="5" t="s">
        <v>458</v>
      </c>
      <c r="B20" s="140"/>
      <c r="C20" s="140"/>
      <c r="D20" s="140"/>
      <c r="E20" s="140"/>
      <c r="F20" s="140"/>
      <c r="G20" s="140"/>
    </row>
    <row r="21" spans="1:7" ht="12.75" hidden="1">
      <c r="A21" s="5" t="s">
        <v>459</v>
      </c>
      <c r="B21" s="6">
        <v>1167.4</v>
      </c>
      <c r="C21" s="6"/>
      <c r="D21" s="6">
        <v>230.9</v>
      </c>
      <c r="E21" s="6">
        <v>1073.5</v>
      </c>
      <c r="F21" s="6">
        <v>42.7</v>
      </c>
      <c r="G21" s="6">
        <v>2514.5</v>
      </c>
    </row>
    <row r="22" spans="1:7" ht="12.75" hidden="1">
      <c r="A22" s="5" t="s">
        <v>460</v>
      </c>
      <c r="B22" s="6">
        <v>80.4</v>
      </c>
      <c r="C22" s="6"/>
      <c r="D22" s="6">
        <v>4243.6</v>
      </c>
      <c r="E22" s="6"/>
      <c r="F22" s="6"/>
      <c r="G22" s="6">
        <v>4324</v>
      </c>
    </row>
    <row r="23" spans="1:7" ht="12.75" hidden="1">
      <c r="A23" s="5" t="s">
        <v>461</v>
      </c>
      <c r="B23" s="6">
        <v>168.3</v>
      </c>
      <c r="C23" s="6"/>
      <c r="D23" s="6">
        <v>3032.9</v>
      </c>
      <c r="E23" s="6">
        <v>95.1</v>
      </c>
      <c r="F23" s="6">
        <v>31.8</v>
      </c>
      <c r="G23" s="6">
        <v>3328.1</v>
      </c>
    </row>
    <row r="24" spans="1:7" ht="12.75" hidden="1">
      <c r="A24" s="5" t="s">
        <v>462</v>
      </c>
      <c r="B24" s="140"/>
      <c r="C24" s="140"/>
      <c r="D24" s="140"/>
      <c r="E24" s="140"/>
      <c r="F24" s="140"/>
      <c r="G24" s="140"/>
    </row>
    <row r="25" spans="1:7" ht="12.75" hidden="1">
      <c r="A25" s="5" t="s">
        <v>463</v>
      </c>
      <c r="B25" s="6">
        <v>56.5</v>
      </c>
      <c r="C25" s="6"/>
      <c r="D25" s="6">
        <v>1615.2</v>
      </c>
      <c r="E25" s="6">
        <v>70.2</v>
      </c>
      <c r="F25" s="6">
        <v>60.1</v>
      </c>
      <c r="G25" s="6">
        <v>1802</v>
      </c>
    </row>
    <row r="26" spans="1:7" ht="12.75" hidden="1">
      <c r="A26" s="5" t="s">
        <v>464</v>
      </c>
      <c r="B26" s="140"/>
      <c r="C26" s="140"/>
      <c r="D26" s="140"/>
      <c r="E26" s="140"/>
      <c r="F26" s="140"/>
      <c r="G26" s="140"/>
    </row>
    <row r="27" spans="1:7" ht="12.75" hidden="1">
      <c r="A27" s="5" t="s">
        <v>465</v>
      </c>
      <c r="B27" s="6">
        <v>347.6</v>
      </c>
      <c r="C27" s="6"/>
      <c r="D27" s="6">
        <v>182.7</v>
      </c>
      <c r="E27" s="6">
        <v>93.4</v>
      </c>
      <c r="F27" s="6">
        <v>393.2</v>
      </c>
      <c r="G27" s="6">
        <v>1016.9</v>
      </c>
    </row>
    <row r="28" spans="1:6" ht="12.75" hidden="1">
      <c r="A28" s="38" t="s">
        <v>466</v>
      </c>
      <c r="B28" s="6"/>
      <c r="C28" s="6"/>
      <c r="D28" s="6"/>
      <c r="E28" s="6"/>
      <c r="F28" s="6"/>
    </row>
    <row r="29" spans="1:7" ht="13.5" hidden="1" thickBot="1">
      <c r="A29" s="11" t="s">
        <v>467</v>
      </c>
      <c r="B29" s="8"/>
      <c r="C29" s="8"/>
      <c r="D29" s="8"/>
      <c r="E29" s="8"/>
      <c r="F29" s="8"/>
      <c r="G29" s="8">
        <v>-1245.7</v>
      </c>
    </row>
    <row r="30" ht="12.75" hidden="1"/>
    <row r="31" ht="12.75" hidden="1">
      <c r="A31" s="199" t="s">
        <v>566</v>
      </c>
    </row>
    <row r="32" ht="12.75" hidden="1"/>
    <row r="33" spans="1:7" ht="18.75" customHeight="1" hidden="1">
      <c r="A33" s="211" t="s">
        <v>438</v>
      </c>
      <c r="B33" s="212"/>
      <c r="C33" s="212"/>
      <c r="D33" s="212"/>
      <c r="E33" s="212"/>
      <c r="F33" s="212"/>
      <c r="G33" s="212"/>
    </row>
    <row r="34" spans="1:7" ht="18" customHeight="1" thickBot="1">
      <c r="A34" s="207" t="s">
        <v>282</v>
      </c>
      <c r="B34" s="213"/>
      <c r="C34" s="214"/>
      <c r="D34" s="214"/>
      <c r="E34" s="214"/>
      <c r="F34" s="214"/>
      <c r="G34" s="215"/>
    </row>
    <row r="35" spans="1:7" ht="96.75" thickBot="1">
      <c r="A35" s="103"/>
      <c r="B35" s="208" t="s">
        <v>440</v>
      </c>
      <c r="C35" s="208" t="s">
        <v>441</v>
      </c>
      <c r="D35" s="208" t="s">
        <v>442</v>
      </c>
      <c r="E35" s="208" t="s">
        <v>559</v>
      </c>
      <c r="F35" s="208" t="s">
        <v>444</v>
      </c>
      <c r="G35" s="208" t="s">
        <v>312</v>
      </c>
    </row>
    <row r="36" spans="1:7" ht="12.75">
      <c r="A36" s="209"/>
      <c r="B36" s="142"/>
      <c r="C36" s="142"/>
      <c r="D36" s="142"/>
      <c r="E36" s="142"/>
      <c r="F36" s="142"/>
      <c r="G36" s="142"/>
    </row>
    <row r="37" spans="1:7" ht="12.75">
      <c r="A37" s="210">
        <v>2007</v>
      </c>
      <c r="B37" s="142"/>
      <c r="C37" s="142"/>
      <c r="D37" s="142"/>
      <c r="E37" s="142"/>
      <c r="F37" s="142"/>
      <c r="G37" s="143"/>
    </row>
    <row r="38" spans="1:7" ht="12.75">
      <c r="A38" s="209"/>
      <c r="B38" s="142"/>
      <c r="C38" s="142"/>
      <c r="D38" s="142"/>
      <c r="E38" s="142"/>
      <c r="F38" s="142"/>
      <c r="G38" s="142"/>
    </row>
    <row r="39" spans="1:8" ht="12.75">
      <c r="A39" s="216" t="s">
        <v>468</v>
      </c>
      <c r="B39" s="9">
        <v>41956.9</v>
      </c>
      <c r="C39" s="9">
        <v>4579.7</v>
      </c>
      <c r="D39" s="9">
        <v>16376.6</v>
      </c>
      <c r="E39" s="9">
        <v>62444.4</v>
      </c>
      <c r="F39" s="9">
        <v>1077.8</v>
      </c>
      <c r="G39" s="9">
        <v>122739.9</v>
      </c>
      <c r="H39" s="36">
        <f>H41+H42+H43+H44+H63+H64+H66+H67+H68+H69+H71+H72+H73+H74+H77+H79</f>
        <v>0</v>
      </c>
    </row>
    <row r="41" spans="1:8" ht="12.75">
      <c r="A41" s="5" t="s">
        <v>445</v>
      </c>
      <c r="B41" s="6">
        <v>772.6</v>
      </c>
      <c r="C41" s="6"/>
      <c r="D41" s="6">
        <v>332.4</v>
      </c>
      <c r="E41" s="6">
        <v>37035.6</v>
      </c>
      <c r="F41" s="6"/>
      <c r="G41" s="6">
        <v>38140.6</v>
      </c>
      <c r="H41" s="36"/>
    </row>
    <row r="42" spans="1:8" ht="12.75">
      <c r="A42" s="5" t="s">
        <v>446</v>
      </c>
      <c r="B42" s="6">
        <v>0.6</v>
      </c>
      <c r="C42" s="6"/>
      <c r="D42" s="6">
        <v>1.2</v>
      </c>
      <c r="E42" s="6"/>
      <c r="F42" s="6"/>
      <c r="G42" s="6">
        <v>1.8</v>
      </c>
      <c r="H42" s="36"/>
    </row>
    <row r="43" spans="1:8" ht="12.75">
      <c r="A43" s="5" t="s">
        <v>447</v>
      </c>
      <c r="B43" s="6">
        <v>643</v>
      </c>
      <c r="C43" s="6"/>
      <c r="D43" s="6"/>
      <c r="E43" s="6">
        <v>0.7</v>
      </c>
      <c r="F43" s="6"/>
      <c r="G43" s="6">
        <v>643.7</v>
      </c>
      <c r="H43" s="36"/>
    </row>
    <row r="44" spans="1:8" ht="12.75">
      <c r="A44" s="5" t="s">
        <v>448</v>
      </c>
      <c r="B44" s="6">
        <v>11817.7</v>
      </c>
      <c r="C44" s="6"/>
      <c r="D44" s="6"/>
      <c r="E44" s="6">
        <v>2257.2</v>
      </c>
      <c r="F44" s="6"/>
      <c r="G44" s="6">
        <v>14074.9</v>
      </c>
      <c r="H44" s="36"/>
    </row>
    <row r="45" spans="1:8" ht="12.75">
      <c r="A45" s="5" t="s">
        <v>449</v>
      </c>
      <c r="B45" s="140"/>
      <c r="C45" s="140"/>
      <c r="D45" s="140"/>
      <c r="E45" s="140"/>
      <c r="F45" s="140"/>
      <c r="G45" s="140"/>
      <c r="H45" s="36"/>
    </row>
    <row r="46" spans="1:8" ht="12.75">
      <c r="A46" s="5" t="s">
        <v>451</v>
      </c>
      <c r="B46" s="6">
        <v>3882.8</v>
      </c>
      <c r="C46" s="6"/>
      <c r="D46" s="6"/>
      <c r="E46" s="6"/>
      <c r="F46" s="6"/>
      <c r="G46" s="6">
        <v>3882.8</v>
      </c>
      <c r="H46" s="36"/>
    </row>
    <row r="47" spans="1:8" ht="12.75">
      <c r="A47" s="5" t="s">
        <v>452</v>
      </c>
      <c r="B47" s="6">
        <v>4392.7</v>
      </c>
      <c r="C47" s="6"/>
      <c r="D47" s="6"/>
      <c r="E47" s="6">
        <v>677.7</v>
      </c>
      <c r="F47" s="6"/>
      <c r="G47" s="6">
        <v>5070.4</v>
      </c>
      <c r="H47" s="36"/>
    </row>
    <row r="48" spans="1:8" ht="12.75">
      <c r="A48" s="5" t="s">
        <v>453</v>
      </c>
      <c r="B48" s="140"/>
      <c r="C48" s="140"/>
      <c r="D48" s="140"/>
      <c r="E48" s="140"/>
      <c r="F48" s="140"/>
      <c r="G48" s="140"/>
      <c r="H48" s="36"/>
    </row>
    <row r="49" spans="1:8" ht="12.75">
      <c r="A49" s="5" t="s">
        <v>454</v>
      </c>
      <c r="B49" s="6">
        <v>6882.2</v>
      </c>
      <c r="C49" s="6"/>
      <c r="D49" s="6"/>
      <c r="E49" s="6">
        <v>18563</v>
      </c>
      <c r="F49" s="6"/>
      <c r="G49" s="6">
        <v>25445.2</v>
      </c>
      <c r="H49" s="36"/>
    </row>
    <row r="50" spans="1:8" ht="12.75">
      <c r="A50" s="5" t="s">
        <v>455</v>
      </c>
      <c r="B50" s="6">
        <v>1446.4</v>
      </c>
      <c r="C50" s="6"/>
      <c r="D50" s="6"/>
      <c r="E50" s="6">
        <v>261.5</v>
      </c>
      <c r="F50" s="6"/>
      <c r="G50" s="6">
        <v>1707.9</v>
      </c>
      <c r="H50" s="36"/>
    </row>
    <row r="51" spans="1:8" ht="12.75">
      <c r="A51" s="5" t="s">
        <v>456</v>
      </c>
      <c r="B51" s="6">
        <v>8870.3</v>
      </c>
      <c r="C51" s="6"/>
      <c r="D51" s="6"/>
      <c r="E51" s="6">
        <v>1690.8</v>
      </c>
      <c r="F51" s="6"/>
      <c r="G51" s="6">
        <v>10561.1</v>
      </c>
      <c r="H51" s="36"/>
    </row>
    <row r="52" spans="1:8" ht="12.75">
      <c r="A52" s="5" t="s">
        <v>457</v>
      </c>
      <c r="B52" s="6"/>
      <c r="C52" s="6">
        <v>4579.7</v>
      </c>
      <c r="D52" s="6">
        <v>221.3</v>
      </c>
      <c r="E52" s="6"/>
      <c r="F52" s="6"/>
      <c r="G52" s="6">
        <v>4801</v>
      </c>
      <c r="H52" s="36"/>
    </row>
    <row r="53" spans="1:8" ht="12.75">
      <c r="A53" s="5" t="s">
        <v>458</v>
      </c>
      <c r="B53" s="140"/>
      <c r="C53" s="140"/>
      <c r="D53" s="140"/>
      <c r="E53" s="140"/>
      <c r="F53" s="140"/>
      <c r="G53" s="140"/>
      <c r="H53" s="36"/>
    </row>
    <row r="54" spans="1:8" ht="12.75">
      <c r="A54" s="5" t="s">
        <v>459</v>
      </c>
      <c r="B54" s="6">
        <v>2172</v>
      </c>
      <c r="C54" s="6"/>
      <c r="D54" s="6">
        <v>477.9</v>
      </c>
      <c r="E54" s="6">
        <v>1625.3</v>
      </c>
      <c r="F54" s="6">
        <v>50.3</v>
      </c>
      <c r="G54" s="6">
        <v>4325.5</v>
      </c>
      <c r="H54" s="36"/>
    </row>
    <row r="55" spans="1:8" ht="12.75">
      <c r="A55" s="5" t="s">
        <v>460</v>
      </c>
      <c r="B55" s="6">
        <v>14.9</v>
      </c>
      <c r="C55" s="6"/>
      <c r="D55" s="6">
        <v>6122.7</v>
      </c>
      <c r="E55" s="6"/>
      <c r="F55" s="6"/>
      <c r="G55" s="6">
        <v>6137.6</v>
      </c>
      <c r="H55" s="36"/>
    </row>
    <row r="56" spans="1:8" ht="12.75">
      <c r="A56" s="5" t="s">
        <v>461</v>
      </c>
      <c r="B56" s="6">
        <v>334.3</v>
      </c>
      <c r="C56" s="6"/>
      <c r="D56" s="6">
        <v>5782</v>
      </c>
      <c r="E56" s="6">
        <v>137.4</v>
      </c>
      <c r="F56" s="6">
        <v>82.4</v>
      </c>
      <c r="G56" s="6">
        <v>6336.1</v>
      </c>
      <c r="H56" s="36"/>
    </row>
    <row r="57" spans="1:8" ht="12.75">
      <c r="A57" s="5" t="s">
        <v>462</v>
      </c>
      <c r="B57" s="6">
        <v>96.8</v>
      </c>
      <c r="C57" s="6"/>
      <c r="D57" s="6">
        <v>2727.4</v>
      </c>
      <c r="E57" s="6">
        <v>55.6</v>
      </c>
      <c r="F57" s="6">
        <v>118.5</v>
      </c>
      <c r="G57" s="6">
        <v>2998.3</v>
      </c>
      <c r="H57" s="36"/>
    </row>
    <row r="58" spans="1:8" ht="12.75">
      <c r="A58" s="5" t="s">
        <v>463</v>
      </c>
      <c r="B58" s="6"/>
      <c r="C58" s="6"/>
      <c r="D58" s="6"/>
      <c r="E58" s="6"/>
      <c r="F58" s="6"/>
      <c r="G58" s="6"/>
      <c r="H58" s="36"/>
    </row>
    <row r="59" ht="12.75">
      <c r="A59" s="5" t="s">
        <v>464</v>
      </c>
    </row>
    <row r="60" spans="1:8" ht="12.75">
      <c r="A60" s="5" t="s">
        <v>465</v>
      </c>
      <c r="B60" s="6">
        <v>630.6</v>
      </c>
      <c r="C60" s="6"/>
      <c r="D60" s="6">
        <v>711.7</v>
      </c>
      <c r="E60" s="6">
        <v>139.6</v>
      </c>
      <c r="F60" s="6">
        <v>826.6</v>
      </c>
      <c r="G60" s="6">
        <v>2308.5</v>
      </c>
      <c r="H60" s="36"/>
    </row>
    <row r="61" spans="1:6" ht="12.75">
      <c r="A61" s="38" t="s">
        <v>466</v>
      </c>
      <c r="B61" s="6"/>
      <c r="C61" s="6"/>
      <c r="D61" s="6"/>
      <c r="E61" s="6"/>
      <c r="F61" s="6"/>
    </row>
    <row r="62" spans="1:8" ht="13.5" thickBot="1">
      <c r="A62" s="11" t="s">
        <v>467</v>
      </c>
      <c r="B62" s="8"/>
      <c r="C62" s="8"/>
      <c r="D62" s="8"/>
      <c r="E62" s="8"/>
      <c r="F62" s="8"/>
      <c r="G62" s="8">
        <v>-3695.5</v>
      </c>
      <c r="H62" s="36"/>
    </row>
    <row r="64" ht="12.75">
      <c r="A64" s="199" t="s">
        <v>566</v>
      </c>
    </row>
    <row r="66" spans="1:7" ht="18.75" customHeight="1">
      <c r="A66" s="211" t="s">
        <v>438</v>
      </c>
      <c r="B66" s="212"/>
      <c r="C66" s="212"/>
      <c r="D66" s="212"/>
      <c r="E66" s="212"/>
      <c r="F66" s="212"/>
      <c r="G66" s="212"/>
    </row>
    <row r="67" spans="1:7" ht="18.75" customHeight="1" thickBot="1">
      <c r="A67" s="207" t="s">
        <v>152</v>
      </c>
      <c r="B67" s="213"/>
      <c r="C67" s="214"/>
      <c r="D67" s="214"/>
      <c r="E67" s="214"/>
      <c r="F67" s="214"/>
      <c r="G67" s="215"/>
    </row>
    <row r="68" spans="1:7" ht="96.75" thickBot="1">
      <c r="A68" s="103"/>
      <c r="B68" s="208" t="s">
        <v>440</v>
      </c>
      <c r="C68" s="208" t="s">
        <v>441</v>
      </c>
      <c r="D68" s="208" t="s">
        <v>442</v>
      </c>
      <c r="E68" s="208" t="s">
        <v>559</v>
      </c>
      <c r="F68" s="208" t="s">
        <v>444</v>
      </c>
      <c r="G68" s="208" t="s">
        <v>312</v>
      </c>
    </row>
    <row r="69" spans="1:7" ht="12.75">
      <c r="A69" s="209"/>
      <c r="B69" s="142"/>
      <c r="C69" s="142"/>
      <c r="D69" s="142"/>
      <c r="E69" s="142"/>
      <c r="F69" s="142"/>
      <c r="G69" s="142"/>
    </row>
    <row r="70" spans="1:7" ht="12.75">
      <c r="A70" s="210">
        <v>2008</v>
      </c>
      <c r="B70" s="142"/>
      <c r="C70" s="142"/>
      <c r="D70" s="142"/>
      <c r="E70" s="142"/>
      <c r="F70" s="142"/>
      <c r="G70" s="143"/>
    </row>
    <row r="71" spans="1:7" ht="12.75">
      <c r="A71" s="209"/>
      <c r="B71" s="142"/>
      <c r="C71" s="142"/>
      <c r="D71" s="142"/>
      <c r="E71" s="142"/>
      <c r="F71" s="142"/>
      <c r="G71" s="142"/>
    </row>
    <row r="72" spans="1:7" ht="12.75">
      <c r="A72" s="216" t="s">
        <v>468</v>
      </c>
      <c r="B72" s="9">
        <v>63497.6</v>
      </c>
      <c r="C72" s="9">
        <v>6733.6</v>
      </c>
      <c r="D72" s="9">
        <v>21048.5</v>
      </c>
      <c r="E72" s="9">
        <v>76309.4</v>
      </c>
      <c r="F72" s="9">
        <v>1083.3</v>
      </c>
      <c r="G72" s="9">
        <v>163298.6</v>
      </c>
    </row>
    <row r="74" spans="1:7" ht="12.75">
      <c r="A74" s="5" t="s">
        <v>445</v>
      </c>
      <c r="B74" s="6">
        <v>1814.4</v>
      </c>
      <c r="C74" s="6"/>
      <c r="D74" s="6">
        <v>248.3</v>
      </c>
      <c r="E74" s="6">
        <v>42083</v>
      </c>
      <c r="F74" s="6"/>
      <c r="G74" s="6">
        <v>44145.7</v>
      </c>
    </row>
    <row r="75" spans="1:7" ht="12.75">
      <c r="A75" s="5" t="s">
        <v>446</v>
      </c>
      <c r="B75" s="6">
        <v>2.7</v>
      </c>
      <c r="C75" s="6"/>
      <c r="D75" s="6">
        <v>2.5</v>
      </c>
      <c r="E75" s="6"/>
      <c r="F75" s="6"/>
      <c r="G75" s="6">
        <v>5.2</v>
      </c>
    </row>
    <row r="76" spans="1:7" ht="12.75">
      <c r="A76" s="5" t="s">
        <v>447</v>
      </c>
      <c r="B76" s="6">
        <v>998.8</v>
      </c>
      <c r="C76" s="6"/>
      <c r="D76" s="6"/>
      <c r="E76" s="6">
        <v>2.9</v>
      </c>
      <c r="F76" s="6"/>
      <c r="G76" s="6">
        <v>1001.7</v>
      </c>
    </row>
    <row r="77" spans="1:7" ht="12.75">
      <c r="A77" s="5" t="s">
        <v>448</v>
      </c>
      <c r="B77" s="6">
        <v>21833.1</v>
      </c>
      <c r="C77" s="6"/>
      <c r="D77" s="6"/>
      <c r="E77" s="6">
        <v>3017.6</v>
      </c>
      <c r="F77" s="6"/>
      <c r="G77" s="6">
        <v>24850.7</v>
      </c>
    </row>
    <row r="78" spans="1:7" ht="12.75">
      <c r="A78" s="5" t="s">
        <v>449</v>
      </c>
      <c r="B78" s="140"/>
      <c r="C78" s="140"/>
      <c r="D78" s="140"/>
      <c r="E78" s="140"/>
      <c r="F78" s="140"/>
      <c r="G78" s="140"/>
    </row>
    <row r="79" spans="1:7" ht="12.75">
      <c r="A79" s="5" t="s">
        <v>451</v>
      </c>
      <c r="B79" s="6">
        <v>2672</v>
      </c>
      <c r="C79" s="6"/>
      <c r="D79" s="6"/>
      <c r="E79" s="6"/>
      <c r="F79" s="6"/>
      <c r="G79" s="6">
        <v>2672</v>
      </c>
    </row>
    <row r="80" spans="1:7" ht="12.75">
      <c r="A80" s="5" t="s">
        <v>452</v>
      </c>
      <c r="B80" s="6">
        <v>8314.1</v>
      </c>
      <c r="C80" s="6"/>
      <c r="D80" s="6"/>
      <c r="E80" s="6">
        <v>1566.2</v>
      </c>
      <c r="F80" s="6"/>
      <c r="G80" s="6">
        <v>9880.3</v>
      </c>
    </row>
    <row r="81" spans="1:7" ht="12.75">
      <c r="A81" s="5" t="s">
        <v>453</v>
      </c>
      <c r="B81" s="140"/>
      <c r="C81" s="140"/>
      <c r="D81" s="140"/>
      <c r="E81" s="140"/>
      <c r="F81" s="140"/>
      <c r="G81" s="140"/>
    </row>
    <row r="82" spans="1:7" ht="12.75">
      <c r="A82" s="5" t="s">
        <v>454</v>
      </c>
      <c r="B82" s="6">
        <v>8367.9</v>
      </c>
      <c r="C82" s="6"/>
      <c r="D82" s="6"/>
      <c r="E82" s="6">
        <v>22344.7</v>
      </c>
      <c r="F82" s="6"/>
      <c r="G82" s="6">
        <v>30712.6</v>
      </c>
    </row>
    <row r="83" spans="1:7" ht="12.75">
      <c r="A83" s="5" t="s">
        <v>455</v>
      </c>
      <c r="B83" s="6">
        <v>2171.7</v>
      </c>
      <c r="C83" s="6"/>
      <c r="D83" s="6"/>
      <c r="E83" s="6">
        <v>281.5</v>
      </c>
      <c r="F83" s="6"/>
      <c r="G83" s="6">
        <v>2453.2</v>
      </c>
    </row>
    <row r="84" spans="1:7" ht="12.75">
      <c r="A84" s="5" t="s">
        <v>456</v>
      </c>
      <c r="B84" s="6">
        <v>11067.3</v>
      </c>
      <c r="C84" s="6"/>
      <c r="D84" s="6"/>
      <c r="E84" s="6">
        <v>3757.8</v>
      </c>
      <c r="F84" s="6"/>
      <c r="G84" s="6">
        <v>14825.1</v>
      </c>
    </row>
    <row r="85" spans="1:7" ht="12.75">
      <c r="A85" s="5" t="s">
        <v>457</v>
      </c>
      <c r="B85" s="6"/>
      <c r="C85" s="6">
        <v>6733.6</v>
      </c>
      <c r="D85" s="6">
        <v>205.4</v>
      </c>
      <c r="E85" s="6"/>
      <c r="F85" s="6"/>
      <c r="G85" s="6">
        <v>6939</v>
      </c>
    </row>
    <row r="86" spans="1:7" ht="12.75">
      <c r="A86" s="5" t="s">
        <v>458</v>
      </c>
      <c r="B86" s="140"/>
      <c r="C86" s="140"/>
      <c r="D86" s="140"/>
      <c r="E86" s="140"/>
      <c r="F86" s="140"/>
      <c r="G86" s="140"/>
    </row>
    <row r="87" spans="1:7" ht="12.75">
      <c r="A87" s="5" t="s">
        <v>459</v>
      </c>
      <c r="B87" s="6">
        <v>4944.8</v>
      </c>
      <c r="C87" s="6"/>
      <c r="D87" s="6">
        <v>601.3</v>
      </c>
      <c r="E87" s="6">
        <v>1956</v>
      </c>
      <c r="F87" s="6">
        <v>47.6</v>
      </c>
      <c r="G87" s="6">
        <v>7549.7</v>
      </c>
    </row>
    <row r="88" spans="1:7" ht="12.75">
      <c r="A88" s="5" t="s">
        <v>460</v>
      </c>
      <c r="B88" s="6"/>
      <c r="C88" s="6"/>
      <c r="D88" s="6">
        <v>8660.1</v>
      </c>
      <c r="E88" s="6"/>
      <c r="F88" s="6"/>
      <c r="G88" s="6">
        <v>8660.1</v>
      </c>
    </row>
    <row r="89" spans="1:7" ht="12.75">
      <c r="A89" s="5" t="s">
        <v>461</v>
      </c>
      <c r="B89" s="6">
        <v>449.8</v>
      </c>
      <c r="C89" s="6"/>
      <c r="D89" s="6">
        <v>7197.9</v>
      </c>
      <c r="E89" s="6">
        <v>139.3</v>
      </c>
      <c r="F89" s="6">
        <v>102.1</v>
      </c>
      <c r="G89" s="6">
        <v>7889.1</v>
      </c>
    </row>
    <row r="90" spans="1:7" ht="12.75">
      <c r="A90" s="5" t="s">
        <v>462</v>
      </c>
      <c r="B90" s="6"/>
      <c r="C90" s="6"/>
      <c r="D90" s="6"/>
      <c r="E90" s="6"/>
      <c r="F90" s="6"/>
      <c r="G90" s="6"/>
    </row>
    <row r="91" spans="1:7" ht="12.75">
      <c r="A91" s="5" t="s">
        <v>463</v>
      </c>
      <c r="B91" s="6">
        <v>93.3</v>
      </c>
      <c r="C91" s="6"/>
      <c r="D91" s="6">
        <v>3559.8</v>
      </c>
      <c r="E91" s="6">
        <v>176.1</v>
      </c>
      <c r="F91" s="6">
        <v>122.2</v>
      </c>
      <c r="G91" s="6">
        <v>3951.4</v>
      </c>
    </row>
    <row r="92" spans="1:5" ht="12.75">
      <c r="A92" s="5" t="s">
        <v>464</v>
      </c>
      <c r="E92" s="6"/>
    </row>
    <row r="93" spans="1:7" ht="12.75">
      <c r="A93" s="5" t="s">
        <v>465</v>
      </c>
      <c r="B93" s="5">
        <v>767.7</v>
      </c>
      <c r="C93" s="6"/>
      <c r="D93" s="6">
        <v>573.2</v>
      </c>
      <c r="E93" s="5">
        <v>984.3</v>
      </c>
      <c r="F93" s="5">
        <v>811.4</v>
      </c>
      <c r="G93" s="6">
        <v>3136.6</v>
      </c>
    </row>
    <row r="94" spans="1:6" ht="12.75">
      <c r="A94" s="38" t="s">
        <v>466</v>
      </c>
      <c r="B94" s="6"/>
      <c r="C94" s="6"/>
      <c r="D94" s="6"/>
      <c r="E94" s="6"/>
      <c r="F94" s="6"/>
    </row>
    <row r="95" spans="1:7" ht="13.5" thickBot="1">
      <c r="A95" s="11" t="s">
        <v>467</v>
      </c>
      <c r="B95" s="8"/>
      <c r="C95" s="8"/>
      <c r="D95" s="8"/>
      <c r="E95" s="8"/>
      <c r="F95" s="8"/>
      <c r="G95" s="8">
        <v>-5373.8</v>
      </c>
    </row>
    <row r="97" ht="12.75">
      <c r="A97" s="199" t="s">
        <v>566</v>
      </c>
    </row>
    <row r="99" spans="1:7" ht="15.75">
      <c r="A99" s="211" t="s">
        <v>438</v>
      </c>
      <c r="B99" s="212"/>
      <c r="C99" s="212"/>
      <c r="D99" s="212"/>
      <c r="E99" s="212"/>
      <c r="F99" s="212"/>
      <c r="G99" s="212"/>
    </row>
    <row r="100" spans="1:7" ht="13.5" thickBot="1">
      <c r="A100" s="207" t="s">
        <v>152</v>
      </c>
      <c r="B100" s="213"/>
      <c r="C100" s="214"/>
      <c r="D100" s="214"/>
      <c r="E100" s="214"/>
      <c r="F100" s="214"/>
      <c r="G100" s="215"/>
    </row>
    <row r="101" spans="1:7" ht="96.75" thickBot="1">
      <c r="A101" s="103"/>
      <c r="B101" s="208" t="s">
        <v>440</v>
      </c>
      <c r="C101" s="208" t="s">
        <v>441</v>
      </c>
      <c r="D101" s="208" t="s">
        <v>442</v>
      </c>
      <c r="E101" s="208" t="s">
        <v>559</v>
      </c>
      <c r="F101" s="208" t="s">
        <v>444</v>
      </c>
      <c r="G101" s="208" t="s">
        <v>312</v>
      </c>
    </row>
    <row r="102" spans="1:7" ht="12.75">
      <c r="A102" s="209"/>
      <c r="B102" s="142"/>
      <c r="C102" s="142"/>
      <c r="D102" s="142"/>
      <c r="E102" s="142"/>
      <c r="F102" s="142"/>
      <c r="G102" s="142"/>
    </row>
    <row r="103" spans="1:7" ht="12.75">
      <c r="A103" s="210">
        <v>2009</v>
      </c>
      <c r="B103" s="142"/>
      <c r="C103" s="142"/>
      <c r="D103" s="142"/>
      <c r="E103" s="142"/>
      <c r="F103" s="142"/>
      <c r="G103" s="143"/>
    </row>
    <row r="104" spans="1:7" ht="12.75">
      <c r="A104" s="209"/>
      <c r="B104" s="142"/>
      <c r="C104" s="142"/>
      <c r="D104" s="142"/>
      <c r="E104" s="142"/>
      <c r="F104" s="142"/>
      <c r="G104" s="142"/>
    </row>
    <row r="105" spans="1:7" ht="12.75">
      <c r="A105" s="216" t="s">
        <v>468</v>
      </c>
      <c r="B105" s="9">
        <f>B107+B108+B109+B110+B129+B130+B132+B133+B134+B137+B138+B139+B141+B143</f>
        <v>75415.1</v>
      </c>
      <c r="C105" s="9">
        <f>C135</f>
        <v>7774.9</v>
      </c>
      <c r="D105" s="9">
        <f>SUM(D106:D143)-SUM(D111:D127)</f>
        <v>26009.6</v>
      </c>
      <c r="E105" s="9">
        <f>SUM(E106:E143)-SUM(E111:E127)</f>
        <v>75182.3</v>
      </c>
      <c r="F105" s="9">
        <f>SUM(F106:F143)-SUM(F111:F127)</f>
        <v>1335.2</v>
      </c>
      <c r="G105" s="9">
        <f>SUM(G107:G145)-SUM(G111:G127)</f>
        <v>179070.1</v>
      </c>
    </row>
    <row r="107" spans="1:7" ht="12.75">
      <c r="A107" s="5" t="s">
        <v>445</v>
      </c>
      <c r="B107" s="6">
        <v>1970.9</v>
      </c>
      <c r="C107" s="6"/>
      <c r="D107" s="6">
        <v>362.1</v>
      </c>
      <c r="E107" s="6">
        <v>35410.9</v>
      </c>
      <c r="F107" s="6"/>
      <c r="G107" s="6">
        <v>37743.9</v>
      </c>
    </row>
    <row r="108" spans="1:7" ht="12.75">
      <c r="A108" s="5" t="s">
        <v>446</v>
      </c>
      <c r="B108" s="6">
        <v>4.1</v>
      </c>
      <c r="C108" s="6"/>
      <c r="D108" s="6">
        <v>2.9</v>
      </c>
      <c r="E108" s="6"/>
      <c r="F108" s="6"/>
      <c r="G108" s="6">
        <v>7</v>
      </c>
    </row>
    <row r="109" spans="1:7" ht="12.75">
      <c r="A109" s="5" t="s">
        <v>447</v>
      </c>
      <c r="B109" s="6">
        <v>1052.3</v>
      </c>
      <c r="C109" s="6"/>
      <c r="D109" s="6"/>
      <c r="E109" s="6">
        <v>20</v>
      </c>
      <c r="F109" s="6"/>
      <c r="G109" s="6">
        <v>1072.3</v>
      </c>
    </row>
    <row r="110" spans="1:7" ht="12.75">
      <c r="A110" s="5" t="s">
        <v>448</v>
      </c>
      <c r="B110" s="6">
        <v>24063.8</v>
      </c>
      <c r="C110" s="6"/>
      <c r="D110" s="6"/>
      <c r="E110" s="6">
        <v>4566.7</v>
      </c>
      <c r="F110" s="6"/>
      <c r="G110" s="6">
        <v>28630.5</v>
      </c>
    </row>
    <row r="111" spans="1:7" ht="12.75" hidden="1">
      <c r="A111" s="5" t="s">
        <v>86</v>
      </c>
      <c r="B111" s="6">
        <v>2895.6</v>
      </c>
      <c r="C111" s="6"/>
      <c r="D111" s="6"/>
      <c r="E111" s="6">
        <v>2473.7</v>
      </c>
      <c r="F111" s="6"/>
      <c r="G111" s="6">
        <v>5369.3</v>
      </c>
    </row>
    <row r="112" spans="1:7" ht="12.75" hidden="1">
      <c r="A112" s="5" t="s">
        <v>87</v>
      </c>
      <c r="B112" s="6">
        <v>326</v>
      </c>
      <c r="C112" s="6"/>
      <c r="D112" s="6"/>
      <c r="E112" s="6"/>
      <c r="F112" s="6"/>
      <c r="G112" s="6">
        <v>326</v>
      </c>
    </row>
    <row r="113" spans="1:7" ht="12.75" hidden="1">
      <c r="A113" s="5" t="s">
        <v>88</v>
      </c>
      <c r="B113" s="6">
        <v>424.7</v>
      </c>
      <c r="C113" s="6"/>
      <c r="D113" s="6"/>
      <c r="E113" s="6">
        <v>1621.5</v>
      </c>
      <c r="F113" s="6"/>
      <c r="G113" s="6">
        <v>2046.2</v>
      </c>
    </row>
    <row r="114" spans="1:7" ht="12.75" hidden="1">
      <c r="A114" s="5" t="s">
        <v>89</v>
      </c>
      <c r="B114" s="6">
        <v>45.4</v>
      </c>
      <c r="C114" s="6"/>
      <c r="D114" s="6"/>
      <c r="E114" s="6">
        <v>2.2</v>
      </c>
      <c r="F114" s="6"/>
      <c r="G114" s="6">
        <v>47.6</v>
      </c>
    </row>
    <row r="115" spans="1:7" ht="12.75" hidden="1">
      <c r="A115" s="5" t="s">
        <v>90</v>
      </c>
      <c r="B115" s="6">
        <v>18.4</v>
      </c>
      <c r="C115" s="6"/>
      <c r="D115" s="6"/>
      <c r="E115" s="6">
        <v>85.9</v>
      </c>
      <c r="F115" s="6"/>
      <c r="G115" s="6">
        <v>104.3</v>
      </c>
    </row>
    <row r="116" spans="1:7" ht="12.75" hidden="1">
      <c r="A116" s="5" t="s">
        <v>91</v>
      </c>
      <c r="B116" s="6">
        <v>501.6</v>
      </c>
      <c r="C116" s="6"/>
      <c r="D116" s="6"/>
      <c r="E116" s="6">
        <v>5.7</v>
      </c>
      <c r="F116" s="6"/>
      <c r="G116" s="6">
        <v>507.3</v>
      </c>
    </row>
    <row r="117" spans="1:7" ht="12.75" hidden="1">
      <c r="A117" s="5" t="s">
        <v>92</v>
      </c>
      <c r="B117" s="6">
        <v>424.8</v>
      </c>
      <c r="C117" s="6"/>
      <c r="D117" s="6"/>
      <c r="E117" s="6"/>
      <c r="F117" s="6"/>
      <c r="G117" s="6">
        <v>424.8</v>
      </c>
    </row>
    <row r="118" spans="1:7" ht="12.75" hidden="1">
      <c r="A118" s="5" t="s">
        <v>93</v>
      </c>
      <c r="B118" s="6">
        <v>205.8</v>
      </c>
      <c r="C118" s="6"/>
      <c r="D118" s="6"/>
      <c r="E118" s="6"/>
      <c r="F118" s="6"/>
      <c r="G118" s="6">
        <v>205.8</v>
      </c>
    </row>
    <row r="119" spans="1:7" ht="12.75" hidden="1">
      <c r="A119" s="5" t="s">
        <v>94</v>
      </c>
      <c r="B119" s="6">
        <v>379.5</v>
      </c>
      <c r="C119" s="6"/>
      <c r="D119" s="6"/>
      <c r="E119" s="6">
        <v>37.5</v>
      </c>
      <c r="F119" s="6"/>
      <c r="G119" s="6">
        <v>417</v>
      </c>
    </row>
    <row r="120" spans="1:7" ht="12.75" hidden="1">
      <c r="A120" s="5" t="s">
        <v>95</v>
      </c>
      <c r="B120" s="6">
        <v>2025.2</v>
      </c>
      <c r="C120" s="6"/>
      <c r="D120" s="6"/>
      <c r="E120" s="6">
        <v>135.8</v>
      </c>
      <c r="F120" s="6"/>
      <c r="G120" s="6">
        <v>2161</v>
      </c>
    </row>
    <row r="121" spans="1:7" ht="12.75" hidden="1">
      <c r="A121" s="5" t="s">
        <v>96</v>
      </c>
      <c r="B121" s="6">
        <v>15090.4</v>
      </c>
      <c r="C121" s="6"/>
      <c r="D121" s="6"/>
      <c r="E121" s="6"/>
      <c r="F121" s="6"/>
      <c r="G121" s="6">
        <v>15090.4</v>
      </c>
    </row>
    <row r="122" spans="1:7" ht="12.75" hidden="1">
      <c r="A122" s="5" t="s">
        <v>97</v>
      </c>
      <c r="B122" s="6">
        <v>372</v>
      </c>
      <c r="C122" s="6"/>
      <c r="D122" s="6"/>
      <c r="E122" s="6">
        <v>49.8</v>
      </c>
      <c r="F122" s="6"/>
      <c r="G122" s="6">
        <v>421.8</v>
      </c>
    </row>
    <row r="123" spans="1:7" ht="12.75" hidden="1">
      <c r="A123" s="5" t="s">
        <v>98</v>
      </c>
      <c r="B123" s="6">
        <v>332.1</v>
      </c>
      <c r="C123" s="6"/>
      <c r="D123" s="6"/>
      <c r="E123" s="6">
        <v>2.4</v>
      </c>
      <c r="F123" s="6"/>
      <c r="G123" s="6">
        <v>334.5</v>
      </c>
    </row>
    <row r="124" spans="1:7" ht="12.75" hidden="1">
      <c r="A124" s="5" t="s">
        <v>99</v>
      </c>
      <c r="B124" s="6"/>
      <c r="C124" s="6"/>
      <c r="D124" s="6"/>
      <c r="E124" s="6"/>
      <c r="F124" s="6"/>
      <c r="G124" s="6"/>
    </row>
    <row r="125" spans="1:7" ht="12.75" hidden="1">
      <c r="A125" s="5" t="s">
        <v>100</v>
      </c>
      <c r="B125" s="6">
        <v>585.4</v>
      </c>
      <c r="C125" s="6"/>
      <c r="D125" s="6"/>
      <c r="E125" s="6">
        <v>3.6</v>
      </c>
      <c r="F125" s="6"/>
      <c r="G125" s="6">
        <v>589</v>
      </c>
    </row>
    <row r="126" spans="1:7" ht="12.75" hidden="1">
      <c r="A126" s="5" t="s">
        <v>101</v>
      </c>
      <c r="B126" s="6">
        <v>208.7</v>
      </c>
      <c r="C126" s="6"/>
      <c r="D126" s="6"/>
      <c r="E126" s="6">
        <v>0.2</v>
      </c>
      <c r="F126" s="6"/>
      <c r="G126" s="6">
        <v>208.9</v>
      </c>
    </row>
    <row r="127" spans="1:7" ht="12.75" hidden="1">
      <c r="A127" s="5" t="s">
        <v>102</v>
      </c>
      <c r="B127" s="6">
        <v>228.2</v>
      </c>
      <c r="C127" s="6"/>
      <c r="D127" s="6"/>
      <c r="E127" s="6">
        <v>148.3</v>
      </c>
      <c r="F127" s="6"/>
      <c r="G127" s="6">
        <v>376.5</v>
      </c>
    </row>
    <row r="128" spans="1:7" ht="12.75">
      <c r="A128" s="5" t="s">
        <v>449</v>
      </c>
      <c r="B128" s="140"/>
      <c r="C128" s="140"/>
      <c r="D128" s="140"/>
      <c r="E128" s="140"/>
      <c r="F128" s="140"/>
      <c r="G128" s="140"/>
    </row>
    <row r="129" spans="1:7" ht="12.75">
      <c r="A129" s="5" t="s">
        <v>451</v>
      </c>
      <c r="B129" s="6">
        <v>4369.1</v>
      </c>
      <c r="C129" s="6"/>
      <c r="D129" s="6"/>
      <c r="E129" s="6"/>
      <c r="F129" s="6"/>
      <c r="G129" s="6">
        <v>4369.1</v>
      </c>
    </row>
    <row r="130" spans="1:7" ht="12.75">
      <c r="A130" s="5" t="s">
        <v>452</v>
      </c>
      <c r="B130" s="6">
        <v>11082.1</v>
      </c>
      <c r="C130" s="6"/>
      <c r="D130" s="6"/>
      <c r="E130" s="6">
        <v>2406.5</v>
      </c>
      <c r="F130" s="6"/>
      <c r="G130" s="6">
        <v>13488.6</v>
      </c>
    </row>
    <row r="131" spans="1:7" ht="12.75">
      <c r="A131" s="5" t="s">
        <v>453</v>
      </c>
      <c r="B131" s="140"/>
      <c r="C131" s="140"/>
      <c r="D131" s="140"/>
      <c r="E131" s="140"/>
      <c r="F131" s="140"/>
      <c r="G131" s="140"/>
    </row>
    <row r="132" spans="1:7" ht="12.75">
      <c r="A132" s="5" t="s">
        <v>454</v>
      </c>
      <c r="B132" s="6">
        <v>10378.3</v>
      </c>
      <c r="C132" s="6"/>
      <c r="D132" s="6"/>
      <c r="E132" s="6">
        <v>23487.1</v>
      </c>
      <c r="F132" s="6"/>
      <c r="G132" s="6">
        <v>33865.4</v>
      </c>
    </row>
    <row r="133" spans="1:7" ht="12.75">
      <c r="A133" s="5" t="s">
        <v>455</v>
      </c>
      <c r="B133" s="6">
        <v>2349.3</v>
      </c>
      <c r="C133" s="6"/>
      <c r="D133" s="6"/>
      <c r="E133" s="6">
        <v>302.9</v>
      </c>
      <c r="F133" s="6"/>
      <c r="G133" s="6">
        <v>2652.2</v>
      </c>
    </row>
    <row r="134" spans="1:7" ht="12.75">
      <c r="A134" s="5" t="s">
        <v>456</v>
      </c>
      <c r="B134" s="6">
        <v>13266.2</v>
      </c>
      <c r="C134" s="6"/>
      <c r="D134" s="6"/>
      <c r="E134" s="6">
        <v>4404.6</v>
      </c>
      <c r="F134" s="6"/>
      <c r="G134" s="6">
        <v>17670.8</v>
      </c>
    </row>
    <row r="135" spans="1:7" ht="12.75">
      <c r="A135" s="5" t="s">
        <v>457</v>
      </c>
      <c r="B135" s="6"/>
      <c r="C135" s="6">
        <v>7774.9</v>
      </c>
      <c r="D135" s="6">
        <v>248.5</v>
      </c>
      <c r="E135" s="6"/>
      <c r="F135" s="6"/>
      <c r="G135" s="6">
        <v>8023.4</v>
      </c>
    </row>
    <row r="136" spans="1:7" ht="12.75">
      <c r="A136" s="5" t="s">
        <v>458</v>
      </c>
      <c r="B136" s="140"/>
      <c r="C136" s="140"/>
      <c r="D136" s="140"/>
      <c r="E136" s="140"/>
      <c r="F136" s="140"/>
      <c r="G136" s="140"/>
    </row>
    <row r="137" spans="1:7" ht="12.75">
      <c r="A137" s="5" t="s">
        <v>459</v>
      </c>
      <c r="B137" s="6">
        <v>5399.1</v>
      </c>
      <c r="C137" s="6"/>
      <c r="D137" s="6">
        <v>822</v>
      </c>
      <c r="E137" s="6">
        <v>2918.8</v>
      </c>
      <c r="F137" s="6">
        <v>25.3</v>
      </c>
      <c r="G137" s="6">
        <v>9165.2</v>
      </c>
    </row>
    <row r="138" spans="1:7" ht="12.75">
      <c r="A138" s="5" t="s">
        <v>460</v>
      </c>
      <c r="B138" s="6"/>
      <c r="C138" s="6"/>
      <c r="D138" s="6">
        <v>10757.7</v>
      </c>
      <c r="E138" s="6"/>
      <c r="F138" s="6"/>
      <c r="G138" s="6">
        <v>10757.7</v>
      </c>
    </row>
    <row r="139" spans="1:7" ht="12.75">
      <c r="A139" s="5" t="s">
        <v>461</v>
      </c>
      <c r="B139" s="6">
        <v>549</v>
      </c>
      <c r="C139" s="6"/>
      <c r="D139" s="6">
        <v>8113.6</v>
      </c>
      <c r="E139" s="6">
        <v>127</v>
      </c>
      <c r="F139" s="6">
        <v>139.7</v>
      </c>
      <c r="G139" s="6">
        <v>8929.3</v>
      </c>
    </row>
    <row r="140" spans="1:7" ht="12.75">
      <c r="A140" s="5" t="s">
        <v>462</v>
      </c>
      <c r="B140" s="6"/>
      <c r="C140" s="6"/>
      <c r="D140" s="6"/>
      <c r="E140" s="6"/>
      <c r="F140" s="6"/>
      <c r="G140" s="6"/>
    </row>
    <row r="141" spans="1:7" ht="12.75">
      <c r="A141" s="5" t="s">
        <v>463</v>
      </c>
      <c r="B141" s="6">
        <v>153.9</v>
      </c>
      <c r="C141" s="6"/>
      <c r="D141" s="6">
        <v>4647.3</v>
      </c>
      <c r="E141" s="6">
        <v>255.8</v>
      </c>
      <c r="F141" s="6">
        <v>129</v>
      </c>
      <c r="G141" s="6">
        <v>5186</v>
      </c>
    </row>
    <row r="142" spans="1:5" ht="12.75">
      <c r="A142" s="5" t="s">
        <v>464</v>
      </c>
      <c r="E142" s="6"/>
    </row>
    <row r="143" spans="1:7" ht="12.75">
      <c r="A143" s="5" t="s">
        <v>465</v>
      </c>
      <c r="B143" s="36">
        <v>777</v>
      </c>
      <c r="C143" s="6"/>
      <c r="D143" s="6">
        <v>1055.5</v>
      </c>
      <c r="E143" s="5">
        <v>1282</v>
      </c>
      <c r="F143" s="5">
        <v>1041.2</v>
      </c>
      <c r="G143" s="6">
        <v>4155.7</v>
      </c>
    </row>
    <row r="144" spans="1:6" ht="12.75">
      <c r="A144" s="38" t="s">
        <v>466</v>
      </c>
      <c r="B144" s="6"/>
      <c r="C144" s="6"/>
      <c r="D144" s="6"/>
      <c r="E144" s="6"/>
      <c r="F144" s="6"/>
    </row>
    <row r="145" spans="1:7" ht="13.5" thickBot="1">
      <c r="A145" s="11" t="s">
        <v>467</v>
      </c>
      <c r="B145" s="8"/>
      <c r="C145" s="8"/>
      <c r="D145" s="8"/>
      <c r="E145" s="8"/>
      <c r="F145" s="8"/>
      <c r="G145" s="8">
        <v>-6647</v>
      </c>
    </row>
    <row r="147" ht="12.75">
      <c r="A147" s="199" t="s">
        <v>566</v>
      </c>
    </row>
    <row r="149" spans="1:7" ht="18.75" customHeight="1">
      <c r="A149" s="211" t="s">
        <v>438</v>
      </c>
      <c r="B149" s="212"/>
      <c r="C149" s="212"/>
      <c r="D149" s="212"/>
      <c r="E149" s="212"/>
      <c r="F149" s="212"/>
      <c r="G149" s="212"/>
    </row>
    <row r="150" spans="1:7" ht="18" customHeight="1" thickBot="1">
      <c r="A150" s="207" t="s">
        <v>152</v>
      </c>
      <c r="B150" s="213"/>
      <c r="C150" s="214"/>
      <c r="D150" s="214"/>
      <c r="E150" s="214"/>
      <c r="F150" s="214"/>
      <c r="G150" s="215"/>
    </row>
    <row r="151" spans="1:7" ht="96.75" thickBot="1">
      <c r="A151" s="103"/>
      <c r="B151" s="208" t="s">
        <v>440</v>
      </c>
      <c r="C151" s="208" t="s">
        <v>441</v>
      </c>
      <c r="D151" s="208" t="s">
        <v>442</v>
      </c>
      <c r="E151" s="208" t="s">
        <v>559</v>
      </c>
      <c r="F151" s="208" t="s">
        <v>444</v>
      </c>
      <c r="G151" s="208" t="s">
        <v>312</v>
      </c>
    </row>
    <row r="152" spans="1:7" ht="12.75">
      <c r="A152" s="209"/>
      <c r="B152" s="142"/>
      <c r="C152" s="142"/>
      <c r="D152" s="142"/>
      <c r="E152" s="142"/>
      <c r="F152" s="142"/>
      <c r="G152" s="142"/>
    </row>
    <row r="153" spans="1:7" ht="12.75">
      <c r="A153" s="210">
        <v>2010</v>
      </c>
      <c r="B153" s="142"/>
      <c r="C153" s="142"/>
      <c r="D153" s="142"/>
      <c r="E153" s="142"/>
      <c r="F153" s="142"/>
      <c r="G153" s="143"/>
    </row>
    <row r="154" spans="1:7" ht="12.75">
      <c r="A154" s="209"/>
      <c r="B154" s="143"/>
      <c r="C154" s="142"/>
      <c r="D154" s="143"/>
      <c r="E154" s="143"/>
      <c r="F154" s="143"/>
      <c r="G154" s="143"/>
    </row>
    <row r="155" spans="1:10" ht="12.75">
      <c r="A155" s="216" t="s">
        <v>468</v>
      </c>
      <c r="B155" s="9">
        <v>89380.8</v>
      </c>
      <c r="C155" s="9">
        <v>8269.6</v>
      </c>
      <c r="D155" s="9">
        <v>28702</v>
      </c>
      <c r="E155" s="9">
        <v>77105.5</v>
      </c>
      <c r="F155" s="9">
        <v>1600.2</v>
      </c>
      <c r="G155" s="9">
        <v>197786.9</v>
      </c>
      <c r="I155" s="9"/>
      <c r="J155" s="140"/>
    </row>
    <row r="156" spans="2:10" ht="12.75">
      <c r="B156" s="95"/>
      <c r="C156" s="95"/>
      <c r="D156" s="95"/>
      <c r="E156" s="95"/>
      <c r="F156" s="95"/>
      <c r="G156" s="95"/>
      <c r="I156" s="140"/>
      <c r="J156" s="140"/>
    </row>
    <row r="157" spans="1:7" ht="12.75">
      <c r="A157" s="5" t="s">
        <v>445</v>
      </c>
      <c r="B157" s="6">
        <v>2099.7</v>
      </c>
      <c r="C157" s="6"/>
      <c r="D157" s="6">
        <v>281.4</v>
      </c>
      <c r="E157" s="6">
        <v>36063</v>
      </c>
      <c r="F157" s="6"/>
      <c r="G157" s="6">
        <v>38444.1</v>
      </c>
    </row>
    <row r="158" spans="1:7" ht="12.75">
      <c r="A158" s="5" t="s">
        <v>446</v>
      </c>
      <c r="B158" s="6">
        <v>9</v>
      </c>
      <c r="C158" s="6"/>
      <c r="D158" s="6">
        <v>6.2</v>
      </c>
      <c r="E158" s="6"/>
      <c r="F158" s="6"/>
      <c r="G158" s="6">
        <v>15.2</v>
      </c>
    </row>
    <row r="159" spans="1:7" ht="12.75">
      <c r="A159" s="5" t="s">
        <v>447</v>
      </c>
      <c r="B159" s="6">
        <v>1372.1</v>
      </c>
      <c r="C159" s="6"/>
      <c r="D159" s="6"/>
      <c r="E159" s="6">
        <v>12.7</v>
      </c>
      <c r="F159" s="6"/>
      <c r="G159" s="6">
        <v>1384.8</v>
      </c>
    </row>
    <row r="160" spans="1:7" ht="12.75">
      <c r="A160" s="5" t="s">
        <v>448</v>
      </c>
      <c r="B160" s="6">
        <v>34180.2</v>
      </c>
      <c r="C160" s="6"/>
      <c r="D160" s="6"/>
      <c r="E160" s="6">
        <v>3176.3</v>
      </c>
      <c r="F160" s="6"/>
      <c r="G160" s="6">
        <v>37356.5</v>
      </c>
    </row>
    <row r="161" spans="1:7" ht="12.75" hidden="1">
      <c r="A161" s="5" t="s">
        <v>86</v>
      </c>
      <c r="B161" s="6"/>
      <c r="C161" s="6"/>
      <c r="D161" s="6"/>
      <c r="E161" s="6"/>
      <c r="F161" s="6"/>
      <c r="G161" s="6"/>
    </row>
    <row r="162" spans="1:7" ht="12.75" hidden="1">
      <c r="A162" s="5" t="s">
        <v>87</v>
      </c>
      <c r="B162" s="6"/>
      <c r="C162" s="6"/>
      <c r="D162" s="6"/>
      <c r="E162" s="6"/>
      <c r="F162" s="6"/>
      <c r="G162" s="6"/>
    </row>
    <row r="163" spans="1:7" ht="12.75" hidden="1">
      <c r="A163" s="5" t="s">
        <v>88</v>
      </c>
      <c r="B163" s="6"/>
      <c r="C163" s="6"/>
      <c r="D163" s="6"/>
      <c r="E163" s="6"/>
      <c r="F163" s="6"/>
      <c r="G163" s="6"/>
    </row>
    <row r="164" spans="1:7" ht="12.75" hidden="1">
      <c r="A164" s="5" t="s">
        <v>89</v>
      </c>
      <c r="B164" s="6"/>
      <c r="C164" s="6"/>
      <c r="D164" s="6"/>
      <c r="E164" s="6"/>
      <c r="F164" s="6"/>
      <c r="G164" s="6"/>
    </row>
    <row r="165" spans="1:7" ht="12.75" hidden="1">
      <c r="A165" s="5" t="s">
        <v>90</v>
      </c>
      <c r="B165" s="6"/>
      <c r="C165" s="6"/>
      <c r="D165" s="6"/>
      <c r="E165" s="6"/>
      <c r="F165" s="6"/>
      <c r="G165" s="6"/>
    </row>
    <row r="166" spans="1:7" ht="12.75" hidden="1">
      <c r="A166" s="5" t="s">
        <v>91</v>
      </c>
      <c r="B166" s="6"/>
      <c r="C166" s="6"/>
      <c r="D166" s="6"/>
      <c r="E166" s="6"/>
      <c r="F166" s="6"/>
      <c r="G166" s="6"/>
    </row>
    <row r="167" spans="1:7" ht="12.75" hidden="1">
      <c r="A167" s="5" t="s">
        <v>92</v>
      </c>
      <c r="B167" s="6"/>
      <c r="C167" s="6"/>
      <c r="D167" s="6"/>
      <c r="E167" s="6"/>
      <c r="F167" s="6"/>
      <c r="G167" s="6"/>
    </row>
    <row r="168" spans="1:7" ht="12.75" hidden="1">
      <c r="A168" s="5" t="s">
        <v>93</v>
      </c>
      <c r="B168" s="6"/>
      <c r="C168" s="6"/>
      <c r="D168" s="6"/>
      <c r="E168" s="6"/>
      <c r="F168" s="6"/>
      <c r="G168" s="6"/>
    </row>
    <row r="169" spans="1:7" ht="12.75" hidden="1">
      <c r="A169" s="5" t="s">
        <v>94</v>
      </c>
      <c r="B169" s="6"/>
      <c r="C169" s="6"/>
      <c r="D169" s="6"/>
      <c r="E169" s="6"/>
      <c r="F169" s="6"/>
      <c r="G169" s="6"/>
    </row>
    <row r="170" spans="1:7" ht="12.75" hidden="1">
      <c r="A170" s="5" t="s">
        <v>95</v>
      </c>
      <c r="B170" s="6"/>
      <c r="C170" s="6"/>
      <c r="D170" s="6"/>
      <c r="E170" s="6"/>
      <c r="F170" s="6"/>
      <c r="G170" s="6"/>
    </row>
    <row r="171" spans="1:7" ht="12.75" hidden="1">
      <c r="A171" s="5" t="s">
        <v>96</v>
      </c>
      <c r="B171" s="6"/>
      <c r="C171" s="6"/>
      <c r="D171" s="6"/>
      <c r="E171" s="6"/>
      <c r="F171" s="6"/>
      <c r="G171" s="6"/>
    </row>
    <row r="172" spans="1:7" ht="12.75" hidden="1">
      <c r="A172" s="5" t="s">
        <v>97</v>
      </c>
      <c r="B172" s="6"/>
      <c r="C172" s="6"/>
      <c r="D172" s="6"/>
      <c r="E172" s="6"/>
      <c r="F172" s="6"/>
      <c r="G172" s="6"/>
    </row>
    <row r="173" spans="1:7" ht="12.75" hidden="1">
      <c r="A173" s="5" t="s">
        <v>98</v>
      </c>
      <c r="B173" s="6"/>
      <c r="C173" s="6"/>
      <c r="D173" s="6"/>
      <c r="E173" s="6"/>
      <c r="F173" s="6"/>
      <c r="G173" s="6"/>
    </row>
    <row r="174" spans="1:7" ht="12.75" hidden="1">
      <c r="A174" s="5" t="s">
        <v>99</v>
      </c>
      <c r="B174" s="6"/>
      <c r="C174" s="6"/>
      <c r="D174" s="6"/>
      <c r="E174" s="6"/>
      <c r="F174" s="6"/>
      <c r="G174" s="6"/>
    </row>
    <row r="175" spans="1:7" ht="12.75" hidden="1">
      <c r="A175" s="5" t="s">
        <v>100</v>
      </c>
      <c r="B175" s="6"/>
      <c r="C175" s="6"/>
      <c r="D175" s="6"/>
      <c r="E175" s="6"/>
      <c r="F175" s="6"/>
      <c r="G175" s="6"/>
    </row>
    <row r="176" spans="1:7" ht="12.75" hidden="1">
      <c r="A176" s="5" t="s">
        <v>101</v>
      </c>
      <c r="B176" s="6"/>
      <c r="C176" s="6"/>
      <c r="D176" s="6"/>
      <c r="E176" s="6"/>
      <c r="F176" s="6"/>
      <c r="G176" s="6"/>
    </row>
    <row r="177" spans="1:7" ht="12.75" hidden="1">
      <c r="A177" s="5" t="s">
        <v>102</v>
      </c>
      <c r="B177" s="6"/>
      <c r="C177" s="6"/>
      <c r="D177" s="6"/>
      <c r="E177" s="6"/>
      <c r="F177" s="6"/>
      <c r="G177" s="6"/>
    </row>
    <row r="178" spans="1:10" ht="12.75">
      <c r="A178" s="5" t="s">
        <v>449</v>
      </c>
      <c r="B178" s="140"/>
      <c r="C178" s="140"/>
      <c r="D178" s="140"/>
      <c r="E178" s="140"/>
      <c r="F178" s="140"/>
      <c r="G178" s="140"/>
      <c r="J178" s="140"/>
    </row>
    <row r="179" spans="1:7" ht="12.75">
      <c r="A179" s="5" t="s">
        <v>451</v>
      </c>
      <c r="B179" s="6">
        <v>6848.5</v>
      </c>
      <c r="C179" s="6"/>
      <c r="D179" s="6"/>
      <c r="E179" s="6"/>
      <c r="F179" s="6"/>
      <c r="G179" s="6">
        <v>6848.5</v>
      </c>
    </row>
    <row r="180" spans="1:7" ht="12.75">
      <c r="A180" s="5" t="s">
        <v>452</v>
      </c>
      <c r="B180" s="6">
        <v>9854.8</v>
      </c>
      <c r="C180" s="6"/>
      <c r="D180" s="6"/>
      <c r="E180" s="6">
        <v>2314.3</v>
      </c>
      <c r="F180" s="6"/>
      <c r="G180" s="6">
        <v>12169.1</v>
      </c>
    </row>
    <row r="181" spans="1:7" ht="12.75">
      <c r="A181" s="5" t="s">
        <v>453</v>
      </c>
      <c r="B181" s="140"/>
      <c r="C181" s="140"/>
      <c r="D181" s="140"/>
      <c r="E181" s="140"/>
      <c r="F181" s="140"/>
      <c r="G181" s="140"/>
    </row>
    <row r="182" spans="1:7" ht="12.75">
      <c r="A182" s="5" t="s">
        <v>454</v>
      </c>
      <c r="B182" s="6">
        <v>11959.1</v>
      </c>
      <c r="C182" s="6"/>
      <c r="D182" s="6"/>
      <c r="E182" s="6">
        <v>23220.6</v>
      </c>
      <c r="F182" s="6"/>
      <c r="G182" s="6">
        <v>35179.7</v>
      </c>
    </row>
    <row r="183" spans="1:7" ht="12.75">
      <c r="A183" s="5" t="s">
        <v>455</v>
      </c>
      <c r="B183" s="6">
        <v>2200.8</v>
      </c>
      <c r="C183" s="6"/>
      <c r="D183" s="6"/>
      <c r="E183" s="6">
        <v>561.2</v>
      </c>
      <c r="F183" s="6"/>
      <c r="G183" s="6">
        <v>2762</v>
      </c>
    </row>
    <row r="184" spans="1:7" ht="12.75">
      <c r="A184" s="5" t="s">
        <v>456</v>
      </c>
      <c r="B184" s="6">
        <v>13635.4</v>
      </c>
      <c r="C184" s="6"/>
      <c r="D184" s="6"/>
      <c r="E184" s="6">
        <v>5258.6</v>
      </c>
      <c r="F184" s="6"/>
      <c r="G184" s="6">
        <v>18894</v>
      </c>
    </row>
    <row r="185" spans="1:7" ht="12.75">
      <c r="A185" s="5" t="s">
        <v>457</v>
      </c>
      <c r="B185" s="6"/>
      <c r="C185" s="6">
        <v>8269.6</v>
      </c>
      <c r="D185" s="6">
        <v>304.3</v>
      </c>
      <c r="E185" s="6"/>
      <c r="F185" s="6"/>
      <c r="G185" s="6">
        <v>8573.9</v>
      </c>
    </row>
    <row r="186" spans="1:7" ht="12.75">
      <c r="A186" s="5" t="s">
        <v>458</v>
      </c>
      <c r="B186" s="140"/>
      <c r="C186" s="140"/>
      <c r="D186" s="140"/>
      <c r="E186" s="140"/>
      <c r="F186" s="140"/>
      <c r="G186" s="140"/>
    </row>
    <row r="187" spans="1:7" ht="12.75">
      <c r="A187" s="5" t="s">
        <v>459</v>
      </c>
      <c r="B187" s="6">
        <v>5397.4</v>
      </c>
      <c r="C187" s="6"/>
      <c r="D187" s="6">
        <v>827.6</v>
      </c>
      <c r="E187" s="6">
        <v>4376.9</v>
      </c>
      <c r="F187" s="6">
        <v>69.2</v>
      </c>
      <c r="G187" s="6">
        <v>10671.1</v>
      </c>
    </row>
    <row r="188" spans="1:7" ht="12.75">
      <c r="A188" s="5" t="s">
        <v>460</v>
      </c>
      <c r="B188" s="6"/>
      <c r="C188" s="6"/>
      <c r="D188" s="6">
        <v>12448.2</v>
      </c>
      <c r="E188" s="6"/>
      <c r="F188" s="6"/>
      <c r="G188" s="6">
        <v>12448.2</v>
      </c>
    </row>
    <row r="189" spans="1:7" ht="12.75">
      <c r="A189" s="5" t="s">
        <v>461</v>
      </c>
      <c r="B189" s="6">
        <v>605.9</v>
      </c>
      <c r="C189" s="6"/>
      <c r="D189" s="6">
        <v>8664.4</v>
      </c>
      <c r="E189" s="6">
        <v>234.4</v>
      </c>
      <c r="F189" s="6">
        <v>149.4</v>
      </c>
      <c r="G189" s="6">
        <v>9654.1</v>
      </c>
    </row>
    <row r="190" spans="1:7" ht="12.75">
      <c r="A190" s="5" t="s">
        <v>462</v>
      </c>
      <c r="B190" s="6"/>
      <c r="C190" s="6"/>
      <c r="D190" s="6"/>
      <c r="E190" s="6"/>
      <c r="F190" s="6"/>
      <c r="G190" s="6"/>
    </row>
    <row r="191" spans="1:7" ht="12.75">
      <c r="A191" s="5" t="s">
        <v>463</v>
      </c>
      <c r="B191" s="6">
        <v>133.5</v>
      </c>
      <c r="C191" s="6"/>
      <c r="D191" s="6">
        <v>5088.2</v>
      </c>
      <c r="E191" s="6">
        <v>280.6</v>
      </c>
      <c r="F191" s="6">
        <v>176</v>
      </c>
      <c r="G191" s="6">
        <v>5678.3</v>
      </c>
    </row>
    <row r="192" spans="1:7" ht="12.75">
      <c r="A192" s="5" t="s">
        <v>464</v>
      </c>
      <c r="B192" s="140"/>
      <c r="C192" s="140"/>
      <c r="D192" s="140"/>
      <c r="E192" s="6"/>
      <c r="F192" s="140"/>
      <c r="G192" s="140"/>
    </row>
    <row r="193" spans="1:7" ht="12.75">
      <c r="A193" s="5" t="s">
        <v>465</v>
      </c>
      <c r="B193" s="6">
        <v>1084.4</v>
      </c>
      <c r="C193" s="6"/>
      <c r="D193" s="6">
        <v>1081.7</v>
      </c>
      <c r="E193" s="6">
        <v>1606.9</v>
      </c>
      <c r="F193" s="6">
        <v>1205.6</v>
      </c>
      <c r="G193" s="6">
        <v>4978.6</v>
      </c>
    </row>
    <row r="194" spans="1:7" ht="12.75">
      <c r="A194" s="38" t="s">
        <v>466</v>
      </c>
      <c r="B194" s="6"/>
      <c r="C194" s="6"/>
      <c r="D194" s="6"/>
      <c r="E194" s="6"/>
      <c r="F194" s="6"/>
      <c r="G194" s="140"/>
    </row>
    <row r="195" spans="1:7" ht="13.5" thickBot="1">
      <c r="A195" s="11" t="s">
        <v>467</v>
      </c>
      <c r="B195" s="8"/>
      <c r="C195" s="8"/>
      <c r="D195" s="8"/>
      <c r="E195" s="8"/>
      <c r="F195" s="8"/>
      <c r="G195" s="8">
        <v>-7271.2</v>
      </c>
    </row>
    <row r="197" ht="12.75">
      <c r="A197" s="199" t="s">
        <v>566</v>
      </c>
    </row>
    <row r="199" spans="1:7" ht="18.75" customHeight="1">
      <c r="A199" s="211" t="s">
        <v>438</v>
      </c>
      <c r="B199" s="212"/>
      <c r="C199" s="212"/>
      <c r="D199" s="212"/>
      <c r="E199" s="212"/>
      <c r="F199" s="212"/>
      <c r="G199" s="212"/>
    </row>
    <row r="200" spans="1:7" ht="18" customHeight="1" thickBot="1">
      <c r="A200" s="207" t="s">
        <v>152</v>
      </c>
      <c r="B200" s="213"/>
      <c r="C200" s="214"/>
      <c r="D200" s="214"/>
      <c r="E200" s="214"/>
      <c r="F200" s="214"/>
      <c r="G200" s="215"/>
    </row>
    <row r="201" spans="1:7" ht="96.75" thickBot="1">
      <c r="A201" s="103"/>
      <c r="B201" s="208" t="s">
        <v>440</v>
      </c>
      <c r="C201" s="208" t="s">
        <v>441</v>
      </c>
      <c r="D201" s="208" t="s">
        <v>442</v>
      </c>
      <c r="E201" s="208" t="s">
        <v>559</v>
      </c>
      <c r="F201" s="208" t="s">
        <v>444</v>
      </c>
      <c r="G201" s="208" t="s">
        <v>312</v>
      </c>
    </row>
    <row r="202" spans="1:7" ht="12.75">
      <c r="A202" s="209"/>
      <c r="B202" s="142"/>
      <c r="C202" s="142"/>
      <c r="D202" s="142"/>
      <c r="E202" s="142"/>
      <c r="F202" s="142"/>
      <c r="G202" s="142"/>
    </row>
    <row r="203" spans="1:7" ht="12.75">
      <c r="A203" s="210">
        <v>2011</v>
      </c>
      <c r="B203" s="142"/>
      <c r="C203" s="142"/>
      <c r="D203" s="142"/>
      <c r="E203" s="142"/>
      <c r="F203" s="142"/>
      <c r="G203" s="143"/>
    </row>
    <row r="204" spans="1:7" ht="12.75">
      <c r="A204" s="209"/>
      <c r="B204" s="143"/>
      <c r="C204" s="143"/>
      <c r="D204" s="143"/>
      <c r="E204" s="143"/>
      <c r="F204" s="143"/>
      <c r="G204" s="143"/>
    </row>
    <row r="205" spans="1:8" ht="12.75">
      <c r="A205" s="216" t="s">
        <v>468</v>
      </c>
      <c r="B205" s="9">
        <v>116504.2</v>
      </c>
      <c r="C205" s="9">
        <v>9602.2</v>
      </c>
      <c r="D205" s="9">
        <v>39735</v>
      </c>
      <c r="E205" s="9">
        <v>95199.8</v>
      </c>
      <c r="F205" s="9">
        <v>1724.9</v>
      </c>
      <c r="G205" s="9">
        <v>254421.5</v>
      </c>
      <c r="H205" s="140"/>
    </row>
    <row r="206" spans="2:7" ht="12.75">
      <c r="B206" s="95"/>
      <c r="C206" s="95"/>
      <c r="D206" s="95"/>
      <c r="E206" s="95"/>
      <c r="F206" s="95"/>
      <c r="G206" s="95"/>
    </row>
    <row r="207" spans="1:8" ht="12.75">
      <c r="A207" s="5" t="s">
        <v>445</v>
      </c>
      <c r="B207" s="6">
        <v>2519.7</v>
      </c>
      <c r="C207" s="6"/>
      <c r="D207" s="6">
        <v>391.8</v>
      </c>
      <c r="E207" s="6">
        <v>44449.5</v>
      </c>
      <c r="F207" s="6"/>
      <c r="G207" s="6">
        <v>47361</v>
      </c>
      <c r="H207" s="140"/>
    </row>
    <row r="208" spans="1:8" ht="12.75">
      <c r="A208" s="5" t="s">
        <v>446</v>
      </c>
      <c r="B208" s="6">
        <v>6.8</v>
      </c>
      <c r="C208" s="6"/>
      <c r="D208" s="6">
        <v>17.1</v>
      </c>
      <c r="E208" s="6"/>
      <c r="F208" s="6"/>
      <c r="G208" s="6">
        <v>23.9</v>
      </c>
      <c r="H208" s="140"/>
    </row>
    <row r="209" spans="1:8" ht="12.75">
      <c r="A209" s="5" t="s">
        <v>447</v>
      </c>
      <c r="B209" s="6">
        <v>2159.9</v>
      </c>
      <c r="C209" s="6"/>
      <c r="D209" s="6"/>
      <c r="E209" s="6">
        <v>9.6</v>
      </c>
      <c r="F209" s="6"/>
      <c r="G209" s="6">
        <v>2169.5</v>
      </c>
      <c r="H209" s="140"/>
    </row>
    <row r="210" spans="1:8" ht="12.75">
      <c r="A210" s="5" t="s">
        <v>448</v>
      </c>
      <c r="B210" s="6">
        <v>46833</v>
      </c>
      <c r="C210" s="6"/>
      <c r="D210" s="6"/>
      <c r="E210" s="6">
        <v>5621.6</v>
      </c>
      <c r="F210" s="6"/>
      <c r="G210" s="6">
        <v>52454.6</v>
      </c>
      <c r="H210" s="140"/>
    </row>
    <row r="211" spans="1:8" ht="12.75" hidden="1">
      <c r="A211" s="5" t="s">
        <v>86</v>
      </c>
      <c r="B211" s="6"/>
      <c r="C211" s="6"/>
      <c r="D211" s="6"/>
      <c r="E211" s="6"/>
      <c r="F211" s="6"/>
      <c r="G211" s="6"/>
      <c r="H211" s="140">
        <f aca="true" t="shared" si="0" ref="H211:H227">SUM(B211:F211)</f>
        <v>0</v>
      </c>
    </row>
    <row r="212" spans="1:8" ht="12.75" hidden="1">
      <c r="A212" s="5" t="s">
        <v>87</v>
      </c>
      <c r="B212" s="6"/>
      <c r="C212" s="6"/>
      <c r="D212" s="6"/>
      <c r="E212" s="6"/>
      <c r="F212" s="6"/>
      <c r="G212" s="6"/>
      <c r="H212" s="140">
        <f t="shared" si="0"/>
        <v>0</v>
      </c>
    </row>
    <row r="213" spans="1:8" ht="12.75" hidden="1">
      <c r="A213" s="5" t="s">
        <v>88</v>
      </c>
      <c r="B213" s="6"/>
      <c r="C213" s="6"/>
      <c r="D213" s="6"/>
      <c r="E213" s="6"/>
      <c r="F213" s="6"/>
      <c r="G213" s="6"/>
      <c r="H213" s="140">
        <f t="shared" si="0"/>
        <v>0</v>
      </c>
    </row>
    <row r="214" spans="1:8" ht="12.75" hidden="1">
      <c r="A214" s="5" t="s">
        <v>89</v>
      </c>
      <c r="B214" s="6"/>
      <c r="C214" s="6"/>
      <c r="D214" s="6"/>
      <c r="E214" s="6"/>
      <c r="F214" s="6"/>
      <c r="G214" s="6"/>
      <c r="H214" s="140">
        <f t="shared" si="0"/>
        <v>0</v>
      </c>
    </row>
    <row r="215" spans="1:8" ht="12.75" hidden="1">
      <c r="A215" s="5" t="s">
        <v>90</v>
      </c>
      <c r="B215" s="6"/>
      <c r="C215" s="6"/>
      <c r="D215" s="6"/>
      <c r="E215" s="6"/>
      <c r="F215" s="6"/>
      <c r="G215" s="6"/>
      <c r="H215" s="140">
        <f t="shared" si="0"/>
        <v>0</v>
      </c>
    </row>
    <row r="216" spans="1:8" ht="12.75" hidden="1">
      <c r="A216" s="5" t="s">
        <v>91</v>
      </c>
      <c r="B216" s="6"/>
      <c r="C216" s="6"/>
      <c r="D216" s="6"/>
      <c r="E216" s="6"/>
      <c r="F216" s="6"/>
      <c r="G216" s="6"/>
      <c r="H216" s="140">
        <f t="shared" si="0"/>
        <v>0</v>
      </c>
    </row>
    <row r="217" spans="1:8" ht="12.75" hidden="1">
      <c r="A217" s="5" t="s">
        <v>92</v>
      </c>
      <c r="B217" s="6"/>
      <c r="C217" s="6"/>
      <c r="D217" s="6"/>
      <c r="E217" s="6"/>
      <c r="F217" s="6"/>
      <c r="G217" s="6"/>
      <c r="H217" s="140">
        <f t="shared" si="0"/>
        <v>0</v>
      </c>
    </row>
    <row r="218" spans="1:8" ht="12.75" hidden="1">
      <c r="A218" s="5" t="s">
        <v>93</v>
      </c>
      <c r="B218" s="6"/>
      <c r="C218" s="6"/>
      <c r="D218" s="6"/>
      <c r="E218" s="6"/>
      <c r="F218" s="6"/>
      <c r="G218" s="6"/>
      <c r="H218" s="140">
        <f t="shared" si="0"/>
        <v>0</v>
      </c>
    </row>
    <row r="219" spans="1:8" ht="12.75" hidden="1">
      <c r="A219" s="5" t="s">
        <v>94</v>
      </c>
      <c r="B219" s="6"/>
      <c r="C219" s="6"/>
      <c r="D219" s="6"/>
      <c r="E219" s="6"/>
      <c r="F219" s="6"/>
      <c r="G219" s="6"/>
      <c r="H219" s="140">
        <f t="shared" si="0"/>
        <v>0</v>
      </c>
    </row>
    <row r="220" spans="1:8" ht="12.75" hidden="1">
      <c r="A220" s="5" t="s">
        <v>95</v>
      </c>
      <c r="B220" s="6"/>
      <c r="C220" s="6"/>
      <c r="D220" s="6"/>
      <c r="E220" s="6"/>
      <c r="F220" s="6"/>
      <c r="G220" s="6"/>
      <c r="H220" s="140">
        <f t="shared" si="0"/>
        <v>0</v>
      </c>
    </row>
    <row r="221" spans="1:8" ht="12.75" hidden="1">
      <c r="A221" s="5" t="s">
        <v>96</v>
      </c>
      <c r="B221" s="6"/>
      <c r="C221" s="6"/>
      <c r="D221" s="6"/>
      <c r="E221" s="6"/>
      <c r="F221" s="6"/>
      <c r="G221" s="6"/>
      <c r="H221" s="140">
        <f t="shared" si="0"/>
        <v>0</v>
      </c>
    </row>
    <row r="222" spans="1:8" ht="12.75" hidden="1">
      <c r="A222" s="5" t="s">
        <v>97</v>
      </c>
      <c r="B222" s="6"/>
      <c r="C222" s="6"/>
      <c r="D222" s="6"/>
      <c r="E222" s="6"/>
      <c r="F222" s="6"/>
      <c r="G222" s="6"/>
      <c r="H222" s="140">
        <f t="shared" si="0"/>
        <v>0</v>
      </c>
    </row>
    <row r="223" spans="1:8" ht="12.75" hidden="1">
      <c r="A223" s="5" t="s">
        <v>98</v>
      </c>
      <c r="B223" s="6"/>
      <c r="C223" s="6"/>
      <c r="D223" s="6"/>
      <c r="E223" s="6"/>
      <c r="F223" s="6"/>
      <c r="G223" s="6"/>
      <c r="H223" s="140">
        <f t="shared" si="0"/>
        <v>0</v>
      </c>
    </row>
    <row r="224" spans="1:8" ht="12.75" hidden="1">
      <c r="A224" s="5" t="s">
        <v>99</v>
      </c>
      <c r="B224" s="6"/>
      <c r="C224" s="6"/>
      <c r="D224" s="6"/>
      <c r="E224" s="6"/>
      <c r="F224" s="6"/>
      <c r="G224" s="6"/>
      <c r="H224" s="140">
        <f t="shared" si="0"/>
        <v>0</v>
      </c>
    </row>
    <row r="225" spans="1:8" ht="12.75" hidden="1">
      <c r="A225" s="5" t="s">
        <v>100</v>
      </c>
      <c r="B225" s="6"/>
      <c r="C225" s="6"/>
      <c r="D225" s="6"/>
      <c r="E225" s="6"/>
      <c r="F225" s="6"/>
      <c r="G225" s="6"/>
      <c r="H225" s="140">
        <f t="shared" si="0"/>
        <v>0</v>
      </c>
    </row>
    <row r="226" spans="1:8" ht="12.75" hidden="1">
      <c r="A226" s="5" t="s">
        <v>101</v>
      </c>
      <c r="B226" s="6"/>
      <c r="C226" s="6"/>
      <c r="D226" s="6"/>
      <c r="E226" s="6"/>
      <c r="F226" s="6"/>
      <c r="G226" s="6"/>
      <c r="H226" s="140">
        <f t="shared" si="0"/>
        <v>0</v>
      </c>
    </row>
    <row r="227" spans="1:8" ht="12.75" hidden="1">
      <c r="A227" s="5" t="s">
        <v>102</v>
      </c>
      <c r="B227" s="6"/>
      <c r="C227" s="6"/>
      <c r="D227" s="6"/>
      <c r="E227" s="6"/>
      <c r="F227" s="6"/>
      <c r="G227" s="6"/>
      <c r="H227" s="140">
        <f t="shared" si="0"/>
        <v>0</v>
      </c>
    </row>
    <row r="228" spans="1:8" ht="12.75">
      <c r="A228" s="5" t="s">
        <v>449</v>
      </c>
      <c r="B228" s="140"/>
      <c r="C228" s="140"/>
      <c r="D228" s="140"/>
      <c r="E228" s="140"/>
      <c r="F228" s="140"/>
      <c r="G228" s="140"/>
      <c r="H228" s="140"/>
    </row>
    <row r="229" spans="1:8" ht="12.75">
      <c r="A229" s="5" t="s">
        <v>451</v>
      </c>
      <c r="B229" s="6">
        <v>9684.1</v>
      </c>
      <c r="C229" s="6"/>
      <c r="D229" s="6"/>
      <c r="E229" s="6"/>
      <c r="F229" s="6"/>
      <c r="G229" s="6">
        <v>9684.1</v>
      </c>
      <c r="H229" s="140"/>
    </row>
    <row r="230" spans="1:8" ht="12.75">
      <c r="A230" s="5" t="s">
        <v>452</v>
      </c>
      <c r="B230" s="6">
        <v>11810.4</v>
      </c>
      <c r="C230" s="6"/>
      <c r="D230" s="6"/>
      <c r="E230" s="6">
        <v>2267.9</v>
      </c>
      <c r="F230" s="6"/>
      <c r="G230" s="6">
        <v>14078.3</v>
      </c>
      <c r="H230" s="140"/>
    </row>
    <row r="231" spans="1:8" ht="12.75">
      <c r="A231" s="5" t="s">
        <v>453</v>
      </c>
      <c r="B231" s="140"/>
      <c r="C231" s="140"/>
      <c r="D231" s="140"/>
      <c r="E231" s="140"/>
      <c r="F231" s="140"/>
      <c r="G231" s="140"/>
      <c r="H231" s="140"/>
    </row>
    <row r="232" spans="1:8" ht="12.75">
      <c r="A232" s="5" t="s">
        <v>454</v>
      </c>
      <c r="B232" s="6">
        <v>14025.3</v>
      </c>
      <c r="C232" s="6"/>
      <c r="D232" s="6"/>
      <c r="E232" s="6">
        <v>29343.2</v>
      </c>
      <c r="F232" s="6"/>
      <c r="G232" s="6">
        <v>43368.5</v>
      </c>
      <c r="H232" s="140"/>
    </row>
    <row r="233" spans="1:8" ht="12.75">
      <c r="A233" s="5" t="s">
        <v>455</v>
      </c>
      <c r="B233" s="6">
        <v>3238.4</v>
      </c>
      <c r="C233" s="6"/>
      <c r="D233" s="6"/>
      <c r="E233" s="6">
        <v>924.7</v>
      </c>
      <c r="F233" s="6"/>
      <c r="G233" s="6">
        <v>4163.1</v>
      </c>
      <c r="H233" s="140"/>
    </row>
    <row r="234" spans="1:8" ht="12.75">
      <c r="A234" s="5" t="s">
        <v>456</v>
      </c>
      <c r="B234" s="6">
        <v>16937.7</v>
      </c>
      <c r="C234" s="6"/>
      <c r="D234" s="6"/>
      <c r="E234" s="6">
        <v>6341</v>
      </c>
      <c r="F234" s="6"/>
      <c r="G234" s="6">
        <v>23278.7</v>
      </c>
      <c r="H234" s="140"/>
    </row>
    <row r="235" spans="1:8" ht="12.75">
      <c r="A235" s="5" t="s">
        <v>457</v>
      </c>
      <c r="B235" s="6"/>
      <c r="C235" s="6">
        <v>9602.2</v>
      </c>
      <c r="D235" s="6">
        <v>353.8</v>
      </c>
      <c r="E235" s="6"/>
      <c r="F235" s="6"/>
      <c r="G235" s="6">
        <v>9956</v>
      </c>
      <c r="H235" s="140"/>
    </row>
    <row r="236" spans="1:8" ht="12.75">
      <c r="A236" s="5" t="s">
        <v>458</v>
      </c>
      <c r="B236" s="140"/>
      <c r="C236" s="140"/>
      <c r="D236" s="140"/>
      <c r="E236" s="140"/>
      <c r="F236" s="140"/>
      <c r="G236" s="140"/>
      <c r="H236" s="140"/>
    </row>
    <row r="237" spans="1:8" ht="12.75">
      <c r="A237" s="5" t="s">
        <v>459</v>
      </c>
      <c r="B237" s="6">
        <v>7117</v>
      </c>
      <c r="C237" s="6"/>
      <c r="D237" s="6">
        <v>1087</v>
      </c>
      <c r="E237" s="6">
        <v>4085.5</v>
      </c>
      <c r="F237" s="6">
        <v>107.8</v>
      </c>
      <c r="G237" s="6">
        <v>12397.3</v>
      </c>
      <c r="H237" s="140"/>
    </row>
    <row r="238" spans="1:8" ht="12.75">
      <c r="A238" s="5" t="s">
        <v>460</v>
      </c>
      <c r="B238" s="6"/>
      <c r="C238" s="6"/>
      <c r="D238" s="6">
        <v>14543.7</v>
      </c>
      <c r="E238" s="6"/>
      <c r="F238" s="6"/>
      <c r="G238" s="6">
        <v>14543.7</v>
      </c>
      <c r="H238" s="140"/>
    </row>
    <row r="239" spans="1:8" ht="12.75">
      <c r="A239" s="5" t="s">
        <v>461</v>
      </c>
      <c r="B239" s="6">
        <v>757.3</v>
      </c>
      <c r="C239" s="6"/>
      <c r="D239" s="6">
        <v>14133.1</v>
      </c>
      <c r="E239" s="6">
        <v>223.6</v>
      </c>
      <c r="F239" s="6">
        <v>166.8</v>
      </c>
      <c r="G239" s="6">
        <v>15280.8</v>
      </c>
      <c r="H239" s="140"/>
    </row>
    <row r="240" spans="1:8" ht="12.75">
      <c r="A240" s="5" t="s">
        <v>462</v>
      </c>
      <c r="B240" s="6"/>
      <c r="C240" s="6"/>
      <c r="D240" s="6"/>
      <c r="E240" s="6"/>
      <c r="F240" s="6"/>
      <c r="G240" s="6"/>
      <c r="H240" s="140"/>
    </row>
    <row r="241" spans="1:8" ht="12.75">
      <c r="A241" s="5" t="s">
        <v>463</v>
      </c>
      <c r="B241" s="6">
        <v>195.6</v>
      </c>
      <c r="C241" s="6"/>
      <c r="D241" s="6">
        <v>7948.7</v>
      </c>
      <c r="E241" s="6">
        <v>357.2</v>
      </c>
      <c r="F241" s="6">
        <v>138.8</v>
      </c>
      <c r="G241" s="6">
        <v>8640.3</v>
      </c>
      <c r="H241" s="140"/>
    </row>
    <row r="242" spans="1:7" ht="12.75">
      <c r="A242" s="5" t="s">
        <v>464</v>
      </c>
      <c r="B242" s="140"/>
      <c r="C242" s="140"/>
      <c r="D242" s="140"/>
      <c r="E242" s="6"/>
      <c r="F242" s="140"/>
      <c r="G242" s="140"/>
    </row>
    <row r="243" spans="1:7" ht="12.75">
      <c r="A243" s="5" t="s">
        <v>465</v>
      </c>
      <c r="B243" s="6">
        <v>1219</v>
      </c>
      <c r="C243" s="6"/>
      <c r="D243" s="6">
        <v>1259.8</v>
      </c>
      <c r="E243" s="6">
        <v>1576</v>
      </c>
      <c r="F243" s="6">
        <v>1311.5</v>
      </c>
      <c r="G243" s="6">
        <v>5366.3</v>
      </c>
    </row>
    <row r="244" spans="1:7" ht="12.75">
      <c r="A244" s="38" t="s">
        <v>466</v>
      </c>
      <c r="B244" s="6"/>
      <c r="C244" s="6"/>
      <c r="D244" s="6"/>
      <c r="E244" s="6"/>
      <c r="F244" s="6"/>
      <c r="G244" s="140"/>
    </row>
    <row r="245" spans="1:7" ht="13.5" thickBot="1">
      <c r="A245" s="11" t="s">
        <v>467</v>
      </c>
      <c r="B245" s="8"/>
      <c r="C245" s="8"/>
      <c r="D245" s="8"/>
      <c r="E245" s="8"/>
      <c r="F245" s="8"/>
      <c r="G245" s="8">
        <v>-8344.6</v>
      </c>
    </row>
    <row r="247" ht="12.75">
      <c r="A247" s="199" t="s">
        <v>566</v>
      </c>
    </row>
  </sheetData>
  <printOptions/>
  <pageMargins left="0.75" right="0.75" top="1" bottom="1" header="0.5" footer="0.5"/>
  <pageSetup horizontalDpi="600" verticalDpi="600" orientation="portrait" paperSize="9" scale="89" r:id="rId1"/>
  <headerFooter alignWithMargins="0">
    <oddFooter>&amp;C13</oddFooter>
  </headerFooter>
  <rowBreaks count="2" manualBreakCount="2">
    <brk id="65" max="11" man="1"/>
    <brk id="98" max="11" man="1"/>
  </rowBreaks>
  <colBreaks count="1" manualBreakCount="1">
    <brk id="7" max="21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62"/>
  <sheetViews>
    <sheetView showGridLines="0" zoomScale="145" zoomScaleNormal="145" workbookViewId="0" topLeftCell="A60">
      <selection activeCell="F40" sqref="F40"/>
    </sheetView>
  </sheetViews>
  <sheetFormatPr defaultColWidth="9.00390625" defaultRowHeight="12.75"/>
  <cols>
    <col min="1" max="1" width="37.00390625" style="4" customWidth="1"/>
    <col min="2" max="21" width="0" style="4" hidden="1" customWidth="1"/>
    <col min="22" max="16384" width="9.125" style="4" customWidth="1"/>
  </cols>
  <sheetData>
    <row r="1" ht="18.75" customHeight="1" hidden="1">
      <c r="A1" s="461" t="s">
        <v>469</v>
      </c>
    </row>
    <row r="2" ht="18.75" customHeight="1" hidden="1">
      <c r="A2" s="461" t="s">
        <v>470</v>
      </c>
    </row>
    <row r="3" ht="18.75" customHeight="1">
      <c r="A3" s="461" t="s">
        <v>471</v>
      </c>
    </row>
    <row r="4" spans="1:26" ht="18" customHeight="1" thickBot="1">
      <c r="A4" s="462" t="s">
        <v>243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8" customHeight="1">
      <c r="A5" s="463"/>
      <c r="B5" s="398"/>
      <c r="C5" s="231">
        <v>2007</v>
      </c>
      <c r="D5" s="231"/>
      <c r="E5" s="231"/>
      <c r="F5" s="231"/>
      <c r="G5" s="398"/>
      <c r="H5" s="231">
        <v>2008</v>
      </c>
      <c r="I5" s="231"/>
      <c r="J5" s="231"/>
      <c r="K5" s="231"/>
      <c r="L5" s="398"/>
      <c r="M5" s="231">
        <v>2009</v>
      </c>
      <c r="N5" s="231"/>
      <c r="O5" s="231"/>
      <c r="P5" s="231"/>
      <c r="Q5" s="398"/>
      <c r="R5" s="231">
        <v>2010</v>
      </c>
      <c r="S5" s="231"/>
      <c r="T5" s="231"/>
      <c r="U5" s="231"/>
      <c r="V5" s="398"/>
      <c r="W5" s="231">
        <v>2011</v>
      </c>
      <c r="X5" s="231"/>
      <c r="Y5" s="231"/>
      <c r="Z5" s="231"/>
    </row>
    <row r="6" spans="1:26" ht="18" customHeight="1" thickBot="1">
      <c r="A6" s="464"/>
      <c r="B6" s="219">
        <v>2007</v>
      </c>
      <c r="C6" s="219" t="s">
        <v>485</v>
      </c>
      <c r="D6" s="219" t="s">
        <v>486</v>
      </c>
      <c r="E6" s="219" t="s">
        <v>487</v>
      </c>
      <c r="F6" s="219" t="s">
        <v>488</v>
      </c>
      <c r="G6" s="219">
        <v>2008</v>
      </c>
      <c r="H6" s="219" t="s">
        <v>485</v>
      </c>
      <c r="I6" s="219" t="s">
        <v>486</v>
      </c>
      <c r="J6" s="219" t="s">
        <v>487</v>
      </c>
      <c r="K6" s="219" t="s">
        <v>488</v>
      </c>
      <c r="L6" s="219">
        <v>2009</v>
      </c>
      <c r="M6" s="219" t="s">
        <v>485</v>
      </c>
      <c r="N6" s="219" t="s">
        <v>486</v>
      </c>
      <c r="O6" s="219" t="s">
        <v>487</v>
      </c>
      <c r="P6" s="219" t="s">
        <v>488</v>
      </c>
      <c r="Q6" s="219">
        <v>2010</v>
      </c>
      <c r="R6" s="219" t="s">
        <v>485</v>
      </c>
      <c r="S6" s="219" t="s">
        <v>486</v>
      </c>
      <c r="T6" s="219" t="s">
        <v>487</v>
      </c>
      <c r="U6" s="219" t="s">
        <v>488</v>
      </c>
      <c r="V6" s="219">
        <v>2011</v>
      </c>
      <c r="W6" s="219" t="s">
        <v>485</v>
      </c>
      <c r="X6" s="219" t="s">
        <v>486</v>
      </c>
      <c r="Y6" s="219" t="s">
        <v>487</v>
      </c>
      <c r="Z6" s="219" t="s">
        <v>488</v>
      </c>
    </row>
    <row r="7" spans="1:26" ht="12.75">
      <c r="A7" s="465"/>
      <c r="B7" s="399"/>
      <c r="C7" s="399"/>
      <c r="D7" s="399"/>
      <c r="E7" s="234"/>
      <c r="F7" s="234"/>
      <c r="G7" s="399"/>
      <c r="H7" s="399"/>
      <c r="I7" s="399"/>
      <c r="J7" s="234"/>
      <c r="K7" s="234"/>
      <c r="L7" s="399"/>
      <c r="M7" s="399"/>
      <c r="N7" s="399"/>
      <c r="O7" s="234"/>
      <c r="P7" s="234"/>
      <c r="Q7" s="399"/>
      <c r="R7" s="399"/>
      <c r="S7" s="399"/>
      <c r="T7" s="234"/>
      <c r="U7" s="234"/>
      <c r="V7" s="399"/>
      <c r="W7" s="399"/>
      <c r="X7" s="399"/>
      <c r="Y7" s="234"/>
      <c r="Z7" s="234"/>
    </row>
    <row r="8" spans="1:26" ht="12.75">
      <c r="A8" s="466" t="s">
        <v>121</v>
      </c>
      <c r="B8" s="82">
        <v>289261.8</v>
      </c>
      <c r="C8" s="82">
        <f>SUM(C10:C29)</f>
        <v>45171.1</v>
      </c>
      <c r="D8" s="82">
        <f>SUM(D10:D29)</f>
        <v>59549.2</v>
      </c>
      <c r="E8" s="82">
        <f>SUM(E10:E29)</f>
        <v>99225.9</v>
      </c>
      <c r="F8" s="82">
        <f>SUM(F10:F29)</f>
        <v>85315.6</v>
      </c>
      <c r="G8" s="82">
        <v>392983.6</v>
      </c>
      <c r="H8" s="82">
        <v>59420.8</v>
      </c>
      <c r="I8" s="82">
        <v>80046.8</v>
      </c>
      <c r="J8" s="82">
        <v>136487.4</v>
      </c>
      <c r="K8" s="82">
        <v>117028.6</v>
      </c>
      <c r="L8" s="82">
        <f>SUM(M8:P8)</f>
        <v>428993.1</v>
      </c>
      <c r="M8" s="82">
        <f>SUM(M10:M29)</f>
        <v>66582.5</v>
      </c>
      <c r="N8" s="82">
        <f>SUM(N10:N29)</f>
        <v>89215.9</v>
      </c>
      <c r="O8" s="82">
        <f>SUM(O10:O29)</f>
        <v>139275</v>
      </c>
      <c r="P8" s="82">
        <f>SUM(P10:P29)</f>
        <v>133919.7</v>
      </c>
      <c r="Q8" s="82">
        <f>SUM(R8:U8)</f>
        <v>472372.5</v>
      </c>
      <c r="R8" s="82">
        <f>SUM(R10:R29)</f>
        <v>88811.6</v>
      </c>
      <c r="S8" s="82">
        <f>SUM(S10:S29)</f>
        <v>94174</v>
      </c>
      <c r="T8" s="82">
        <f>SUM(T10:T29)</f>
        <v>137713</v>
      </c>
      <c r="U8" s="82">
        <f>SUM(U10:U29)</f>
        <v>151673.9</v>
      </c>
      <c r="V8" s="82">
        <f>SUM(W8:Z8)</f>
        <v>601228.7</v>
      </c>
      <c r="W8" s="82">
        <v>104055</v>
      </c>
      <c r="X8" s="82">
        <f>SUM(X10:X29)</f>
        <v>126002.8</v>
      </c>
      <c r="Y8" s="82">
        <f>SUM(Y10:Y29)</f>
        <v>199097.2</v>
      </c>
      <c r="Z8" s="82">
        <f>SUM(Z10:Z29)</f>
        <v>172073.7</v>
      </c>
    </row>
    <row r="9" spans="1:26" ht="12.75">
      <c r="A9" s="452"/>
      <c r="B9" s="47"/>
      <c r="C9" s="400"/>
      <c r="D9" s="400"/>
      <c r="E9" s="400"/>
      <c r="F9" s="400"/>
      <c r="G9" s="47"/>
      <c r="H9" s="400"/>
      <c r="I9" s="400"/>
      <c r="J9" s="400"/>
      <c r="K9" s="400"/>
      <c r="L9" s="47"/>
      <c r="M9" s="400"/>
      <c r="N9" s="400"/>
      <c r="O9" s="400"/>
      <c r="P9" s="400"/>
      <c r="Q9" s="47"/>
      <c r="R9" s="400"/>
      <c r="S9" s="400"/>
      <c r="T9" s="400"/>
      <c r="U9" s="400"/>
      <c r="V9" s="47"/>
      <c r="W9" s="5"/>
      <c r="X9" s="5"/>
      <c r="Y9" s="5"/>
      <c r="Z9" s="5"/>
    </row>
    <row r="10" spans="1:26" ht="12.75">
      <c r="A10" s="5" t="s">
        <v>338</v>
      </c>
      <c r="B10" s="47">
        <v>89886.1</v>
      </c>
      <c r="C10" s="47">
        <v>7808.4</v>
      </c>
      <c r="D10" s="47">
        <v>13449.2</v>
      </c>
      <c r="E10" s="47">
        <v>47863.5</v>
      </c>
      <c r="F10" s="47">
        <v>20765</v>
      </c>
      <c r="G10" s="47">
        <v>112099.6</v>
      </c>
      <c r="H10" s="47">
        <v>9624.9</v>
      </c>
      <c r="I10" s="47">
        <v>16109.3</v>
      </c>
      <c r="J10" s="47">
        <v>61592.8</v>
      </c>
      <c r="K10" s="47">
        <v>24772.6</v>
      </c>
      <c r="L10" s="47">
        <f>SUM(M10:P10)</f>
        <v>111283.9</v>
      </c>
      <c r="M10" s="47">
        <v>11067.9</v>
      </c>
      <c r="N10" s="47">
        <v>17841.5</v>
      </c>
      <c r="O10" s="47">
        <v>54999.7</v>
      </c>
      <c r="P10" s="47">
        <v>27374.8</v>
      </c>
      <c r="Q10" s="5">
        <f>SUM(R10:U10)</f>
        <v>115068.3</v>
      </c>
      <c r="R10" s="47">
        <v>11694.4</v>
      </c>
      <c r="S10" s="47">
        <v>17504.6</v>
      </c>
      <c r="T10" s="47">
        <v>53646.7</v>
      </c>
      <c r="U10" s="47">
        <v>32222.6</v>
      </c>
      <c r="V10" s="5">
        <f>SUM(W10:Z10)</f>
        <v>149221.6</v>
      </c>
      <c r="W10" s="47">
        <v>12135.4</v>
      </c>
      <c r="X10" s="47">
        <v>23033.2</v>
      </c>
      <c r="Y10" s="47">
        <v>77276.3</v>
      </c>
      <c r="Z10" s="47">
        <v>36776.7</v>
      </c>
    </row>
    <row r="11" spans="1:26" ht="12.75">
      <c r="A11" s="5" t="s">
        <v>339</v>
      </c>
      <c r="B11" s="47">
        <v>5.2</v>
      </c>
      <c r="C11" s="47">
        <v>0.6</v>
      </c>
      <c r="D11" s="47">
        <v>1.3</v>
      </c>
      <c r="E11" s="47">
        <v>1.3</v>
      </c>
      <c r="F11" s="47">
        <v>2</v>
      </c>
      <c r="G11" s="47">
        <v>23.2</v>
      </c>
      <c r="H11" s="47">
        <v>3.6</v>
      </c>
      <c r="I11" s="47">
        <v>5.2</v>
      </c>
      <c r="J11" s="47">
        <v>7.1</v>
      </c>
      <c r="K11" s="47">
        <v>7.3</v>
      </c>
      <c r="L11" s="47">
        <f>SUM(M11:P11)</f>
        <v>13.3</v>
      </c>
      <c r="M11" s="47">
        <v>1.5</v>
      </c>
      <c r="N11" s="47">
        <v>3.1</v>
      </c>
      <c r="O11" s="47">
        <v>3.3</v>
      </c>
      <c r="P11" s="47">
        <v>5.4</v>
      </c>
      <c r="Q11" s="5">
        <f>SUM(R11:U11)</f>
        <v>43.6</v>
      </c>
      <c r="R11" s="47">
        <v>7.5</v>
      </c>
      <c r="S11" s="47">
        <v>10.6</v>
      </c>
      <c r="T11" s="47">
        <v>11.9</v>
      </c>
      <c r="U11" s="47">
        <v>13.6</v>
      </c>
      <c r="V11" s="5">
        <f>SUM(W11:Z11)</f>
        <v>54.8</v>
      </c>
      <c r="W11" s="47">
        <v>9.2</v>
      </c>
      <c r="X11" s="47">
        <v>15</v>
      </c>
      <c r="Y11" s="47">
        <v>14.4</v>
      </c>
      <c r="Z11" s="47">
        <v>16.2</v>
      </c>
    </row>
    <row r="12" spans="1:26" ht="12.75">
      <c r="A12" s="5" t="s">
        <v>340</v>
      </c>
      <c r="B12" s="47">
        <v>1491.7</v>
      </c>
      <c r="C12" s="47">
        <v>267.1</v>
      </c>
      <c r="D12" s="47">
        <v>323.7</v>
      </c>
      <c r="E12" s="47">
        <v>447.7</v>
      </c>
      <c r="F12" s="47">
        <v>453.2</v>
      </c>
      <c r="G12" s="47">
        <v>1915.3</v>
      </c>
      <c r="H12" s="47">
        <v>280.3</v>
      </c>
      <c r="I12" s="47">
        <v>406.2</v>
      </c>
      <c r="J12" s="47">
        <v>611.5</v>
      </c>
      <c r="K12" s="47">
        <v>617.3</v>
      </c>
      <c r="L12" s="47">
        <f>SUM(M12:P12)</f>
        <v>1931.9</v>
      </c>
      <c r="M12" s="47">
        <v>333.8</v>
      </c>
      <c r="N12" s="47">
        <v>429.3</v>
      </c>
      <c r="O12" s="47">
        <v>583.7</v>
      </c>
      <c r="P12" s="47">
        <v>585.1</v>
      </c>
      <c r="Q12" s="5">
        <f>SUM(R12:U12)</f>
        <v>2401.9</v>
      </c>
      <c r="R12" s="47">
        <v>324.8</v>
      </c>
      <c r="S12" s="47">
        <v>438.1</v>
      </c>
      <c r="T12" s="47">
        <v>728.3</v>
      </c>
      <c r="U12" s="47">
        <v>910.7</v>
      </c>
      <c r="V12" s="5">
        <f>SUM(W12:Z12)</f>
        <v>3676.1</v>
      </c>
      <c r="W12" s="47">
        <v>548.8</v>
      </c>
      <c r="X12" s="47">
        <v>822.5</v>
      </c>
      <c r="Y12" s="47">
        <v>1138</v>
      </c>
      <c r="Z12" s="47">
        <v>1166.8</v>
      </c>
    </row>
    <row r="13" spans="1:26" ht="12.75">
      <c r="A13" s="5" t="s">
        <v>341</v>
      </c>
      <c r="B13" s="47">
        <v>57539.2</v>
      </c>
      <c r="C13" s="47">
        <v>11531.5</v>
      </c>
      <c r="D13" s="47">
        <v>13809.8</v>
      </c>
      <c r="E13" s="47">
        <v>14009.8</v>
      </c>
      <c r="F13" s="47">
        <v>18188.1</v>
      </c>
      <c r="G13" s="47">
        <v>88428.7</v>
      </c>
      <c r="H13" s="47">
        <v>16125.3</v>
      </c>
      <c r="I13" s="47">
        <v>20310.2</v>
      </c>
      <c r="J13" s="47">
        <v>22077.7</v>
      </c>
      <c r="K13" s="47">
        <v>29915.5</v>
      </c>
      <c r="L13" s="47">
        <f>SUM(M13:P13)</f>
        <v>91661.1</v>
      </c>
      <c r="M13" s="47">
        <v>13830.1</v>
      </c>
      <c r="N13" s="47">
        <v>18055.3</v>
      </c>
      <c r="O13" s="47">
        <v>23209.4</v>
      </c>
      <c r="P13" s="47">
        <v>36566.3</v>
      </c>
      <c r="Q13" s="5">
        <f>SUM(R13:U13)</f>
        <v>115729.9</v>
      </c>
      <c r="R13" s="47">
        <v>30549.3</v>
      </c>
      <c r="S13" s="47">
        <v>22500.9</v>
      </c>
      <c r="T13" s="47">
        <v>20907.1</v>
      </c>
      <c r="U13" s="47">
        <v>41772.6</v>
      </c>
      <c r="V13" s="5">
        <f>SUM(W13:Z13)</f>
        <v>152899.5</v>
      </c>
      <c r="W13" s="47">
        <v>36770.6</v>
      </c>
      <c r="X13" s="47">
        <v>36112.9</v>
      </c>
      <c r="Y13" s="47">
        <v>39510.4</v>
      </c>
      <c r="Z13" s="47">
        <v>40505.6</v>
      </c>
    </row>
    <row r="14" spans="1:26" ht="12.75">
      <c r="A14" s="5" t="s">
        <v>472</v>
      </c>
      <c r="B14" s="45"/>
      <c r="C14" s="95"/>
      <c r="D14" s="95"/>
      <c r="E14" s="95"/>
      <c r="F14" s="47"/>
      <c r="G14" s="45"/>
      <c r="H14" s="95"/>
      <c r="I14" s="95"/>
      <c r="J14" s="95"/>
      <c r="K14" s="47"/>
      <c r="L14" s="45"/>
      <c r="M14" s="95"/>
      <c r="N14" s="95"/>
      <c r="O14" s="95"/>
      <c r="P14" s="47"/>
      <c r="Q14" s="5"/>
      <c r="V14" s="5"/>
      <c r="W14" s="95"/>
      <c r="X14" s="95"/>
      <c r="Y14" s="95"/>
      <c r="Z14" s="47"/>
    </row>
    <row r="15" spans="1:26" ht="12.75">
      <c r="A15" s="5" t="s">
        <v>473</v>
      </c>
      <c r="B15" s="47">
        <v>8627</v>
      </c>
      <c r="C15" s="47">
        <v>2806.8</v>
      </c>
      <c r="D15" s="47">
        <v>1599.3</v>
      </c>
      <c r="E15" s="47">
        <v>2006.2</v>
      </c>
      <c r="F15" s="47">
        <v>2214.7</v>
      </c>
      <c r="G15" s="47">
        <v>8722.3</v>
      </c>
      <c r="H15" s="47">
        <v>2872.8</v>
      </c>
      <c r="I15" s="47">
        <v>1244.6</v>
      </c>
      <c r="J15" s="47">
        <v>2254.2</v>
      </c>
      <c r="K15" s="47">
        <v>2350.7</v>
      </c>
      <c r="L15" s="47">
        <f>SUM(M15:P15)</f>
        <v>11407</v>
      </c>
      <c r="M15" s="47">
        <v>3255.5</v>
      </c>
      <c r="N15" s="47">
        <v>1715.7</v>
      </c>
      <c r="O15" s="47">
        <v>3119.8</v>
      </c>
      <c r="P15" s="47">
        <v>3316</v>
      </c>
      <c r="Q15" s="5">
        <f>SUM(R15:U15)</f>
        <v>14492.7</v>
      </c>
      <c r="R15" s="47">
        <v>5138.5</v>
      </c>
      <c r="S15" s="47">
        <v>2154</v>
      </c>
      <c r="T15" s="47">
        <v>3435.5</v>
      </c>
      <c r="U15" s="47">
        <v>3764.7</v>
      </c>
      <c r="V15" s="5">
        <f>SUM(W15:Z15)</f>
        <v>18369.7</v>
      </c>
      <c r="W15" s="47">
        <v>5489.1</v>
      </c>
      <c r="X15" s="47">
        <v>3675.5</v>
      </c>
      <c r="Y15" s="47">
        <v>3922.8</v>
      </c>
      <c r="Z15" s="47">
        <v>5282.3</v>
      </c>
    </row>
    <row r="16" spans="1:26" ht="12.75">
      <c r="A16" s="5" t="s">
        <v>344</v>
      </c>
      <c r="B16" s="47">
        <v>22047.2</v>
      </c>
      <c r="C16" s="47">
        <v>2313.7</v>
      </c>
      <c r="D16" s="47">
        <v>5126.8</v>
      </c>
      <c r="E16" s="47">
        <v>7181.1</v>
      </c>
      <c r="F16" s="47">
        <v>7425.6</v>
      </c>
      <c r="G16" s="47">
        <v>30833.3</v>
      </c>
      <c r="H16" s="47">
        <v>2948.3</v>
      </c>
      <c r="I16" s="47">
        <v>6812.4</v>
      </c>
      <c r="J16" s="47">
        <v>10045</v>
      </c>
      <c r="K16" s="47">
        <v>11027.6</v>
      </c>
      <c r="L16" s="47">
        <f>SUM(M16:P16)</f>
        <v>40463.2</v>
      </c>
      <c r="M16" s="47">
        <v>3825.6</v>
      </c>
      <c r="N16" s="47">
        <v>9908.5</v>
      </c>
      <c r="O16" s="47">
        <v>13250.8</v>
      </c>
      <c r="P16" s="47">
        <v>13478.3</v>
      </c>
      <c r="Q16" s="5">
        <f>SUM(R16:U16)</f>
        <v>38163.1</v>
      </c>
      <c r="R16" s="47">
        <v>4662.8</v>
      </c>
      <c r="S16" s="47">
        <v>9347.7</v>
      </c>
      <c r="T16" s="47">
        <v>11071.6</v>
      </c>
      <c r="U16" s="47">
        <v>13081</v>
      </c>
      <c r="V16" s="5">
        <f>SUM(W16:Z16)</f>
        <v>44616.3</v>
      </c>
      <c r="W16" s="47">
        <v>5330.3</v>
      </c>
      <c r="X16" s="47">
        <v>8473.5</v>
      </c>
      <c r="Y16" s="47">
        <v>16709</v>
      </c>
      <c r="Z16" s="47">
        <v>14103.5</v>
      </c>
    </row>
    <row r="17" spans="1:26" ht="12.75">
      <c r="A17" s="5" t="s">
        <v>474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5"/>
      <c r="V17" s="5"/>
      <c r="W17" s="47"/>
      <c r="X17" s="47"/>
      <c r="Y17" s="47"/>
      <c r="Z17" s="47"/>
    </row>
    <row r="18" spans="1:26" ht="12.75">
      <c r="A18" s="5" t="s">
        <v>481</v>
      </c>
      <c r="B18" s="47">
        <v>40378</v>
      </c>
      <c r="C18" s="47">
        <v>7339.1</v>
      </c>
      <c r="D18" s="47">
        <v>8691.4</v>
      </c>
      <c r="E18" s="47">
        <v>10665.5</v>
      </c>
      <c r="F18" s="47">
        <v>13682</v>
      </c>
      <c r="G18" s="47">
        <v>52032.8</v>
      </c>
      <c r="H18" s="47">
        <v>8999.7</v>
      </c>
      <c r="I18" s="47">
        <v>11381.5</v>
      </c>
      <c r="J18" s="47">
        <v>14168.9</v>
      </c>
      <c r="K18" s="47">
        <v>17482.7</v>
      </c>
      <c r="L18" s="47">
        <f>SUM(M18:P18)</f>
        <v>56517</v>
      </c>
      <c r="M18" s="47">
        <v>10728.3</v>
      </c>
      <c r="N18" s="47">
        <v>12601.1</v>
      </c>
      <c r="O18" s="47">
        <v>15141.7</v>
      </c>
      <c r="P18" s="47">
        <v>18045.9</v>
      </c>
      <c r="Q18" s="5">
        <f>SUM(R18:U18)</f>
        <v>57621.2</v>
      </c>
      <c r="R18" s="47">
        <v>10818.7</v>
      </c>
      <c r="S18" s="47">
        <v>11592.6</v>
      </c>
      <c r="T18" s="47">
        <v>15554.7</v>
      </c>
      <c r="U18" s="47">
        <v>19655.2</v>
      </c>
      <c r="V18" s="5">
        <f>SUM(W18:Z18)</f>
        <v>72436.5</v>
      </c>
      <c r="W18" s="47">
        <v>12838.1</v>
      </c>
      <c r="X18" s="47">
        <v>15737.2</v>
      </c>
      <c r="Y18" s="47">
        <v>19754.5</v>
      </c>
      <c r="Z18" s="47">
        <v>24106.7</v>
      </c>
    </row>
    <row r="19" spans="1:26" ht="12.75">
      <c r="A19" s="5" t="s">
        <v>347</v>
      </c>
      <c r="B19" s="47">
        <v>4848.3</v>
      </c>
      <c r="C19" s="47">
        <v>869</v>
      </c>
      <c r="D19" s="47">
        <v>1013.5</v>
      </c>
      <c r="E19" s="47">
        <v>1417.9</v>
      </c>
      <c r="F19" s="47">
        <v>1547.9</v>
      </c>
      <c r="G19" s="47">
        <v>6927</v>
      </c>
      <c r="H19" s="47">
        <v>1193.8</v>
      </c>
      <c r="I19" s="47">
        <v>1478.2</v>
      </c>
      <c r="J19" s="47">
        <v>2000.1</v>
      </c>
      <c r="K19" s="47">
        <v>2254.9</v>
      </c>
      <c r="L19" s="47">
        <f>SUM(M19:P19)</f>
        <v>7592.7</v>
      </c>
      <c r="M19" s="47">
        <v>1455.7</v>
      </c>
      <c r="N19" s="47">
        <v>1658.5</v>
      </c>
      <c r="O19" s="47">
        <v>2171.9</v>
      </c>
      <c r="P19" s="47">
        <v>2306.6</v>
      </c>
      <c r="Q19" s="5">
        <f>SUM(R19:U19)</f>
        <v>7791.5</v>
      </c>
      <c r="R19" s="47">
        <v>1628.8</v>
      </c>
      <c r="S19" s="47">
        <v>1434.2</v>
      </c>
      <c r="T19" s="47">
        <v>1947.3</v>
      </c>
      <c r="U19" s="47">
        <v>2781.2</v>
      </c>
      <c r="V19" s="5">
        <f>SUM(W19:Z19)</f>
        <v>10791.6</v>
      </c>
      <c r="W19" s="47">
        <v>2025.8</v>
      </c>
      <c r="X19" s="47">
        <v>2328.8</v>
      </c>
      <c r="Y19" s="47">
        <v>2832.6</v>
      </c>
      <c r="Z19" s="47">
        <v>3604.4</v>
      </c>
    </row>
    <row r="20" spans="1:26" ht="12.75">
      <c r="A20" s="5" t="s">
        <v>348</v>
      </c>
      <c r="B20" s="47">
        <v>21222.9</v>
      </c>
      <c r="C20" s="47">
        <v>4437.7</v>
      </c>
      <c r="D20" s="47">
        <v>5087.6</v>
      </c>
      <c r="E20" s="47">
        <v>5604.9</v>
      </c>
      <c r="F20" s="47">
        <v>6092.7</v>
      </c>
      <c r="G20" s="47">
        <v>31636.9</v>
      </c>
      <c r="H20" s="47">
        <v>6493.4</v>
      </c>
      <c r="I20" s="47">
        <v>7423.2</v>
      </c>
      <c r="J20" s="47">
        <v>8486.4</v>
      </c>
      <c r="K20" s="47">
        <v>9233.9</v>
      </c>
      <c r="L20" s="47">
        <f>SUM(M20:P20)</f>
        <v>36090.7</v>
      </c>
      <c r="M20" s="47">
        <v>7785.9</v>
      </c>
      <c r="N20" s="47">
        <v>8475.7</v>
      </c>
      <c r="O20" s="47">
        <v>9724</v>
      </c>
      <c r="P20" s="47">
        <v>10105.1</v>
      </c>
      <c r="Q20" s="5">
        <f>SUM(R20:U20)</f>
        <v>40052</v>
      </c>
      <c r="R20" s="47">
        <v>8479.5</v>
      </c>
      <c r="S20" s="47">
        <v>9296.6</v>
      </c>
      <c r="T20" s="47">
        <v>10393.7</v>
      </c>
      <c r="U20" s="47">
        <v>11882.2</v>
      </c>
      <c r="V20" s="5">
        <f>SUM(W20:Z20)</f>
        <v>49025</v>
      </c>
      <c r="W20" s="47">
        <v>10779.1</v>
      </c>
      <c r="X20" s="47">
        <v>11775</v>
      </c>
      <c r="Y20" s="47">
        <v>12598.3</v>
      </c>
      <c r="Z20" s="47">
        <v>13872.6</v>
      </c>
    </row>
    <row r="21" spans="1:26" ht="12.75">
      <c r="A21" s="5" t="s">
        <v>399</v>
      </c>
      <c r="B21" s="47">
        <v>6664.4</v>
      </c>
      <c r="C21" s="47">
        <v>1236.6</v>
      </c>
      <c r="D21" s="47">
        <v>1513.7</v>
      </c>
      <c r="E21" s="47">
        <v>1737.7</v>
      </c>
      <c r="F21" s="47">
        <v>2176.4</v>
      </c>
      <c r="G21" s="47">
        <v>9421.1</v>
      </c>
      <c r="H21" s="47">
        <v>1832.3</v>
      </c>
      <c r="I21" s="47">
        <v>2206.6</v>
      </c>
      <c r="J21" s="47">
        <v>2532.2</v>
      </c>
      <c r="K21" s="47">
        <v>2850</v>
      </c>
      <c r="L21" s="47">
        <f>SUM(M21:P21)</f>
        <v>11150.7</v>
      </c>
      <c r="M21" s="47">
        <v>2362.8</v>
      </c>
      <c r="N21" s="47">
        <v>2596.6</v>
      </c>
      <c r="O21" s="47">
        <v>2834.5</v>
      </c>
      <c r="P21" s="47">
        <v>3356.8</v>
      </c>
      <c r="Q21" s="5">
        <f>SUM(R21:U21)</f>
        <v>11526.7</v>
      </c>
      <c r="R21" s="47">
        <v>2645.8</v>
      </c>
      <c r="S21" s="47">
        <v>2737.9</v>
      </c>
      <c r="T21" s="47">
        <v>3135.5</v>
      </c>
      <c r="U21" s="47">
        <v>3007.5</v>
      </c>
      <c r="V21" s="5">
        <f>SUM(W21:Z21)</f>
        <v>13460.2</v>
      </c>
      <c r="W21" s="47">
        <v>3241</v>
      </c>
      <c r="X21" s="47">
        <v>3171.2</v>
      </c>
      <c r="Y21" s="47">
        <v>3404.9</v>
      </c>
      <c r="Z21" s="47">
        <v>3643.1</v>
      </c>
    </row>
    <row r="22" spans="1:26" ht="12.75">
      <c r="A22" s="5" t="s">
        <v>482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5"/>
      <c r="V22" s="5"/>
      <c r="W22" s="47"/>
      <c r="X22" s="47"/>
      <c r="Y22" s="47"/>
      <c r="Z22" s="47"/>
    </row>
    <row r="23" spans="1:26" ht="12.75">
      <c r="A23" s="5" t="s">
        <v>351</v>
      </c>
      <c r="B23" s="47">
        <v>7288.2</v>
      </c>
      <c r="C23" s="47">
        <v>1485.4</v>
      </c>
      <c r="D23" s="47">
        <v>1724.4</v>
      </c>
      <c r="E23" s="47">
        <v>1873.3</v>
      </c>
      <c r="F23" s="47">
        <v>2205.1</v>
      </c>
      <c r="G23" s="47">
        <v>13215.8</v>
      </c>
      <c r="H23" s="47">
        <v>2655</v>
      </c>
      <c r="I23" s="47">
        <v>3197.2</v>
      </c>
      <c r="J23" s="47">
        <v>3588</v>
      </c>
      <c r="K23" s="47">
        <v>3775.6</v>
      </c>
      <c r="L23" s="47">
        <f>SUM(M23:P23)</f>
        <v>15832.2</v>
      </c>
      <c r="M23" s="47">
        <v>3374.9</v>
      </c>
      <c r="N23" s="47">
        <v>3788.1</v>
      </c>
      <c r="O23" s="47">
        <v>4115.6</v>
      </c>
      <c r="P23" s="47">
        <v>4553.6</v>
      </c>
      <c r="Q23" s="5">
        <f>SUM(R23:U23)</f>
        <v>17048.4</v>
      </c>
      <c r="R23" s="47">
        <v>3634</v>
      </c>
      <c r="S23" s="47">
        <v>3946.5</v>
      </c>
      <c r="T23" s="47">
        <v>4335.4</v>
      </c>
      <c r="U23" s="47">
        <v>5132.5</v>
      </c>
      <c r="V23" s="5">
        <f>SUM(W23:Z23)</f>
        <v>20232.6</v>
      </c>
      <c r="W23" s="47">
        <v>4464.6</v>
      </c>
      <c r="X23" s="47">
        <v>4842.9</v>
      </c>
      <c r="Y23" s="47">
        <v>5073.6</v>
      </c>
      <c r="Z23" s="47">
        <v>5851.5</v>
      </c>
    </row>
    <row r="24" spans="1:26" ht="12.75">
      <c r="A24" s="5" t="s">
        <v>352</v>
      </c>
      <c r="B24" s="47">
        <v>10760.1</v>
      </c>
      <c r="C24" s="47">
        <v>1722.7</v>
      </c>
      <c r="D24" s="47">
        <v>2589.9</v>
      </c>
      <c r="E24" s="47">
        <v>2475.5</v>
      </c>
      <c r="F24" s="47">
        <v>3972</v>
      </c>
      <c r="G24" s="47">
        <v>15085.5</v>
      </c>
      <c r="H24" s="47">
        <v>2392.6</v>
      </c>
      <c r="I24" s="47">
        <v>3469.6</v>
      </c>
      <c r="J24" s="47">
        <v>3632.6</v>
      </c>
      <c r="K24" s="47">
        <v>5590.7</v>
      </c>
      <c r="L24" s="47">
        <f>SUM(M24:P24)</f>
        <v>17955.2</v>
      </c>
      <c r="M24" s="47">
        <v>3368.4</v>
      </c>
      <c r="N24" s="47">
        <v>4596.5</v>
      </c>
      <c r="O24" s="47">
        <v>4169.2</v>
      </c>
      <c r="P24" s="47">
        <v>5821.1</v>
      </c>
      <c r="Q24" s="5">
        <f>SUM(R24:U24)</f>
        <v>21025.2</v>
      </c>
      <c r="R24" s="47">
        <v>3319.9</v>
      </c>
      <c r="S24" s="47">
        <v>4633.9</v>
      </c>
      <c r="T24" s="47">
        <v>5721</v>
      </c>
      <c r="U24" s="47">
        <v>7350.4</v>
      </c>
      <c r="V24" s="5">
        <f>SUM(W24:Z24)</f>
        <v>23578.3</v>
      </c>
      <c r="W24" s="47">
        <v>4156.9</v>
      </c>
      <c r="X24" s="47">
        <v>5316.9</v>
      </c>
      <c r="Y24" s="47">
        <v>6238.8</v>
      </c>
      <c r="Z24" s="47">
        <v>7865.7</v>
      </c>
    </row>
    <row r="25" spans="1:26" ht="12.75">
      <c r="A25" s="5" t="s">
        <v>353</v>
      </c>
      <c r="B25" s="47">
        <v>9137.8</v>
      </c>
      <c r="C25" s="47">
        <v>1730.4</v>
      </c>
      <c r="D25" s="47">
        <v>2607.6</v>
      </c>
      <c r="E25" s="47">
        <v>1709.7</v>
      </c>
      <c r="F25" s="47">
        <v>3090.1</v>
      </c>
      <c r="G25" s="47">
        <v>10957.4</v>
      </c>
      <c r="H25" s="47">
        <v>1791.4</v>
      </c>
      <c r="I25" s="47">
        <v>3087.8</v>
      </c>
      <c r="J25" s="47">
        <v>2532.5</v>
      </c>
      <c r="K25" s="47">
        <v>3545.7</v>
      </c>
      <c r="L25" s="47">
        <f>SUM(M25:P25)</f>
        <v>12314.2</v>
      </c>
      <c r="M25" s="47">
        <v>2244.6</v>
      </c>
      <c r="N25" s="47">
        <v>3779.3</v>
      </c>
      <c r="O25" s="47">
        <v>2392.3</v>
      </c>
      <c r="P25" s="47">
        <v>3898</v>
      </c>
      <c r="Q25" s="5">
        <f>SUM(R25:U25)</f>
        <v>13625.8</v>
      </c>
      <c r="R25" s="47">
        <v>2663.6</v>
      </c>
      <c r="S25" s="47">
        <v>4276.1</v>
      </c>
      <c r="T25" s="47">
        <v>2404.8</v>
      </c>
      <c r="U25" s="47">
        <v>4281.3</v>
      </c>
      <c r="V25" s="5">
        <f>SUM(W25:Z25)</f>
        <v>19952.6</v>
      </c>
      <c r="W25" s="47">
        <v>2703.9</v>
      </c>
      <c r="X25" s="47">
        <v>5376.5</v>
      </c>
      <c r="Y25" s="47">
        <v>4244.4</v>
      </c>
      <c r="Z25" s="47">
        <v>7627.8</v>
      </c>
    </row>
    <row r="26" spans="1:26" ht="12.75">
      <c r="A26" s="5" t="s">
        <v>483</v>
      </c>
      <c r="B26" s="95"/>
      <c r="C26" s="144"/>
      <c r="D26" s="144"/>
      <c r="E26" s="144"/>
      <c r="F26" s="144"/>
      <c r="G26" s="95"/>
      <c r="H26" s="144"/>
      <c r="I26" s="144"/>
      <c r="J26" s="144"/>
      <c r="K26" s="144"/>
      <c r="L26" s="95"/>
      <c r="M26" s="144"/>
      <c r="N26" s="144"/>
      <c r="O26" s="144"/>
      <c r="P26" s="144"/>
      <c r="Q26" s="5"/>
      <c r="V26" s="5"/>
      <c r="W26" s="144"/>
      <c r="X26" s="144"/>
      <c r="Y26" s="144"/>
      <c r="Z26" s="144"/>
    </row>
    <row r="27" spans="1:26" ht="12.75">
      <c r="A27" s="5" t="s">
        <v>484</v>
      </c>
      <c r="B27" s="47">
        <v>4736.2</v>
      </c>
      <c r="C27" s="47">
        <v>987.8</v>
      </c>
      <c r="D27" s="47">
        <v>1002.1</v>
      </c>
      <c r="E27" s="47">
        <v>1000.4</v>
      </c>
      <c r="F27" s="47">
        <v>1745.9</v>
      </c>
      <c r="G27" s="47">
        <v>5791.6</v>
      </c>
      <c r="H27" s="47">
        <v>1045.1</v>
      </c>
      <c r="I27" s="47">
        <v>1348.1</v>
      </c>
      <c r="J27" s="47">
        <v>1444.2</v>
      </c>
      <c r="K27" s="47">
        <v>1954.2</v>
      </c>
      <c r="L27" s="47">
        <f>SUM(M27:P27)</f>
        <v>7334.2</v>
      </c>
      <c r="M27" s="47">
        <v>1464.1</v>
      </c>
      <c r="N27" s="47">
        <v>1926.2</v>
      </c>
      <c r="O27" s="47">
        <v>1649.8</v>
      </c>
      <c r="P27" s="47">
        <v>2294.1</v>
      </c>
      <c r="Q27" s="5">
        <f>SUM(R27:U27)</f>
        <v>8382.8</v>
      </c>
      <c r="R27" s="47">
        <v>1454.9</v>
      </c>
      <c r="S27" s="47">
        <v>2039.7</v>
      </c>
      <c r="T27" s="47">
        <v>2106</v>
      </c>
      <c r="U27" s="47">
        <v>2782.2</v>
      </c>
      <c r="V27" s="5">
        <f>SUM(W27:Z27)</f>
        <v>12148.3</v>
      </c>
      <c r="W27" s="47">
        <v>1658.7</v>
      </c>
      <c r="X27" s="47">
        <v>2933.2</v>
      </c>
      <c r="Y27" s="47">
        <v>3429.1</v>
      </c>
      <c r="Z27" s="47">
        <v>4127.3</v>
      </c>
    </row>
    <row r="28" spans="1:26" ht="12.75">
      <c r="A28" s="5" t="s">
        <v>355</v>
      </c>
      <c r="B28" s="47"/>
      <c r="C28" s="145"/>
      <c r="D28" s="145"/>
      <c r="E28" s="145"/>
      <c r="F28" s="145"/>
      <c r="G28" s="47"/>
      <c r="H28" s="145"/>
      <c r="I28" s="145"/>
      <c r="J28" s="145"/>
      <c r="K28" s="145"/>
      <c r="L28" s="47"/>
      <c r="M28" s="145"/>
      <c r="N28" s="145"/>
      <c r="O28" s="145"/>
      <c r="P28" s="145"/>
      <c r="Q28" s="5"/>
      <c r="V28" s="5"/>
      <c r="W28" s="145"/>
      <c r="X28" s="145"/>
      <c r="Y28" s="145"/>
      <c r="Z28" s="145"/>
    </row>
    <row r="29" spans="1:26" ht="12.75">
      <c r="A29" s="38" t="s">
        <v>465</v>
      </c>
      <c r="B29" s="94">
        <v>4629.5</v>
      </c>
      <c r="C29" s="94">
        <v>634.3</v>
      </c>
      <c r="D29" s="94">
        <v>1008.9</v>
      </c>
      <c r="E29" s="94">
        <v>1231.4</v>
      </c>
      <c r="F29" s="94">
        <v>1754.9</v>
      </c>
      <c r="G29" s="94">
        <v>5893.1</v>
      </c>
      <c r="H29" s="94">
        <v>1162.3</v>
      </c>
      <c r="I29" s="94">
        <v>1566.7</v>
      </c>
      <c r="J29" s="94">
        <v>1514.2</v>
      </c>
      <c r="K29" s="94">
        <v>1649.9</v>
      </c>
      <c r="L29" s="94">
        <f>SUM(M29:P29)</f>
        <v>7445.8</v>
      </c>
      <c r="M29" s="94">
        <v>1483.4</v>
      </c>
      <c r="N29" s="94">
        <v>1840.5</v>
      </c>
      <c r="O29" s="94">
        <v>1909.3</v>
      </c>
      <c r="P29" s="94">
        <v>2212.6</v>
      </c>
      <c r="Q29" s="5">
        <f>SUM(R29:U29)</f>
        <v>9399.4</v>
      </c>
      <c r="R29" s="47">
        <v>1789.1</v>
      </c>
      <c r="S29" s="47">
        <v>2260.6</v>
      </c>
      <c r="T29" s="47">
        <v>2313.5</v>
      </c>
      <c r="U29" s="47">
        <v>3036.2</v>
      </c>
      <c r="V29" s="5">
        <f>SUM(W29:Z29)</f>
        <v>10765.6</v>
      </c>
      <c r="W29" s="94">
        <v>1903.5</v>
      </c>
      <c r="X29" s="94">
        <v>2388.5</v>
      </c>
      <c r="Y29" s="94">
        <v>2950.1</v>
      </c>
      <c r="Z29" s="94">
        <v>3523.5</v>
      </c>
    </row>
    <row r="30" spans="1:26" ht="13.5" thickBot="1">
      <c r="A30" s="42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</row>
    <row r="31" spans="1:11" ht="12.75">
      <c r="A31" s="194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ht="18.75" customHeight="1">
      <c r="A32" s="461" t="s">
        <v>471</v>
      </c>
    </row>
    <row r="33" spans="1:26" ht="18.75" customHeight="1" thickBot="1">
      <c r="A33" s="462" t="s">
        <v>152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ht="18" customHeight="1">
      <c r="A34" s="463"/>
      <c r="B34" s="217"/>
      <c r="C34" s="218">
        <v>2007</v>
      </c>
      <c r="D34" s="218"/>
      <c r="E34" s="218"/>
      <c r="F34" s="218"/>
      <c r="G34" s="217"/>
      <c r="H34" s="218">
        <v>2008</v>
      </c>
      <c r="I34" s="218"/>
      <c r="J34" s="218"/>
      <c r="K34" s="218"/>
      <c r="L34" s="217"/>
      <c r="M34" s="218">
        <v>2009</v>
      </c>
      <c r="N34" s="218"/>
      <c r="O34" s="218"/>
      <c r="P34" s="218"/>
      <c r="Q34" s="217"/>
      <c r="R34" s="218">
        <v>2010</v>
      </c>
      <c r="S34" s="218"/>
      <c r="T34" s="218"/>
      <c r="U34" s="218"/>
      <c r="V34" s="217"/>
      <c r="W34" s="218">
        <v>2011</v>
      </c>
      <c r="X34" s="218"/>
      <c r="Y34" s="218"/>
      <c r="Z34" s="218"/>
    </row>
    <row r="35" spans="1:26" ht="18" customHeight="1" thickBot="1">
      <c r="A35" s="464"/>
      <c r="B35" s="219">
        <v>2007</v>
      </c>
      <c r="C35" s="219" t="s">
        <v>485</v>
      </c>
      <c r="D35" s="219" t="s">
        <v>486</v>
      </c>
      <c r="E35" s="219" t="s">
        <v>487</v>
      </c>
      <c r="F35" s="219" t="s">
        <v>488</v>
      </c>
      <c r="G35" s="219">
        <v>2008</v>
      </c>
      <c r="H35" s="219" t="s">
        <v>485</v>
      </c>
      <c r="I35" s="219" t="s">
        <v>486</v>
      </c>
      <c r="J35" s="219" t="s">
        <v>487</v>
      </c>
      <c r="K35" s="219" t="s">
        <v>488</v>
      </c>
      <c r="L35" s="219">
        <v>2009</v>
      </c>
      <c r="M35" s="219" t="s">
        <v>485</v>
      </c>
      <c r="N35" s="219" t="s">
        <v>486</v>
      </c>
      <c r="O35" s="219" t="s">
        <v>487</v>
      </c>
      <c r="P35" s="219" t="s">
        <v>488</v>
      </c>
      <c r="Q35" s="219">
        <v>2010</v>
      </c>
      <c r="R35" s="219" t="s">
        <v>485</v>
      </c>
      <c r="S35" s="219" t="s">
        <v>486</v>
      </c>
      <c r="T35" s="219" t="s">
        <v>487</v>
      </c>
      <c r="U35" s="219" t="s">
        <v>488</v>
      </c>
      <c r="V35" s="219">
        <v>2011</v>
      </c>
      <c r="W35" s="219" t="s">
        <v>485</v>
      </c>
      <c r="X35" s="219" t="s">
        <v>486</v>
      </c>
      <c r="Y35" s="219" t="s">
        <v>487</v>
      </c>
      <c r="Z35" s="219" t="s">
        <v>488</v>
      </c>
    </row>
    <row r="36" spans="1:26" ht="12.75">
      <c r="A36" s="46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8"/>
      <c r="R36" s="45"/>
      <c r="S36" s="45"/>
      <c r="T36" s="45"/>
      <c r="U36" s="45"/>
      <c r="V36" s="468"/>
      <c r="W36" s="45"/>
      <c r="X36" s="45"/>
      <c r="Y36" s="45"/>
      <c r="Z36" s="45"/>
    </row>
    <row r="37" spans="1:26" ht="12.75">
      <c r="A37" s="466" t="s">
        <v>359</v>
      </c>
      <c r="B37" s="82">
        <v>166521.9</v>
      </c>
      <c r="C37" s="82">
        <v>25828.5</v>
      </c>
      <c r="D37" s="82">
        <v>34406.7</v>
      </c>
      <c r="E37" s="82">
        <v>57435.6</v>
      </c>
      <c r="F37" s="82">
        <v>48851.1</v>
      </c>
      <c r="G37" s="82">
        <v>229685</v>
      </c>
      <c r="H37" s="82">
        <v>34623.4</v>
      </c>
      <c r="I37" s="82">
        <v>46256.6</v>
      </c>
      <c r="J37" s="82">
        <v>80563.4</v>
      </c>
      <c r="K37" s="82">
        <v>68241.6</v>
      </c>
      <c r="L37" s="82">
        <v>249923</v>
      </c>
      <c r="M37" s="82">
        <v>37247.6</v>
      </c>
      <c r="N37" s="82">
        <v>50598.2</v>
      </c>
      <c r="O37" s="82">
        <v>83590</v>
      </c>
      <c r="P37" s="82">
        <v>78487.2</v>
      </c>
      <c r="Q37" s="82">
        <v>274585.6</v>
      </c>
      <c r="R37" s="82">
        <v>51556.5</v>
      </c>
      <c r="S37" s="82">
        <v>53590.2</v>
      </c>
      <c r="T37" s="82">
        <v>81468.1</v>
      </c>
      <c r="U37" s="82">
        <v>87970.8</v>
      </c>
      <c r="V37" s="82">
        <v>346807.2</v>
      </c>
      <c r="W37" s="82">
        <f>SUM(W39:W60)</f>
        <v>58992.3</v>
      </c>
      <c r="X37" s="82">
        <f>SUM(X39:X60)</f>
        <v>71189.9</v>
      </c>
      <c r="Y37" s="82">
        <f>SUM(Y39:Y60)</f>
        <v>119825.5</v>
      </c>
      <c r="Z37" s="82">
        <f>SUM(Z39:Z60)</f>
        <v>96799.5</v>
      </c>
    </row>
    <row r="38" spans="1:26" ht="12.75">
      <c r="A38" s="452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6"/>
      <c r="X38" s="6"/>
      <c r="Y38" s="6"/>
      <c r="Z38" s="6"/>
    </row>
    <row r="39" spans="1:26" ht="12.75">
      <c r="A39" s="5" t="s">
        <v>338</v>
      </c>
      <c r="B39" s="47">
        <v>51745.5</v>
      </c>
      <c r="C39" s="47">
        <v>4493.3</v>
      </c>
      <c r="D39" s="47">
        <v>7780.1</v>
      </c>
      <c r="E39" s="47">
        <v>27532.9</v>
      </c>
      <c r="F39" s="47">
        <v>11939.2</v>
      </c>
      <c r="G39" s="47">
        <v>67953.9</v>
      </c>
      <c r="H39" s="47">
        <v>5837.1</v>
      </c>
      <c r="I39" s="47">
        <v>9680.9</v>
      </c>
      <c r="J39" s="47">
        <v>37389.9</v>
      </c>
      <c r="K39" s="47">
        <v>15046</v>
      </c>
      <c r="L39" s="47">
        <v>73540</v>
      </c>
      <c r="M39" s="47">
        <v>7325.7</v>
      </c>
      <c r="N39" s="47">
        <v>11713</v>
      </c>
      <c r="O39" s="47">
        <v>36359.2</v>
      </c>
      <c r="P39" s="47">
        <v>18142.1</v>
      </c>
      <c r="Q39" s="6">
        <f>SUM(R39:U39)</f>
        <v>76624.2</v>
      </c>
      <c r="R39" s="47">
        <v>7811.2</v>
      </c>
      <c r="S39" s="47">
        <v>11540.6</v>
      </c>
      <c r="T39" s="47">
        <v>35722.4</v>
      </c>
      <c r="U39" s="47">
        <v>21550</v>
      </c>
      <c r="V39" s="6">
        <f>SUM(W39:Z39)</f>
        <v>101860.6</v>
      </c>
      <c r="W39" s="47">
        <v>8292.6</v>
      </c>
      <c r="X39" s="47">
        <v>15577.7</v>
      </c>
      <c r="Y39" s="47">
        <v>52795.6</v>
      </c>
      <c r="Z39" s="47">
        <v>25194.7</v>
      </c>
    </row>
    <row r="40" spans="1:26" ht="12.75">
      <c r="A40" s="5" t="s">
        <v>339</v>
      </c>
      <c r="B40" s="47">
        <v>3.4</v>
      </c>
      <c r="C40" s="47">
        <v>0.4</v>
      </c>
      <c r="D40" s="47">
        <v>0.8</v>
      </c>
      <c r="E40" s="47">
        <v>0.9</v>
      </c>
      <c r="F40" s="47">
        <v>1.3</v>
      </c>
      <c r="G40" s="47">
        <v>18</v>
      </c>
      <c r="H40" s="47">
        <v>2.8</v>
      </c>
      <c r="I40" s="47">
        <v>4</v>
      </c>
      <c r="J40" s="47">
        <v>5.5</v>
      </c>
      <c r="K40" s="47">
        <v>5.7</v>
      </c>
      <c r="L40" s="47">
        <v>6.3</v>
      </c>
      <c r="M40" s="47">
        <v>0.7</v>
      </c>
      <c r="N40" s="47">
        <v>1.5</v>
      </c>
      <c r="O40" s="47">
        <v>1.6</v>
      </c>
      <c r="P40" s="47">
        <v>2.5</v>
      </c>
      <c r="Q40" s="6">
        <f aca="true" t="shared" si="0" ref="Q40:Q60">SUM(R40:U40)</f>
        <v>28.4</v>
      </c>
      <c r="R40" s="47">
        <v>4.9</v>
      </c>
      <c r="S40" s="47">
        <v>6.9</v>
      </c>
      <c r="T40" s="47">
        <v>7.7</v>
      </c>
      <c r="U40" s="47">
        <v>8.9</v>
      </c>
      <c r="V40" s="6">
        <f>SUM(W40:Z40)</f>
        <v>30.9</v>
      </c>
      <c r="W40" s="47">
        <v>5.2</v>
      </c>
      <c r="X40" s="47">
        <v>8.4</v>
      </c>
      <c r="Y40" s="47">
        <v>8.2</v>
      </c>
      <c r="Z40" s="47">
        <v>9.1</v>
      </c>
    </row>
    <row r="41" spans="1:26" ht="12.75">
      <c r="A41" s="5" t="s">
        <v>340</v>
      </c>
      <c r="B41" s="47">
        <v>848</v>
      </c>
      <c r="C41" s="47">
        <v>151.8</v>
      </c>
      <c r="D41" s="47">
        <v>184.1</v>
      </c>
      <c r="E41" s="47">
        <v>254.5</v>
      </c>
      <c r="F41" s="47">
        <v>257.6</v>
      </c>
      <c r="G41" s="47">
        <v>913.6</v>
      </c>
      <c r="H41" s="47">
        <v>133.7</v>
      </c>
      <c r="I41" s="47">
        <v>193.8</v>
      </c>
      <c r="J41" s="47">
        <v>291.6</v>
      </c>
      <c r="K41" s="47">
        <v>294.5</v>
      </c>
      <c r="L41" s="47">
        <v>859.6</v>
      </c>
      <c r="M41" s="47">
        <v>148.5</v>
      </c>
      <c r="N41" s="47">
        <v>191.1</v>
      </c>
      <c r="O41" s="47">
        <v>259.7</v>
      </c>
      <c r="P41" s="47">
        <v>260.3</v>
      </c>
      <c r="Q41" s="6">
        <f t="shared" si="0"/>
        <v>1017.1</v>
      </c>
      <c r="R41" s="47">
        <v>137.6</v>
      </c>
      <c r="S41" s="47">
        <v>185.5</v>
      </c>
      <c r="T41" s="47">
        <v>308.4</v>
      </c>
      <c r="U41" s="47">
        <v>385.6</v>
      </c>
      <c r="V41" s="6">
        <f>SUM(W41:Z41)</f>
        <v>1506.6</v>
      </c>
      <c r="W41" s="47">
        <v>224.9</v>
      </c>
      <c r="X41" s="47">
        <v>337.1</v>
      </c>
      <c r="Y41" s="47">
        <v>466.3</v>
      </c>
      <c r="Z41" s="47">
        <v>478.3</v>
      </c>
    </row>
    <row r="42" spans="1:26" ht="12.75">
      <c r="A42" s="5" t="s">
        <v>341</v>
      </c>
      <c r="B42" s="47">
        <v>43464.3</v>
      </c>
      <c r="C42" s="47">
        <v>8710.9</v>
      </c>
      <c r="D42" s="47">
        <v>10431.9</v>
      </c>
      <c r="E42" s="47">
        <v>10583</v>
      </c>
      <c r="F42" s="47">
        <v>13738.5</v>
      </c>
      <c r="G42" s="47">
        <v>63578</v>
      </c>
      <c r="H42" s="47">
        <v>11594.1</v>
      </c>
      <c r="I42" s="47">
        <v>14603</v>
      </c>
      <c r="J42" s="47">
        <v>15873.9</v>
      </c>
      <c r="K42" s="47">
        <v>21507</v>
      </c>
      <c r="L42" s="47">
        <v>63030.6</v>
      </c>
      <c r="M42" s="47">
        <v>9509.6</v>
      </c>
      <c r="N42" s="47">
        <v>12414.8</v>
      </c>
      <c r="O42" s="47">
        <v>15958.8</v>
      </c>
      <c r="P42" s="47">
        <v>25147.4</v>
      </c>
      <c r="Q42" s="6">
        <f t="shared" si="0"/>
        <v>78373.4</v>
      </c>
      <c r="R42" s="47">
        <v>20688</v>
      </c>
      <c r="S42" s="47">
        <v>15237.6</v>
      </c>
      <c r="T42" s="47">
        <v>14158.3</v>
      </c>
      <c r="U42" s="47">
        <v>28289.5</v>
      </c>
      <c r="V42" s="6">
        <f>SUM(W42:Z42)</f>
        <v>100444.9</v>
      </c>
      <c r="W42" s="47">
        <v>24154.6</v>
      </c>
      <c r="X42" s="47">
        <v>23722.6</v>
      </c>
      <c r="Y42" s="47">
        <v>25954.4</v>
      </c>
      <c r="Z42" s="47">
        <v>26613.3</v>
      </c>
    </row>
    <row r="43" spans="1:26" ht="12.75">
      <c r="A43" s="5" t="s">
        <v>778</v>
      </c>
      <c r="B43" s="145"/>
      <c r="C43" s="47"/>
      <c r="D43" s="47"/>
      <c r="E43" s="47"/>
      <c r="F43" s="47"/>
      <c r="G43" s="145"/>
      <c r="H43" s="47"/>
      <c r="I43" s="47"/>
      <c r="J43" s="47"/>
      <c r="K43" s="47"/>
      <c r="L43" s="145"/>
      <c r="M43" s="47"/>
      <c r="N43" s="47"/>
      <c r="O43" s="47"/>
      <c r="P43" s="47"/>
      <c r="Q43" s="6"/>
      <c r="V43" s="6"/>
      <c r="W43" s="47"/>
      <c r="X43" s="47"/>
      <c r="Y43" s="47"/>
      <c r="Z43" s="47"/>
    </row>
    <row r="44" spans="1:26" ht="12.75">
      <c r="A44" s="5" t="s">
        <v>53</v>
      </c>
      <c r="B44" s="47">
        <v>4744.2</v>
      </c>
      <c r="C44" s="47">
        <v>1543.5</v>
      </c>
      <c r="D44" s="47">
        <v>879.4</v>
      </c>
      <c r="E44" s="47">
        <v>1103.2</v>
      </c>
      <c r="F44" s="47">
        <v>1218.1</v>
      </c>
      <c r="G44" s="47">
        <v>6050.3</v>
      </c>
      <c r="H44" s="47">
        <v>1992.9</v>
      </c>
      <c r="I44" s="47">
        <v>863.3</v>
      </c>
      <c r="J44" s="47">
        <v>1563.8</v>
      </c>
      <c r="K44" s="47">
        <v>1630.3</v>
      </c>
      <c r="L44" s="47">
        <v>7037.9</v>
      </c>
      <c r="M44" s="47">
        <v>2008.6</v>
      </c>
      <c r="N44" s="47">
        <v>1058.6</v>
      </c>
      <c r="O44" s="47">
        <v>1924.9</v>
      </c>
      <c r="P44" s="47">
        <v>2045.8</v>
      </c>
      <c r="Q44" s="6">
        <f t="shared" si="0"/>
        <v>7644.2</v>
      </c>
      <c r="R44" s="47">
        <v>2710.6</v>
      </c>
      <c r="S44" s="47">
        <v>1136.2</v>
      </c>
      <c r="T44" s="47">
        <v>1812.2</v>
      </c>
      <c r="U44" s="47">
        <v>1985.2</v>
      </c>
      <c r="V44" s="6">
        <f>SUM(W44:Z44)</f>
        <v>8685.6</v>
      </c>
      <c r="W44" s="47">
        <v>2595.2</v>
      </c>
      <c r="X44" s="47">
        <v>1737.8</v>
      </c>
      <c r="Y44" s="47">
        <v>1854.7</v>
      </c>
      <c r="Z44" s="47">
        <v>2497.9</v>
      </c>
    </row>
    <row r="45" spans="1:26" ht="12.75">
      <c r="A45" s="5" t="s">
        <v>344</v>
      </c>
      <c r="B45" s="47">
        <v>16976.8</v>
      </c>
      <c r="C45" s="47">
        <v>1781.5</v>
      </c>
      <c r="D45" s="47">
        <v>3947.7</v>
      </c>
      <c r="E45" s="47">
        <v>5529.4</v>
      </c>
      <c r="F45" s="47">
        <v>5718.2</v>
      </c>
      <c r="G45" s="47">
        <v>20953</v>
      </c>
      <c r="H45" s="47">
        <v>2003.7</v>
      </c>
      <c r="I45" s="47">
        <v>4629.7</v>
      </c>
      <c r="J45" s="47">
        <v>6826.6</v>
      </c>
      <c r="K45" s="47">
        <v>7493</v>
      </c>
      <c r="L45" s="47">
        <v>26974.6</v>
      </c>
      <c r="M45" s="47">
        <v>2550.3</v>
      </c>
      <c r="N45" s="47">
        <v>6605.5</v>
      </c>
      <c r="O45" s="47">
        <v>8833.6</v>
      </c>
      <c r="P45" s="47">
        <v>8985.2</v>
      </c>
      <c r="Q45" s="6">
        <f t="shared" si="0"/>
        <v>25994</v>
      </c>
      <c r="R45" s="47">
        <v>3176</v>
      </c>
      <c r="S45" s="47">
        <v>6367</v>
      </c>
      <c r="T45" s="47">
        <v>7541.1</v>
      </c>
      <c r="U45" s="47">
        <v>8909.9</v>
      </c>
      <c r="V45" s="6">
        <f>SUM(W45:Z45)</f>
        <v>30538</v>
      </c>
      <c r="W45" s="47">
        <v>3648.6</v>
      </c>
      <c r="X45" s="47">
        <v>5800.1</v>
      </c>
      <c r="Y45" s="47">
        <v>11437.3</v>
      </c>
      <c r="Z45" s="47">
        <v>9652</v>
      </c>
    </row>
    <row r="46" spans="1:26" ht="12.75">
      <c r="A46" s="5" t="s">
        <v>474</v>
      </c>
      <c r="B46" s="145"/>
      <c r="C46" s="47"/>
      <c r="D46" s="47"/>
      <c r="E46" s="47"/>
      <c r="F46" s="47"/>
      <c r="G46" s="145"/>
      <c r="H46" s="47"/>
      <c r="I46" s="47"/>
      <c r="J46" s="47"/>
      <c r="K46" s="47"/>
      <c r="L46" s="145"/>
      <c r="M46" s="47"/>
      <c r="N46" s="47"/>
      <c r="O46" s="47"/>
      <c r="P46" s="47"/>
      <c r="Q46" s="6"/>
      <c r="V46" s="6"/>
      <c r="W46" s="47"/>
      <c r="X46" s="47"/>
      <c r="Y46" s="47"/>
      <c r="Z46" s="47"/>
    </row>
    <row r="47" spans="1:26" ht="12.75">
      <c r="A47" s="5" t="s">
        <v>481</v>
      </c>
      <c r="B47" s="47">
        <v>14932.8</v>
      </c>
      <c r="C47" s="47">
        <v>2711.9</v>
      </c>
      <c r="D47" s="47">
        <v>3215.3</v>
      </c>
      <c r="E47" s="47">
        <v>3936.6</v>
      </c>
      <c r="F47" s="47">
        <v>5069</v>
      </c>
      <c r="G47" s="47">
        <v>21320.2</v>
      </c>
      <c r="H47" s="47">
        <v>3684.9</v>
      </c>
      <c r="I47" s="47">
        <v>4668.6</v>
      </c>
      <c r="J47" s="47">
        <v>5794.5</v>
      </c>
      <c r="K47" s="47">
        <v>7172.2</v>
      </c>
      <c r="L47" s="47">
        <v>22651.6</v>
      </c>
      <c r="M47" s="47">
        <v>4280.7</v>
      </c>
      <c r="N47" s="47">
        <v>5032.3</v>
      </c>
      <c r="O47" s="47">
        <v>6045.4</v>
      </c>
      <c r="P47" s="47">
        <v>7293.2</v>
      </c>
      <c r="Q47" s="6">
        <f t="shared" si="0"/>
        <v>22441.5</v>
      </c>
      <c r="R47" s="47">
        <v>4243.9</v>
      </c>
      <c r="S47" s="47">
        <v>4514.7</v>
      </c>
      <c r="T47" s="47">
        <v>6038.9</v>
      </c>
      <c r="U47" s="47">
        <v>7644</v>
      </c>
      <c r="V47" s="6">
        <f>SUM(W47:Z47)</f>
        <v>29068</v>
      </c>
      <c r="W47" s="47">
        <v>5151.8</v>
      </c>
      <c r="X47" s="47">
        <v>6326.1</v>
      </c>
      <c r="Y47" s="47">
        <v>7938.9</v>
      </c>
      <c r="Z47" s="47">
        <v>9651.2</v>
      </c>
    </row>
    <row r="48" spans="1:26" ht="12.75">
      <c r="A48" s="5" t="s">
        <v>347</v>
      </c>
      <c r="B48" s="47">
        <v>3140.4</v>
      </c>
      <c r="C48" s="47">
        <v>565</v>
      </c>
      <c r="D48" s="47">
        <v>655.3</v>
      </c>
      <c r="E48" s="47">
        <v>917.8</v>
      </c>
      <c r="F48" s="47">
        <v>1002.3</v>
      </c>
      <c r="G48" s="47">
        <v>4473.8</v>
      </c>
      <c r="H48" s="47">
        <v>776.1</v>
      </c>
      <c r="I48" s="47">
        <v>951.9</v>
      </c>
      <c r="J48" s="47">
        <v>1290</v>
      </c>
      <c r="K48" s="47">
        <v>1455.8</v>
      </c>
      <c r="L48" s="47">
        <v>4940.5</v>
      </c>
      <c r="M48" s="47">
        <v>957.1</v>
      </c>
      <c r="N48" s="47">
        <v>1074.5</v>
      </c>
      <c r="O48" s="47">
        <v>1408.8</v>
      </c>
      <c r="P48" s="47">
        <v>1500.1</v>
      </c>
      <c r="Q48" s="6">
        <f t="shared" si="0"/>
        <v>5029.5</v>
      </c>
      <c r="R48" s="47">
        <v>1044.1</v>
      </c>
      <c r="S48" s="47">
        <v>926.9</v>
      </c>
      <c r="T48" s="47">
        <v>1258</v>
      </c>
      <c r="U48" s="47">
        <v>1800.5</v>
      </c>
      <c r="V48" s="6">
        <f>SUM(W48:Z48)</f>
        <v>6628.5</v>
      </c>
      <c r="W48" s="47">
        <v>1249.7</v>
      </c>
      <c r="X48" s="47">
        <v>1432.1</v>
      </c>
      <c r="Y48" s="47">
        <v>1752.2</v>
      </c>
      <c r="Z48" s="47">
        <v>2194.5</v>
      </c>
    </row>
    <row r="49" spans="1:26" ht="12.75">
      <c r="A49" s="5" t="s">
        <v>348</v>
      </c>
      <c r="B49" s="47">
        <v>10661.8</v>
      </c>
      <c r="C49" s="47">
        <v>2246.1</v>
      </c>
      <c r="D49" s="47">
        <v>2576.2</v>
      </c>
      <c r="E49" s="47">
        <v>2783.7</v>
      </c>
      <c r="F49" s="47">
        <v>3055.8</v>
      </c>
      <c r="G49" s="47">
        <v>16811.8</v>
      </c>
      <c r="H49" s="47">
        <v>3478.8</v>
      </c>
      <c r="I49" s="47">
        <v>3934</v>
      </c>
      <c r="J49" s="47">
        <v>4491.3</v>
      </c>
      <c r="K49" s="47">
        <v>4907.7</v>
      </c>
      <c r="L49" s="47">
        <v>18419.9</v>
      </c>
      <c r="M49" s="47">
        <v>3972.4</v>
      </c>
      <c r="N49" s="47">
        <v>4326.7</v>
      </c>
      <c r="O49" s="47">
        <v>4959.8</v>
      </c>
      <c r="P49" s="47">
        <v>5161</v>
      </c>
      <c r="Q49" s="6">
        <f t="shared" si="0"/>
        <v>21158</v>
      </c>
      <c r="R49" s="47">
        <v>4479.6</v>
      </c>
      <c r="S49" s="47">
        <v>4910.9</v>
      </c>
      <c r="T49" s="47">
        <v>5490.6</v>
      </c>
      <c r="U49" s="47">
        <v>6276.9</v>
      </c>
      <c r="V49" s="6">
        <f>SUM(W49:Z49)</f>
        <v>25746.3</v>
      </c>
      <c r="W49" s="47">
        <v>5650.7</v>
      </c>
      <c r="X49" s="47">
        <v>6172.4</v>
      </c>
      <c r="Y49" s="47">
        <v>6609.1</v>
      </c>
      <c r="Z49" s="47">
        <v>7314.1</v>
      </c>
    </row>
    <row r="50" spans="1:26" ht="12.75">
      <c r="A50" s="5" t="s">
        <v>399</v>
      </c>
      <c r="B50" s="47">
        <v>1863.4</v>
      </c>
      <c r="C50" s="47">
        <v>345.5</v>
      </c>
      <c r="D50" s="47">
        <v>423.3</v>
      </c>
      <c r="E50" s="47">
        <v>486.5</v>
      </c>
      <c r="F50" s="47">
        <v>608.1</v>
      </c>
      <c r="G50" s="47">
        <v>2482.1</v>
      </c>
      <c r="H50" s="47">
        <v>482.8</v>
      </c>
      <c r="I50" s="47">
        <v>581.4</v>
      </c>
      <c r="J50" s="47">
        <v>667.3</v>
      </c>
      <c r="K50" s="47">
        <v>750.6</v>
      </c>
      <c r="L50" s="47">
        <v>3127.3</v>
      </c>
      <c r="M50" s="47">
        <v>511.5</v>
      </c>
      <c r="N50" s="47">
        <v>654.6</v>
      </c>
      <c r="O50" s="47">
        <v>731.9</v>
      </c>
      <c r="P50" s="47">
        <v>1229.3</v>
      </c>
      <c r="Q50" s="6">
        <f t="shared" si="0"/>
        <v>2952.8</v>
      </c>
      <c r="R50" s="47">
        <v>674.2</v>
      </c>
      <c r="S50" s="47">
        <v>693.6</v>
      </c>
      <c r="T50" s="47">
        <v>821.8</v>
      </c>
      <c r="U50" s="47">
        <v>763.2</v>
      </c>
      <c r="V50" s="6">
        <f>SUM(W50:Z50)</f>
        <v>3504.2</v>
      </c>
      <c r="W50" s="47">
        <v>710.6</v>
      </c>
      <c r="X50" s="47">
        <v>840.1</v>
      </c>
      <c r="Y50" s="47">
        <v>995.3</v>
      </c>
      <c r="Z50" s="47">
        <v>958.2</v>
      </c>
    </row>
    <row r="51" spans="1:26" ht="12.75">
      <c r="A51" s="5" t="s">
        <v>350</v>
      </c>
      <c r="B51" s="145"/>
      <c r="C51" s="47"/>
      <c r="D51" s="47"/>
      <c r="E51" s="47"/>
      <c r="F51" s="47"/>
      <c r="G51" s="145"/>
      <c r="H51" s="47"/>
      <c r="I51" s="47"/>
      <c r="J51" s="47"/>
      <c r="K51" s="47"/>
      <c r="L51" s="145"/>
      <c r="M51" s="47"/>
      <c r="N51" s="47"/>
      <c r="O51" s="47"/>
      <c r="P51" s="47"/>
      <c r="Q51" s="6"/>
      <c r="V51" s="6"/>
      <c r="W51" s="47"/>
      <c r="X51" s="47"/>
      <c r="Y51" s="47"/>
      <c r="Z51" s="47"/>
    </row>
    <row r="52" spans="1:26" ht="12.75">
      <c r="A52" s="5" t="s">
        <v>429</v>
      </c>
      <c r="B52" s="47">
        <v>2962.7</v>
      </c>
      <c r="C52" s="47">
        <v>603</v>
      </c>
      <c r="D52" s="47">
        <v>699.9</v>
      </c>
      <c r="E52" s="47">
        <v>762.4</v>
      </c>
      <c r="F52" s="47">
        <v>897.4</v>
      </c>
      <c r="G52" s="47">
        <v>5666.1</v>
      </c>
      <c r="H52" s="47">
        <v>1135.8</v>
      </c>
      <c r="I52" s="47">
        <v>1368.7</v>
      </c>
      <c r="J52" s="47">
        <v>1539.8</v>
      </c>
      <c r="K52" s="47">
        <v>1621.8</v>
      </c>
      <c r="L52" s="47">
        <v>6667</v>
      </c>
      <c r="M52" s="47">
        <v>1422.2</v>
      </c>
      <c r="N52" s="47">
        <v>1591.9</v>
      </c>
      <c r="O52" s="47">
        <v>1733.9</v>
      </c>
      <c r="P52" s="47">
        <v>1919</v>
      </c>
      <c r="Q52" s="6">
        <f t="shared" si="0"/>
        <v>6377.3</v>
      </c>
      <c r="R52" s="47">
        <v>1356.3</v>
      </c>
      <c r="S52" s="47">
        <v>1473.3</v>
      </c>
      <c r="T52" s="47">
        <v>1617.6</v>
      </c>
      <c r="U52" s="47">
        <v>1930.1</v>
      </c>
      <c r="V52" s="6">
        <f>SUM(W52:Z52)</f>
        <v>7835.3</v>
      </c>
      <c r="W52" s="47">
        <v>1729.7</v>
      </c>
      <c r="X52" s="47">
        <v>1875.7</v>
      </c>
      <c r="Y52" s="47">
        <v>1964.6</v>
      </c>
      <c r="Z52" s="47">
        <v>2265.3</v>
      </c>
    </row>
    <row r="53" spans="1:26" ht="12.75">
      <c r="A53" s="5" t="s">
        <v>352</v>
      </c>
      <c r="B53" s="47">
        <v>4622.5</v>
      </c>
      <c r="C53" s="47">
        <v>739.9</v>
      </c>
      <c r="D53" s="47">
        <v>1112.7</v>
      </c>
      <c r="E53" s="47">
        <v>1063.4</v>
      </c>
      <c r="F53" s="47">
        <v>1706.5</v>
      </c>
      <c r="G53" s="47">
        <v>6425.4</v>
      </c>
      <c r="H53" s="47">
        <v>1019</v>
      </c>
      <c r="I53" s="47">
        <v>1477.7</v>
      </c>
      <c r="J53" s="47">
        <v>1547.1</v>
      </c>
      <c r="K53" s="47">
        <v>2381.6</v>
      </c>
      <c r="L53" s="47">
        <v>7197.5</v>
      </c>
      <c r="M53" s="47">
        <v>1350.4</v>
      </c>
      <c r="N53" s="47">
        <v>1842.7</v>
      </c>
      <c r="O53" s="47">
        <v>1671.5</v>
      </c>
      <c r="P53" s="47">
        <v>2332.9</v>
      </c>
      <c r="Q53" s="6">
        <f t="shared" si="0"/>
        <v>8577</v>
      </c>
      <c r="R53" s="47">
        <v>1354.2</v>
      </c>
      <c r="S53" s="47">
        <v>1890.2</v>
      </c>
      <c r="T53" s="47">
        <v>2333.6</v>
      </c>
      <c r="U53" s="47">
        <v>2999</v>
      </c>
      <c r="V53" s="6">
        <f>SUM(W53:Z53)</f>
        <v>9034.6</v>
      </c>
      <c r="W53" s="47">
        <v>1592.9</v>
      </c>
      <c r="X53" s="47">
        <v>2037.5</v>
      </c>
      <c r="Y53" s="47">
        <v>2390.7</v>
      </c>
      <c r="Z53" s="47">
        <v>3013.5</v>
      </c>
    </row>
    <row r="54" spans="1:26" ht="12.75">
      <c r="A54" s="5" t="s">
        <v>353</v>
      </c>
      <c r="B54" s="47">
        <v>2801.7</v>
      </c>
      <c r="C54" s="47">
        <v>535.7</v>
      </c>
      <c r="D54" s="47">
        <v>797.6</v>
      </c>
      <c r="E54" s="47">
        <v>527.9</v>
      </c>
      <c r="F54" s="47">
        <v>940.5</v>
      </c>
      <c r="G54" s="47">
        <v>3068.3</v>
      </c>
      <c r="H54" s="47">
        <v>512.2</v>
      </c>
      <c r="I54" s="47">
        <v>859.3</v>
      </c>
      <c r="J54" s="47">
        <v>706</v>
      </c>
      <c r="K54" s="47">
        <v>990.8</v>
      </c>
      <c r="L54" s="47">
        <v>3384.9</v>
      </c>
      <c r="M54" s="47">
        <v>623.4</v>
      </c>
      <c r="N54" s="47">
        <v>1031.1</v>
      </c>
      <c r="O54" s="47">
        <v>661</v>
      </c>
      <c r="P54" s="47">
        <v>1069.4</v>
      </c>
      <c r="Q54" s="6">
        <f t="shared" si="0"/>
        <v>3971.7</v>
      </c>
      <c r="R54" s="47">
        <v>786.1</v>
      </c>
      <c r="S54" s="47">
        <v>1228.8</v>
      </c>
      <c r="T54" s="47">
        <v>712.7</v>
      </c>
      <c r="U54" s="47">
        <v>1244.1</v>
      </c>
      <c r="V54" s="6">
        <f>SUM(W54:Z54)</f>
        <v>4671.8</v>
      </c>
      <c r="W54" s="47">
        <v>671</v>
      </c>
      <c r="X54" s="47">
        <v>1247.5</v>
      </c>
      <c r="Y54" s="47">
        <v>997</v>
      </c>
      <c r="Z54" s="47">
        <v>1756.3</v>
      </c>
    </row>
    <row r="55" spans="1:26" ht="12.75">
      <c r="A55" s="5" t="s">
        <v>483</v>
      </c>
      <c r="B55" s="145"/>
      <c r="C55" s="47"/>
      <c r="D55" s="47"/>
      <c r="E55" s="47"/>
      <c r="F55" s="47"/>
      <c r="G55" s="145"/>
      <c r="H55" s="47"/>
      <c r="I55" s="47"/>
      <c r="J55" s="47"/>
      <c r="K55" s="47"/>
      <c r="L55" s="145"/>
      <c r="M55" s="47"/>
      <c r="N55" s="47"/>
      <c r="O55" s="47"/>
      <c r="P55" s="47"/>
      <c r="Q55" s="6"/>
      <c r="V55" s="6"/>
      <c r="W55" s="47"/>
      <c r="X55" s="47"/>
      <c r="Y55" s="47"/>
      <c r="Z55" s="47"/>
    </row>
    <row r="56" spans="1:26" ht="12.75">
      <c r="A56" s="5" t="s">
        <v>484</v>
      </c>
      <c r="B56" s="47">
        <v>1737.9</v>
      </c>
      <c r="C56" s="47">
        <v>366</v>
      </c>
      <c r="D56" s="47">
        <v>372.4</v>
      </c>
      <c r="E56" s="47">
        <v>372.8</v>
      </c>
      <c r="F56" s="47">
        <v>626.7</v>
      </c>
      <c r="G56" s="47">
        <v>1840.2</v>
      </c>
      <c r="H56" s="47">
        <v>336.3</v>
      </c>
      <c r="I56" s="47">
        <v>430.6</v>
      </c>
      <c r="J56" s="47">
        <v>463</v>
      </c>
      <c r="K56" s="47">
        <v>610.3</v>
      </c>
      <c r="L56" s="47">
        <v>2148.2</v>
      </c>
      <c r="M56" s="47">
        <v>438.4</v>
      </c>
      <c r="N56" s="47">
        <v>573.6</v>
      </c>
      <c r="O56" s="47">
        <v>484.9</v>
      </c>
      <c r="P56" s="47">
        <v>651.3</v>
      </c>
      <c r="Q56" s="6">
        <f t="shared" si="0"/>
        <v>2704.5</v>
      </c>
      <c r="R56" s="47">
        <v>488.1</v>
      </c>
      <c r="S56" s="47">
        <v>633.2</v>
      </c>
      <c r="T56" s="47">
        <v>675.9</v>
      </c>
      <c r="U56" s="47">
        <v>907.3</v>
      </c>
      <c r="V56" s="48">
        <f>SUM(W56:Z56)</f>
        <v>3508</v>
      </c>
      <c r="W56" s="430">
        <v>495.6</v>
      </c>
      <c r="X56" s="47">
        <v>845.5</v>
      </c>
      <c r="Y56" s="47">
        <v>993.3</v>
      </c>
      <c r="Z56" s="47">
        <v>1173.6</v>
      </c>
    </row>
    <row r="57" spans="1:26" ht="12.75">
      <c r="A57" s="5" t="s">
        <v>355</v>
      </c>
      <c r="B57" s="145"/>
      <c r="C57" s="47"/>
      <c r="D57" s="47"/>
      <c r="E57" s="47"/>
      <c r="F57" s="47"/>
      <c r="G57" s="145"/>
      <c r="H57" s="47"/>
      <c r="I57" s="47"/>
      <c r="J57" s="47"/>
      <c r="K57" s="47"/>
      <c r="L57" s="145"/>
      <c r="M57" s="47"/>
      <c r="N57" s="47"/>
      <c r="O57" s="47"/>
      <c r="P57" s="47"/>
      <c r="Q57" s="6"/>
      <c r="V57" s="6"/>
      <c r="W57" s="47"/>
      <c r="X57" s="47"/>
      <c r="Y57" s="47"/>
      <c r="Z57" s="47"/>
    </row>
    <row r="58" spans="1:26" ht="12.75">
      <c r="A58" s="5" t="s">
        <v>465</v>
      </c>
      <c r="B58" s="47">
        <v>2321</v>
      </c>
      <c r="C58" s="47">
        <v>307.9</v>
      </c>
      <c r="D58" s="47">
        <v>500</v>
      </c>
      <c r="E58" s="47">
        <v>618.1</v>
      </c>
      <c r="F58" s="47">
        <v>895</v>
      </c>
      <c r="G58" s="47">
        <v>2756.5</v>
      </c>
      <c r="H58" s="47">
        <v>532.5</v>
      </c>
      <c r="I58" s="47">
        <v>740.2</v>
      </c>
      <c r="J58" s="47">
        <v>706.3</v>
      </c>
      <c r="K58" s="47">
        <v>777.5</v>
      </c>
      <c r="L58" s="47">
        <v>3290.1</v>
      </c>
      <c r="M58" s="47">
        <v>655.8</v>
      </c>
      <c r="N58" s="47">
        <v>812.9</v>
      </c>
      <c r="O58" s="47">
        <v>844.2</v>
      </c>
      <c r="P58" s="47">
        <v>977.2</v>
      </c>
      <c r="Q58" s="6">
        <f t="shared" si="0"/>
        <v>4420.8</v>
      </c>
      <c r="R58" s="47">
        <v>835</v>
      </c>
      <c r="S58" s="47">
        <v>1063.7</v>
      </c>
      <c r="T58" s="47">
        <v>1085.1</v>
      </c>
      <c r="U58" s="47">
        <v>1437</v>
      </c>
      <c r="V58" s="6">
        <f>SUM(W58:Z58)</f>
        <v>5399.3</v>
      </c>
      <c r="W58" s="47">
        <v>943.5</v>
      </c>
      <c r="X58" s="47">
        <v>1190.4</v>
      </c>
      <c r="Y58" s="47">
        <v>1481.9</v>
      </c>
      <c r="Z58" s="47">
        <v>1783.5</v>
      </c>
    </row>
    <row r="59" spans="1:26" ht="12.75">
      <c r="A59" s="38" t="s">
        <v>779</v>
      </c>
      <c r="B59" s="144"/>
      <c r="C59" s="95"/>
      <c r="D59" s="95"/>
      <c r="E59" s="95"/>
      <c r="F59" s="95"/>
      <c r="G59" s="144"/>
      <c r="H59" s="95"/>
      <c r="I59" s="95"/>
      <c r="J59" s="95"/>
      <c r="K59" s="95"/>
      <c r="L59" s="144"/>
      <c r="M59" s="95"/>
      <c r="N59" s="95"/>
      <c r="O59" s="95"/>
      <c r="P59" s="95"/>
      <c r="Q59" s="6"/>
      <c r="V59" s="6"/>
      <c r="W59" s="95"/>
      <c r="X59" s="95"/>
      <c r="Y59" s="95"/>
      <c r="Z59" s="95"/>
    </row>
    <row r="60" spans="1:26" ht="12.75">
      <c r="A60" s="5" t="s">
        <v>362</v>
      </c>
      <c r="B60" s="94">
        <v>3695.5</v>
      </c>
      <c r="C60" s="94">
        <v>726.1</v>
      </c>
      <c r="D60" s="94">
        <v>830</v>
      </c>
      <c r="E60" s="94">
        <v>962.5</v>
      </c>
      <c r="F60" s="94">
        <v>1176.9</v>
      </c>
      <c r="G60" s="94">
        <v>5373.8</v>
      </c>
      <c r="H60" s="94">
        <v>1100.7</v>
      </c>
      <c r="I60" s="94">
        <v>1269.5</v>
      </c>
      <c r="J60" s="94">
        <v>1406.8</v>
      </c>
      <c r="K60" s="94">
        <v>1596.8</v>
      </c>
      <c r="L60" s="94">
        <v>6647</v>
      </c>
      <c r="M60" s="94">
        <v>1492.3</v>
      </c>
      <c r="N60" s="94">
        <v>1673.4</v>
      </c>
      <c r="O60" s="94">
        <v>1710.8</v>
      </c>
      <c r="P60" s="94">
        <v>1770.5</v>
      </c>
      <c r="Q60" s="6">
        <f t="shared" si="0"/>
        <v>7271.2</v>
      </c>
      <c r="R60" s="94">
        <v>1766.7</v>
      </c>
      <c r="S60" s="94">
        <v>1781.1</v>
      </c>
      <c r="T60" s="94">
        <v>1883.8</v>
      </c>
      <c r="U60" s="94">
        <v>1839.6</v>
      </c>
      <c r="V60" s="6">
        <f>SUM(W60:Z60)</f>
        <v>8344.6</v>
      </c>
      <c r="W60" s="94">
        <v>1875.7</v>
      </c>
      <c r="X60" s="94">
        <v>2038.9</v>
      </c>
      <c r="Y60" s="94">
        <v>2186</v>
      </c>
      <c r="Z60" s="94">
        <v>2244</v>
      </c>
    </row>
    <row r="61" spans="1:26" ht="13.5" thickBot="1">
      <c r="A61" s="4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</row>
    <row r="62" spans="2:11" ht="12.75">
      <c r="B62" s="45"/>
      <c r="C62" s="45"/>
      <c r="D62" s="45"/>
      <c r="E62" s="45"/>
      <c r="F62" s="45"/>
      <c r="G62" s="45"/>
      <c r="H62" s="45"/>
      <c r="I62" s="45"/>
      <c r="J62" s="45"/>
      <c r="K62" s="45"/>
    </row>
  </sheetData>
  <printOptions/>
  <pageMargins left="0.75" right="0.75" top="1" bottom="1" header="0.5" footer="0.5"/>
  <pageSetup horizontalDpi="600" verticalDpi="600" orientation="portrait" paperSize="9" scale="88" r:id="rId1"/>
  <headerFooter alignWithMargins="0">
    <oddFooter>&amp;C52</oddFooter>
  </headerFooter>
  <colBreaks count="1" manualBreakCount="1">
    <brk id="26" max="6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="120" zoomScaleNormal="120" workbookViewId="0" topLeftCell="A16">
      <selection activeCell="F40" sqref="F40"/>
    </sheetView>
  </sheetViews>
  <sheetFormatPr defaultColWidth="9.00390625" defaultRowHeight="12.75"/>
  <cols>
    <col min="1" max="1" width="36.875" style="4" customWidth="1"/>
    <col min="2" max="6" width="0" style="4" hidden="1" customWidth="1"/>
    <col min="7" max="7" width="9.75390625" style="4" hidden="1" customWidth="1"/>
    <col min="8" max="21" width="0" style="4" hidden="1" customWidth="1"/>
    <col min="22" max="16384" width="9.125" style="4" customWidth="1"/>
  </cols>
  <sheetData>
    <row r="1" spans="1:16" ht="18.75" customHeight="1">
      <c r="A1" s="461" t="s">
        <v>471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26" ht="18" customHeight="1" thickBot="1">
      <c r="A2" s="470" t="s">
        <v>939</v>
      </c>
      <c r="B2" s="470"/>
      <c r="C2" s="470"/>
      <c r="D2" s="470"/>
      <c r="E2" s="470"/>
      <c r="F2" s="470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</row>
    <row r="3" spans="1:26" ht="18" customHeight="1">
      <c r="A3" s="463"/>
      <c r="B3" s="217"/>
      <c r="C3" s="218">
        <v>2007</v>
      </c>
      <c r="D3" s="218"/>
      <c r="E3" s="218"/>
      <c r="F3" s="218"/>
      <c r="G3" s="217"/>
      <c r="H3" s="218">
        <v>2008</v>
      </c>
      <c r="I3" s="218"/>
      <c r="J3" s="218"/>
      <c r="K3" s="218"/>
      <c r="L3" s="217"/>
      <c r="M3" s="218">
        <v>2009</v>
      </c>
      <c r="N3" s="218"/>
      <c r="O3" s="218"/>
      <c r="P3" s="218"/>
      <c r="Q3" s="217"/>
      <c r="R3" s="218">
        <v>2010</v>
      </c>
      <c r="S3" s="218"/>
      <c r="T3" s="218"/>
      <c r="U3" s="218"/>
      <c r="V3" s="217"/>
      <c r="W3" s="218">
        <v>2011</v>
      </c>
      <c r="X3" s="218"/>
      <c r="Y3" s="218"/>
      <c r="Z3" s="218"/>
    </row>
    <row r="4" spans="1:26" ht="18" customHeight="1" thickBot="1">
      <c r="A4" s="464"/>
      <c r="B4" s="219">
        <v>2007</v>
      </c>
      <c r="C4" s="219" t="s">
        <v>485</v>
      </c>
      <c r="D4" s="219" t="s">
        <v>486</v>
      </c>
      <c r="E4" s="219" t="s">
        <v>487</v>
      </c>
      <c r="F4" s="219" t="s">
        <v>488</v>
      </c>
      <c r="G4" s="219">
        <v>2008</v>
      </c>
      <c r="H4" s="219" t="s">
        <v>485</v>
      </c>
      <c r="I4" s="219" t="s">
        <v>486</v>
      </c>
      <c r="J4" s="219" t="s">
        <v>487</v>
      </c>
      <c r="K4" s="219" t="s">
        <v>488</v>
      </c>
      <c r="L4" s="219">
        <v>2009</v>
      </c>
      <c r="M4" s="219" t="s">
        <v>485</v>
      </c>
      <c r="N4" s="219" t="s">
        <v>486</v>
      </c>
      <c r="O4" s="219" t="s">
        <v>487</v>
      </c>
      <c r="P4" s="219" t="s">
        <v>488</v>
      </c>
      <c r="Q4" s="219">
        <v>2010</v>
      </c>
      <c r="R4" s="219" t="s">
        <v>485</v>
      </c>
      <c r="S4" s="219" t="s">
        <v>486</v>
      </c>
      <c r="T4" s="219" t="s">
        <v>487</v>
      </c>
      <c r="U4" s="219" t="s">
        <v>488</v>
      </c>
      <c r="V4" s="219">
        <v>2011</v>
      </c>
      <c r="W4" s="219" t="s">
        <v>485</v>
      </c>
      <c r="X4" s="219" t="s">
        <v>486</v>
      </c>
      <c r="Y4" s="219" t="s">
        <v>487</v>
      </c>
      <c r="Z4" s="219" t="s">
        <v>488</v>
      </c>
    </row>
    <row r="5" spans="1:26" ht="12.75">
      <c r="A5" s="46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1:26" ht="14.25">
      <c r="A6" s="466" t="s">
        <v>310</v>
      </c>
      <c r="B6" s="82">
        <v>141897.7</v>
      </c>
      <c r="C6" s="82">
        <v>23002.9</v>
      </c>
      <c r="D6" s="82">
        <v>29674</v>
      </c>
      <c r="E6" s="82">
        <v>47107.5</v>
      </c>
      <c r="F6" s="82">
        <v>42113.3</v>
      </c>
      <c r="G6" s="82">
        <v>187991.9</v>
      </c>
      <c r="H6" s="82">
        <v>29865.7</v>
      </c>
      <c r="I6" s="82">
        <v>39793.4</v>
      </c>
      <c r="J6" s="82">
        <v>62516.3</v>
      </c>
      <c r="K6" s="82">
        <v>55816.5</v>
      </c>
      <c r="L6" s="82">
        <f>SUM(M6:P6)</f>
        <v>201222.9</v>
      </c>
      <c r="M6" s="82">
        <f>M8+M31</f>
        <v>33859</v>
      </c>
      <c r="N6" s="82">
        <f>N8+N31</f>
        <v>43691.9</v>
      </c>
      <c r="O6" s="82">
        <f>O8+O31</f>
        <v>61911.2</v>
      </c>
      <c r="P6" s="82">
        <f>P8+P31</f>
        <v>61760.8</v>
      </c>
      <c r="Q6" s="82">
        <f>SUM(R6:U6)</f>
        <v>220369.3</v>
      </c>
      <c r="R6" s="82">
        <f>R8+R31</f>
        <v>42032</v>
      </c>
      <c r="S6" s="82">
        <f>S8+S31</f>
        <v>45491.3</v>
      </c>
      <c r="T6" s="82">
        <f>T8+T31</f>
        <v>62221.8</v>
      </c>
      <c r="U6" s="82">
        <f>U8+U31</f>
        <v>70624.2</v>
      </c>
      <c r="V6" s="82">
        <f>SUM(W6:Z6)</f>
        <v>285989.1</v>
      </c>
      <c r="W6" s="82">
        <f>W8+W31</f>
        <v>50690.9</v>
      </c>
      <c r="X6" s="82">
        <f>X8+X31</f>
        <v>62279.4</v>
      </c>
      <c r="Y6" s="82">
        <f>Y8+Y31</f>
        <v>88284.3</v>
      </c>
      <c r="Z6" s="82">
        <f>Z8+Z31</f>
        <v>84734.5</v>
      </c>
    </row>
    <row r="7" spans="1:26" ht="12.75">
      <c r="A7" s="466"/>
      <c r="B7" s="220"/>
      <c r="C7" s="220"/>
      <c r="D7" s="220"/>
      <c r="E7" s="220"/>
      <c r="F7" s="220"/>
      <c r="G7" s="47"/>
      <c r="H7" s="47"/>
      <c r="I7" s="47"/>
      <c r="J7" s="47"/>
      <c r="K7" s="47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82"/>
      <c r="X7" s="82"/>
      <c r="Y7" s="82"/>
      <c r="Z7" s="82"/>
    </row>
    <row r="8" spans="1:26" ht="12.75">
      <c r="A8" s="452" t="s">
        <v>468</v>
      </c>
      <c r="B8" s="47">
        <v>122739.9</v>
      </c>
      <c r="C8" s="47">
        <v>19342.6</v>
      </c>
      <c r="D8" s="47">
        <v>25142.5</v>
      </c>
      <c r="E8" s="47">
        <v>41790.3</v>
      </c>
      <c r="F8" s="47">
        <v>36464.5</v>
      </c>
      <c r="G8" s="47">
        <v>163298.6</v>
      </c>
      <c r="H8" s="47">
        <v>24797.4</v>
      </c>
      <c r="I8" s="47">
        <v>33790.2</v>
      </c>
      <c r="J8" s="47">
        <v>55924</v>
      </c>
      <c r="K8" s="47">
        <v>48787</v>
      </c>
      <c r="L8" s="47">
        <f>SUM(M8:P8)</f>
        <v>179070.1</v>
      </c>
      <c r="M8" s="47">
        <f>SUM(M9:M30)</f>
        <v>29334.9</v>
      </c>
      <c r="N8" s="47">
        <f>SUM(N9:N30)</f>
        <v>38617.7</v>
      </c>
      <c r="O8" s="47">
        <f>SUM(O9:O30)</f>
        <v>55685</v>
      </c>
      <c r="P8" s="47">
        <f>SUM(P9:P30)</f>
        <v>55432.5</v>
      </c>
      <c r="Q8" s="47">
        <f>SUM(R8:U8)</f>
        <v>197786.9</v>
      </c>
      <c r="R8" s="6">
        <f>SUM(R9:R30)</f>
        <v>37255.1</v>
      </c>
      <c r="S8" s="5">
        <f>SUM(S9:S30)</f>
        <v>40583.8</v>
      </c>
      <c r="T8" s="5">
        <f>SUM(T9:T30)</f>
        <v>56244.9</v>
      </c>
      <c r="U8" s="5">
        <f>SUM(U9:U30)</f>
        <v>63703.1</v>
      </c>
      <c r="V8" s="47">
        <f>SUM(W8:Z8)</f>
        <v>254421.5</v>
      </c>
      <c r="W8" s="47">
        <f>SUM(W9:W30)</f>
        <v>45062.7</v>
      </c>
      <c r="X8" s="47">
        <f>SUM(X9:X30)</f>
        <v>54812.9</v>
      </c>
      <c r="Y8" s="47">
        <f>SUM(Y9:Y30)</f>
        <v>79271.7</v>
      </c>
      <c r="Z8" s="47">
        <f>SUM(Z9:Z30)</f>
        <v>75274.2</v>
      </c>
    </row>
    <row r="9" spans="1:26" ht="12.75">
      <c r="A9" s="5" t="s">
        <v>364</v>
      </c>
      <c r="B9" s="47">
        <v>38140.6</v>
      </c>
      <c r="C9" s="47">
        <v>3315.1</v>
      </c>
      <c r="D9" s="47">
        <v>5669.1</v>
      </c>
      <c r="E9" s="47">
        <v>20330.6</v>
      </c>
      <c r="F9" s="47">
        <v>8825.8</v>
      </c>
      <c r="G9" s="47">
        <v>44145.7</v>
      </c>
      <c r="H9" s="47">
        <v>3787.8</v>
      </c>
      <c r="I9" s="47">
        <v>6428.4</v>
      </c>
      <c r="J9" s="47">
        <v>24202.9</v>
      </c>
      <c r="K9" s="47">
        <v>9726.6</v>
      </c>
      <c r="L9" s="47">
        <f>SUM(M9:P9)</f>
        <v>37743.9</v>
      </c>
      <c r="M9" s="47">
        <v>3742.2</v>
      </c>
      <c r="N9" s="47">
        <v>6128.5</v>
      </c>
      <c r="O9" s="47">
        <v>18640.5</v>
      </c>
      <c r="P9" s="47">
        <v>9232.7</v>
      </c>
      <c r="Q9" s="47">
        <f>SUM(R9:U9)</f>
        <v>38444.1</v>
      </c>
      <c r="R9" s="47">
        <v>3883.2</v>
      </c>
      <c r="S9" s="47">
        <v>5964</v>
      </c>
      <c r="T9" s="47">
        <v>17924.3</v>
      </c>
      <c r="U9" s="47">
        <v>10672.6</v>
      </c>
      <c r="V9" s="47">
        <f>SUM(W9:Z9)</f>
        <v>47361</v>
      </c>
      <c r="W9" s="47">
        <v>3842.8</v>
      </c>
      <c r="X9" s="47">
        <v>7455.5</v>
      </c>
      <c r="Y9" s="47">
        <v>24480.7</v>
      </c>
      <c r="Z9" s="47">
        <v>11582</v>
      </c>
    </row>
    <row r="10" spans="1:26" ht="12.75">
      <c r="A10" s="5" t="s">
        <v>365</v>
      </c>
      <c r="B10" s="47">
        <v>1.8</v>
      </c>
      <c r="C10" s="47">
        <v>0.2</v>
      </c>
      <c r="D10" s="47">
        <v>0.5</v>
      </c>
      <c r="E10" s="47">
        <v>0.4</v>
      </c>
      <c r="F10" s="47">
        <v>0.7</v>
      </c>
      <c r="G10" s="47">
        <v>5.2</v>
      </c>
      <c r="H10" s="47">
        <v>0.8</v>
      </c>
      <c r="I10" s="47">
        <v>1.2</v>
      </c>
      <c r="J10" s="47">
        <v>1.6</v>
      </c>
      <c r="K10" s="47">
        <v>1.6</v>
      </c>
      <c r="L10" s="47">
        <f>SUM(M10:P10)</f>
        <v>7</v>
      </c>
      <c r="M10" s="47">
        <v>0.8</v>
      </c>
      <c r="N10" s="47">
        <v>1.6</v>
      </c>
      <c r="O10" s="47">
        <v>1.7</v>
      </c>
      <c r="P10" s="47">
        <v>2.9</v>
      </c>
      <c r="Q10" s="47">
        <f aca="true" t="shared" si="0" ref="Q10:Q31">SUM(R10:U10)</f>
        <v>15.2</v>
      </c>
      <c r="R10" s="47">
        <v>2.6</v>
      </c>
      <c r="S10" s="47">
        <v>3.7</v>
      </c>
      <c r="T10" s="47">
        <v>4.2</v>
      </c>
      <c r="U10" s="47">
        <v>4.7</v>
      </c>
      <c r="V10" s="47">
        <f>SUM(W10:Z10)</f>
        <v>23.9</v>
      </c>
      <c r="W10" s="47">
        <v>4</v>
      </c>
      <c r="X10" s="47">
        <v>6.6</v>
      </c>
      <c r="Y10" s="47">
        <v>6.2</v>
      </c>
      <c r="Z10" s="47">
        <v>7.1</v>
      </c>
    </row>
    <row r="11" spans="1:26" ht="12.75">
      <c r="A11" s="5" t="s">
        <v>366</v>
      </c>
      <c r="B11" s="47">
        <v>643.7</v>
      </c>
      <c r="C11" s="47">
        <v>115.3</v>
      </c>
      <c r="D11" s="47">
        <v>139.6</v>
      </c>
      <c r="E11" s="47">
        <v>193.2</v>
      </c>
      <c r="F11" s="47">
        <v>195.6</v>
      </c>
      <c r="G11" s="47">
        <v>1001.7</v>
      </c>
      <c r="H11" s="47">
        <v>146.6</v>
      </c>
      <c r="I11" s="47">
        <v>212.4</v>
      </c>
      <c r="J11" s="47">
        <v>319.9</v>
      </c>
      <c r="K11" s="47">
        <v>322.8</v>
      </c>
      <c r="L11" s="47">
        <f>SUM(M11:P11)</f>
        <v>1072.3</v>
      </c>
      <c r="M11" s="47">
        <v>185.3</v>
      </c>
      <c r="N11" s="47">
        <v>238.2</v>
      </c>
      <c r="O11" s="47">
        <v>324</v>
      </c>
      <c r="P11" s="47">
        <v>324.8</v>
      </c>
      <c r="Q11" s="47">
        <f t="shared" si="0"/>
        <v>1384.8</v>
      </c>
      <c r="R11" s="47">
        <v>187.2</v>
      </c>
      <c r="S11" s="47">
        <v>252.6</v>
      </c>
      <c r="T11" s="47">
        <v>419.9</v>
      </c>
      <c r="U11" s="47">
        <v>525.1</v>
      </c>
      <c r="V11" s="47">
        <f>SUM(W11:Z11)</f>
        <v>2169.5</v>
      </c>
      <c r="W11" s="47">
        <v>323.9</v>
      </c>
      <c r="X11" s="47">
        <v>485.4</v>
      </c>
      <c r="Y11" s="47">
        <v>671.7</v>
      </c>
      <c r="Z11" s="47">
        <v>688.5</v>
      </c>
    </row>
    <row r="12" spans="1:26" ht="12.75">
      <c r="A12" s="5" t="s">
        <v>367</v>
      </c>
      <c r="B12" s="47">
        <v>14074.9</v>
      </c>
      <c r="C12" s="47">
        <v>2820.6</v>
      </c>
      <c r="D12" s="47">
        <v>3377.9</v>
      </c>
      <c r="E12" s="47">
        <v>3426.8</v>
      </c>
      <c r="F12" s="47">
        <v>4449.6</v>
      </c>
      <c r="G12" s="47">
        <v>24850.7</v>
      </c>
      <c r="H12" s="47">
        <v>4531.2</v>
      </c>
      <c r="I12" s="47">
        <v>5707.2</v>
      </c>
      <c r="J12" s="47">
        <v>6203.8</v>
      </c>
      <c r="K12" s="47">
        <v>8408.5</v>
      </c>
      <c r="L12" s="47">
        <f>SUM(M12:P12)</f>
        <v>28630.5</v>
      </c>
      <c r="M12" s="47">
        <v>4320.5</v>
      </c>
      <c r="N12" s="47">
        <v>5640.5</v>
      </c>
      <c r="O12" s="47">
        <v>7250.6</v>
      </c>
      <c r="P12" s="47">
        <v>11418.9</v>
      </c>
      <c r="Q12" s="47">
        <f t="shared" si="0"/>
        <v>37356.5</v>
      </c>
      <c r="R12" s="47">
        <v>9861.3</v>
      </c>
      <c r="S12" s="47">
        <v>7263.3</v>
      </c>
      <c r="T12" s="47">
        <v>6748.8</v>
      </c>
      <c r="U12" s="47">
        <v>13483.1</v>
      </c>
      <c r="V12" s="47">
        <f>SUM(W12:Z12)</f>
        <v>52454.6</v>
      </c>
      <c r="W12" s="47">
        <v>12616</v>
      </c>
      <c r="X12" s="47">
        <v>12390.3</v>
      </c>
      <c r="Y12" s="47">
        <v>13556</v>
      </c>
      <c r="Z12" s="47">
        <v>13892.3</v>
      </c>
    </row>
    <row r="13" spans="1:26" ht="12.75">
      <c r="A13" s="5" t="s">
        <v>489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V13" s="47"/>
      <c r="W13" s="47"/>
      <c r="X13" s="47"/>
      <c r="Y13" s="47"/>
      <c r="Z13" s="47"/>
    </row>
    <row r="14" spans="1:26" ht="12.75">
      <c r="A14" s="5" t="s">
        <v>473</v>
      </c>
      <c r="B14" s="47">
        <v>3882.8</v>
      </c>
      <c r="C14" s="47">
        <v>1263.3</v>
      </c>
      <c r="D14" s="47">
        <v>719.9</v>
      </c>
      <c r="E14" s="47">
        <v>903</v>
      </c>
      <c r="F14" s="47">
        <v>996.6</v>
      </c>
      <c r="G14" s="47">
        <v>2672</v>
      </c>
      <c r="H14" s="47">
        <v>879.9</v>
      </c>
      <c r="I14" s="47">
        <v>381.3</v>
      </c>
      <c r="J14" s="47">
        <v>690.4</v>
      </c>
      <c r="K14" s="47">
        <v>720.4</v>
      </c>
      <c r="L14" s="47">
        <f>SUM(M14:P14)</f>
        <v>4369.1</v>
      </c>
      <c r="M14" s="47">
        <v>1246.9</v>
      </c>
      <c r="N14" s="47">
        <v>657.1</v>
      </c>
      <c r="O14" s="47">
        <v>1194.9</v>
      </c>
      <c r="P14" s="47">
        <v>1270.2</v>
      </c>
      <c r="Q14" s="47">
        <f t="shared" si="0"/>
        <v>6848.5</v>
      </c>
      <c r="R14" s="47">
        <v>2427.9</v>
      </c>
      <c r="S14" s="47">
        <v>1017.8</v>
      </c>
      <c r="T14" s="47">
        <v>1623.3</v>
      </c>
      <c r="U14" s="47">
        <v>1779.5</v>
      </c>
      <c r="V14" s="47">
        <f>SUM(W14:Z14)</f>
        <v>9684.1</v>
      </c>
      <c r="W14" s="47">
        <v>2893.9</v>
      </c>
      <c r="X14" s="47">
        <v>1937.7</v>
      </c>
      <c r="Y14" s="47">
        <v>2068.1</v>
      </c>
      <c r="Z14" s="47">
        <v>2784.4</v>
      </c>
    </row>
    <row r="15" spans="1:26" ht="12.75">
      <c r="A15" s="5" t="s">
        <v>370</v>
      </c>
      <c r="B15" s="47">
        <v>5070.4</v>
      </c>
      <c r="C15" s="47">
        <v>532.2</v>
      </c>
      <c r="D15" s="47">
        <v>1179.1</v>
      </c>
      <c r="E15" s="47">
        <v>1651.7</v>
      </c>
      <c r="F15" s="47">
        <v>1707.4</v>
      </c>
      <c r="G15" s="47">
        <v>9880.3</v>
      </c>
      <c r="H15" s="47">
        <v>944.6</v>
      </c>
      <c r="I15" s="47">
        <v>2182.7</v>
      </c>
      <c r="J15" s="47">
        <v>3218.4</v>
      </c>
      <c r="K15" s="47">
        <v>3534.6</v>
      </c>
      <c r="L15" s="47">
        <f>SUM(M15:P15)</f>
        <v>13488.6</v>
      </c>
      <c r="M15" s="47">
        <v>1275.3</v>
      </c>
      <c r="N15" s="47">
        <v>3303</v>
      </c>
      <c r="O15" s="47">
        <v>4417.2</v>
      </c>
      <c r="P15" s="47">
        <v>4493.1</v>
      </c>
      <c r="Q15" s="47">
        <f t="shared" si="0"/>
        <v>12169.1</v>
      </c>
      <c r="R15" s="47">
        <v>1486.8</v>
      </c>
      <c r="S15" s="47">
        <v>2980.7</v>
      </c>
      <c r="T15" s="47">
        <v>3530.5</v>
      </c>
      <c r="U15" s="47">
        <v>4171.1</v>
      </c>
      <c r="V15" s="47">
        <f>SUM(W15:Z15)</f>
        <v>14078.3</v>
      </c>
      <c r="W15" s="47">
        <v>1681.7</v>
      </c>
      <c r="X15" s="47">
        <v>2673.4</v>
      </c>
      <c r="Y15" s="47">
        <v>5271.7</v>
      </c>
      <c r="Z15" s="47">
        <v>4451.5</v>
      </c>
    </row>
    <row r="16" spans="1:26" ht="12.75">
      <c r="A16" s="5" t="s">
        <v>490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V16" s="47"/>
      <c r="W16" s="47"/>
      <c r="X16" s="47"/>
      <c r="Y16" s="47"/>
      <c r="Z16" s="47"/>
    </row>
    <row r="17" spans="1:26" ht="12.75">
      <c r="A17" s="5" t="s">
        <v>454</v>
      </c>
      <c r="B17" s="47">
        <v>25445.2</v>
      </c>
      <c r="C17" s="47">
        <v>4627.2</v>
      </c>
      <c r="D17" s="47">
        <v>5476.1</v>
      </c>
      <c r="E17" s="47">
        <v>6728.9</v>
      </c>
      <c r="F17" s="47">
        <v>8613</v>
      </c>
      <c r="G17" s="47">
        <v>30712.6</v>
      </c>
      <c r="H17" s="47">
        <v>5314.8</v>
      </c>
      <c r="I17" s="47">
        <v>6712.9</v>
      </c>
      <c r="J17" s="47">
        <v>8374.4</v>
      </c>
      <c r="K17" s="47">
        <v>10310.5</v>
      </c>
      <c r="L17" s="47">
        <f>SUM(M17:P17)</f>
        <v>33865.4</v>
      </c>
      <c r="M17" s="47">
        <v>6447.6</v>
      </c>
      <c r="N17" s="47">
        <v>7568.8</v>
      </c>
      <c r="O17" s="47">
        <v>9096.3</v>
      </c>
      <c r="P17" s="47">
        <v>10752.7</v>
      </c>
      <c r="Q17" s="47">
        <f t="shared" si="0"/>
        <v>35179.7</v>
      </c>
      <c r="R17" s="47">
        <v>6574.8</v>
      </c>
      <c r="S17" s="47">
        <v>7077.9</v>
      </c>
      <c r="T17" s="47">
        <v>9515.8</v>
      </c>
      <c r="U17" s="47">
        <v>12011.2</v>
      </c>
      <c r="V17" s="47">
        <f>SUM(W17:Z17)</f>
        <v>43368.5</v>
      </c>
      <c r="W17" s="47">
        <v>7686.3</v>
      </c>
      <c r="X17" s="47">
        <v>9411.1</v>
      </c>
      <c r="Y17" s="47">
        <v>11815.6</v>
      </c>
      <c r="Z17" s="47">
        <v>14455.5</v>
      </c>
    </row>
    <row r="18" spans="1:26" ht="12.75">
      <c r="A18" s="5" t="s">
        <v>425</v>
      </c>
      <c r="B18" s="47">
        <v>1707.9</v>
      </c>
      <c r="C18" s="47">
        <v>304</v>
      </c>
      <c r="D18" s="47">
        <v>358.2</v>
      </c>
      <c r="E18" s="47">
        <v>500.1</v>
      </c>
      <c r="F18" s="47">
        <v>545.6</v>
      </c>
      <c r="G18" s="47">
        <v>2453.2</v>
      </c>
      <c r="H18" s="47">
        <v>417.7</v>
      </c>
      <c r="I18" s="47">
        <v>526.3</v>
      </c>
      <c r="J18" s="47">
        <v>710.1</v>
      </c>
      <c r="K18" s="47">
        <v>799.1</v>
      </c>
      <c r="L18" s="47">
        <f>SUM(M18:P18)</f>
        <v>2652.2</v>
      </c>
      <c r="M18" s="47">
        <v>498.6</v>
      </c>
      <c r="N18" s="47">
        <v>584</v>
      </c>
      <c r="O18" s="47">
        <v>763.1</v>
      </c>
      <c r="P18" s="47">
        <v>806.5</v>
      </c>
      <c r="Q18" s="47">
        <f t="shared" si="0"/>
        <v>2762</v>
      </c>
      <c r="R18" s="47">
        <v>584.7</v>
      </c>
      <c r="S18" s="47">
        <v>507.3</v>
      </c>
      <c r="T18" s="47">
        <v>689.3</v>
      </c>
      <c r="U18" s="47">
        <v>980.7</v>
      </c>
      <c r="V18" s="47">
        <f>SUM(W18:Z18)</f>
        <v>4163.1</v>
      </c>
      <c r="W18" s="47">
        <v>776.1</v>
      </c>
      <c r="X18" s="47">
        <v>896.7</v>
      </c>
      <c r="Y18" s="47">
        <v>1080.4</v>
      </c>
      <c r="Z18" s="47">
        <v>1409.9</v>
      </c>
    </row>
    <row r="19" spans="1:26" ht="12.75">
      <c r="A19" s="5" t="s">
        <v>426</v>
      </c>
      <c r="B19" s="47">
        <v>10561.1</v>
      </c>
      <c r="C19" s="47">
        <v>2191.6</v>
      </c>
      <c r="D19" s="47">
        <v>2511.4</v>
      </c>
      <c r="E19" s="47">
        <v>2821.2</v>
      </c>
      <c r="F19" s="47">
        <v>3036.9</v>
      </c>
      <c r="G19" s="47">
        <v>14825.1</v>
      </c>
      <c r="H19" s="47">
        <v>3014.6</v>
      </c>
      <c r="I19" s="47">
        <v>3489.2</v>
      </c>
      <c r="J19" s="47">
        <v>3995.1</v>
      </c>
      <c r="K19" s="47">
        <v>4326.2</v>
      </c>
      <c r="L19" s="47">
        <f>SUM(M19:P19)</f>
        <v>17670.8</v>
      </c>
      <c r="M19" s="47">
        <v>3813.5</v>
      </c>
      <c r="N19" s="47">
        <v>4149</v>
      </c>
      <c r="O19" s="47">
        <v>4764.2</v>
      </c>
      <c r="P19" s="47">
        <v>4944.1</v>
      </c>
      <c r="Q19" s="47">
        <f t="shared" si="0"/>
        <v>18894</v>
      </c>
      <c r="R19" s="47">
        <v>3999.9</v>
      </c>
      <c r="S19" s="47">
        <v>4385.7</v>
      </c>
      <c r="T19" s="47">
        <v>4903.1</v>
      </c>
      <c r="U19" s="47">
        <v>5605.3</v>
      </c>
      <c r="V19" s="47">
        <f>SUM(W19:Z19)</f>
        <v>23278.7</v>
      </c>
      <c r="W19" s="47">
        <v>5128.4</v>
      </c>
      <c r="X19" s="47">
        <v>5602.6</v>
      </c>
      <c r="Y19" s="47">
        <v>5989.2</v>
      </c>
      <c r="Z19" s="47">
        <v>6558.5</v>
      </c>
    </row>
    <row r="20" spans="1:26" ht="12.75">
      <c r="A20" s="5" t="s">
        <v>491</v>
      </c>
      <c r="B20" s="47">
        <v>4801</v>
      </c>
      <c r="C20" s="47">
        <v>891.1</v>
      </c>
      <c r="D20" s="47">
        <v>1090.4</v>
      </c>
      <c r="E20" s="47">
        <v>1251.2</v>
      </c>
      <c r="F20" s="47">
        <v>1568.3</v>
      </c>
      <c r="G20" s="47">
        <v>6939</v>
      </c>
      <c r="H20" s="47">
        <v>1349.5</v>
      </c>
      <c r="I20" s="47">
        <v>1625.2</v>
      </c>
      <c r="J20" s="47">
        <v>1864.9</v>
      </c>
      <c r="K20" s="47">
        <v>2099.4</v>
      </c>
      <c r="L20" s="47">
        <f>SUM(M20:P20)</f>
        <v>8023.4</v>
      </c>
      <c r="M20" s="47">
        <v>1851.3</v>
      </c>
      <c r="N20" s="47">
        <v>1942</v>
      </c>
      <c r="O20" s="47">
        <v>2102.6</v>
      </c>
      <c r="P20" s="47">
        <v>2127.5</v>
      </c>
      <c r="Q20" s="47">
        <f t="shared" si="0"/>
        <v>8573.9</v>
      </c>
      <c r="R20" s="47">
        <v>1971.6</v>
      </c>
      <c r="S20" s="47">
        <v>2044.3</v>
      </c>
      <c r="T20" s="47">
        <v>2313.7</v>
      </c>
      <c r="U20" s="47">
        <v>2244.3</v>
      </c>
      <c r="V20" s="47">
        <f>SUM(W20:Z20)</f>
        <v>9956</v>
      </c>
      <c r="W20" s="47">
        <v>2530.4</v>
      </c>
      <c r="X20" s="47">
        <v>2331.1</v>
      </c>
      <c r="Y20" s="47">
        <v>2409.6</v>
      </c>
      <c r="Z20" s="47">
        <v>2684.9</v>
      </c>
    </row>
    <row r="21" spans="1:26" ht="12.75">
      <c r="A21" s="5" t="s">
        <v>428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V21" s="47"/>
      <c r="W21" s="47"/>
      <c r="X21" s="47"/>
      <c r="Y21" s="47"/>
      <c r="Z21" s="47"/>
    </row>
    <row r="22" spans="1:26" ht="12.75">
      <c r="A22" s="5" t="s">
        <v>429</v>
      </c>
      <c r="B22" s="47">
        <v>4325.5</v>
      </c>
      <c r="C22" s="47">
        <v>882.4</v>
      </c>
      <c r="D22" s="47">
        <v>1024.5</v>
      </c>
      <c r="E22" s="47">
        <v>1110.9</v>
      </c>
      <c r="F22" s="47">
        <v>1307.7</v>
      </c>
      <c r="G22" s="47">
        <v>7549.7</v>
      </c>
      <c r="H22" s="47">
        <v>1519.2</v>
      </c>
      <c r="I22" s="47">
        <v>1828.5</v>
      </c>
      <c r="J22" s="47">
        <v>2048.2</v>
      </c>
      <c r="K22" s="47">
        <v>2153.8</v>
      </c>
      <c r="L22" s="47">
        <f>SUM(M22:P22)</f>
        <v>9165.2</v>
      </c>
      <c r="M22" s="47">
        <v>1952.7</v>
      </c>
      <c r="N22" s="47">
        <v>2196.2</v>
      </c>
      <c r="O22" s="47">
        <v>2381.7</v>
      </c>
      <c r="P22" s="47">
        <v>2634.6</v>
      </c>
      <c r="Q22" s="47">
        <f t="shared" si="0"/>
        <v>10671.1</v>
      </c>
      <c r="R22" s="47">
        <v>2277.7</v>
      </c>
      <c r="S22" s="47">
        <v>2473.2</v>
      </c>
      <c r="T22" s="47">
        <v>2717.8</v>
      </c>
      <c r="U22" s="47">
        <v>3202.4</v>
      </c>
      <c r="V22" s="47">
        <f>SUM(W22:Z22)</f>
        <v>12397.3</v>
      </c>
      <c r="W22" s="47">
        <v>2734.9</v>
      </c>
      <c r="X22" s="47">
        <v>2967.2</v>
      </c>
      <c r="Y22" s="47">
        <v>3109</v>
      </c>
      <c r="Z22" s="47">
        <v>3586.2</v>
      </c>
    </row>
    <row r="23" spans="1:26" ht="12.75">
      <c r="A23" s="5" t="s">
        <v>430</v>
      </c>
      <c r="B23" s="47">
        <v>6137.6</v>
      </c>
      <c r="C23" s="47">
        <v>982.8</v>
      </c>
      <c r="D23" s="47">
        <v>1477.2</v>
      </c>
      <c r="E23" s="47">
        <v>1412.1</v>
      </c>
      <c r="F23" s="47">
        <v>2265.5</v>
      </c>
      <c r="G23" s="47">
        <v>8660.1</v>
      </c>
      <c r="H23" s="47">
        <v>1373.6</v>
      </c>
      <c r="I23" s="47">
        <v>1991.9</v>
      </c>
      <c r="J23" s="47">
        <v>2085.5</v>
      </c>
      <c r="K23" s="47">
        <v>3209.1</v>
      </c>
      <c r="L23" s="47">
        <f>SUM(M23:P23)</f>
        <v>10757.7</v>
      </c>
      <c r="M23" s="47">
        <v>2018</v>
      </c>
      <c r="N23" s="47">
        <v>2753.8</v>
      </c>
      <c r="O23" s="47">
        <v>2497.7</v>
      </c>
      <c r="P23" s="47">
        <v>3488.2</v>
      </c>
      <c r="Q23" s="47">
        <f t="shared" si="0"/>
        <v>12448.2</v>
      </c>
      <c r="R23" s="47">
        <v>1965.7</v>
      </c>
      <c r="S23" s="47">
        <v>2743.7</v>
      </c>
      <c r="T23" s="47">
        <v>3387.4</v>
      </c>
      <c r="U23" s="47">
        <v>4351.4</v>
      </c>
      <c r="V23" s="47">
        <f>SUM(W23:Z23)</f>
        <v>14543.7</v>
      </c>
      <c r="W23" s="47">
        <v>2564</v>
      </c>
      <c r="X23" s="47">
        <v>3279.4</v>
      </c>
      <c r="Y23" s="47">
        <v>3848.1</v>
      </c>
      <c r="Z23" s="47">
        <v>4852.2</v>
      </c>
    </row>
    <row r="24" spans="1:26" ht="12.75">
      <c r="A24" s="5" t="s">
        <v>431</v>
      </c>
      <c r="B24" s="47">
        <v>6336.1</v>
      </c>
      <c r="C24" s="47">
        <v>1194.7</v>
      </c>
      <c r="D24" s="47">
        <v>1810</v>
      </c>
      <c r="E24" s="47">
        <v>1181.8</v>
      </c>
      <c r="F24" s="47">
        <v>2149.6</v>
      </c>
      <c r="G24" s="47">
        <v>7889.1</v>
      </c>
      <c r="H24" s="47">
        <v>1279.2</v>
      </c>
      <c r="I24" s="47">
        <v>2228.5</v>
      </c>
      <c r="J24" s="47">
        <v>1826.5</v>
      </c>
      <c r="K24" s="47">
        <v>2554.9</v>
      </c>
      <c r="L24" s="47">
        <f>SUM(M24:P24)</f>
        <v>8929.3</v>
      </c>
      <c r="M24" s="47">
        <v>1621.2</v>
      </c>
      <c r="N24" s="47">
        <v>2748.2</v>
      </c>
      <c r="O24" s="47">
        <v>1731.3</v>
      </c>
      <c r="P24" s="47">
        <v>2828.6</v>
      </c>
      <c r="Q24" s="47">
        <f t="shared" si="0"/>
        <v>9654.1</v>
      </c>
      <c r="R24" s="47">
        <v>1877.5</v>
      </c>
      <c r="S24" s="47">
        <v>3047.3</v>
      </c>
      <c r="T24" s="47">
        <v>1692.1</v>
      </c>
      <c r="U24" s="47">
        <v>3037.2</v>
      </c>
      <c r="V24" s="47">
        <f>SUM(W24:Z24)</f>
        <v>15280.8</v>
      </c>
      <c r="W24" s="47">
        <v>2032.9</v>
      </c>
      <c r="X24" s="47">
        <v>4129</v>
      </c>
      <c r="Y24" s="47">
        <v>3247.4</v>
      </c>
      <c r="Z24" s="47">
        <v>5871.5</v>
      </c>
    </row>
    <row r="25" spans="1:26" ht="12.75">
      <c r="A25" s="5" t="s">
        <v>492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V25" s="47"/>
      <c r="W25" s="47"/>
      <c r="X25" s="47"/>
      <c r="Y25" s="47"/>
      <c r="Z25" s="47"/>
    </row>
    <row r="26" spans="1:26" ht="12.75">
      <c r="A26" s="5" t="s">
        <v>463</v>
      </c>
      <c r="B26" s="47">
        <v>2998.3</v>
      </c>
      <c r="C26" s="47">
        <v>621.8</v>
      </c>
      <c r="D26" s="47">
        <v>629.7</v>
      </c>
      <c r="E26" s="47">
        <v>627.6</v>
      </c>
      <c r="F26" s="47">
        <v>1119.2</v>
      </c>
      <c r="G26" s="47">
        <v>3951.4</v>
      </c>
      <c r="H26" s="47">
        <v>708.8</v>
      </c>
      <c r="I26" s="47">
        <v>917.5</v>
      </c>
      <c r="J26" s="47">
        <v>981.2</v>
      </c>
      <c r="K26" s="47">
        <v>1343.9</v>
      </c>
      <c r="L26" s="47">
        <f>SUM(M26:P26)</f>
        <v>5186</v>
      </c>
      <c r="M26" s="47">
        <v>1025.7</v>
      </c>
      <c r="N26" s="47">
        <v>1352.6</v>
      </c>
      <c r="O26" s="47">
        <v>1164.9</v>
      </c>
      <c r="P26" s="47">
        <v>1642.8</v>
      </c>
      <c r="Q26" s="47">
        <f t="shared" si="0"/>
        <v>5678.3</v>
      </c>
      <c r="R26" s="47">
        <v>966.8</v>
      </c>
      <c r="S26" s="47">
        <v>1406.5</v>
      </c>
      <c r="T26" s="47">
        <v>1430.1</v>
      </c>
      <c r="U26" s="47">
        <v>1874.9</v>
      </c>
      <c r="V26" s="47">
        <f>SUM(W26:Z26)</f>
        <v>8640.3</v>
      </c>
      <c r="W26" s="47">
        <v>1163.1</v>
      </c>
      <c r="X26" s="47">
        <v>2087.7</v>
      </c>
      <c r="Y26" s="47">
        <v>2435.8</v>
      </c>
      <c r="Z26" s="47">
        <v>2953.7</v>
      </c>
    </row>
    <row r="27" spans="1:26" ht="12.75">
      <c r="A27" s="5" t="s">
        <v>433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V27" s="47"/>
      <c r="W27" s="47"/>
      <c r="X27" s="47"/>
      <c r="Y27" s="47"/>
      <c r="Z27" s="47"/>
    </row>
    <row r="28" spans="1:26" ht="12.75">
      <c r="A28" s="5" t="s">
        <v>393</v>
      </c>
      <c r="B28" s="47">
        <v>2308.5</v>
      </c>
      <c r="C28" s="47">
        <v>326.4</v>
      </c>
      <c r="D28" s="47">
        <v>508.9</v>
      </c>
      <c r="E28" s="47">
        <v>613.3</v>
      </c>
      <c r="F28" s="47">
        <v>859.9</v>
      </c>
      <c r="G28" s="47">
        <v>3136.6</v>
      </c>
      <c r="H28" s="47">
        <v>629.8</v>
      </c>
      <c r="I28" s="47">
        <v>826.5</v>
      </c>
      <c r="J28" s="47">
        <v>807.9</v>
      </c>
      <c r="K28" s="47">
        <v>872.4</v>
      </c>
      <c r="L28" s="47">
        <f>SUM(M28:P28)</f>
        <v>4155.7</v>
      </c>
      <c r="M28" s="47">
        <v>827.6</v>
      </c>
      <c r="N28" s="47">
        <v>1027.6</v>
      </c>
      <c r="O28" s="47">
        <v>1065.1</v>
      </c>
      <c r="P28" s="47">
        <v>1235.4</v>
      </c>
      <c r="Q28" s="47">
        <f t="shared" si="0"/>
        <v>4978.6</v>
      </c>
      <c r="R28" s="47">
        <v>954.1</v>
      </c>
      <c r="S28" s="47">
        <v>1196.9</v>
      </c>
      <c r="T28" s="47">
        <v>1228.4</v>
      </c>
      <c r="U28" s="47">
        <v>1599.2</v>
      </c>
      <c r="V28" s="47">
        <f>SUM(W28:Z28)</f>
        <v>5366.3</v>
      </c>
      <c r="W28" s="47">
        <v>960</v>
      </c>
      <c r="X28" s="47">
        <v>1198.1</v>
      </c>
      <c r="Y28" s="47">
        <v>1468.2</v>
      </c>
      <c r="Z28" s="47">
        <v>1740</v>
      </c>
    </row>
    <row r="29" spans="1:26" ht="12.75">
      <c r="A29" s="38" t="s">
        <v>466</v>
      </c>
      <c r="B29" s="95"/>
      <c r="C29" s="47"/>
      <c r="D29" s="95"/>
      <c r="E29" s="95"/>
      <c r="F29" s="95"/>
      <c r="G29" s="95"/>
      <c r="H29" s="47"/>
      <c r="I29" s="95"/>
      <c r="J29" s="95"/>
      <c r="K29" s="95"/>
      <c r="L29" s="95"/>
      <c r="M29" s="47"/>
      <c r="N29" s="95"/>
      <c r="O29" s="95"/>
      <c r="P29" s="95"/>
      <c r="Q29" s="47"/>
      <c r="V29" s="47"/>
      <c r="W29" s="47"/>
      <c r="X29" s="95"/>
      <c r="Y29" s="95"/>
      <c r="Z29" s="95"/>
    </row>
    <row r="30" spans="1:26" ht="12.75">
      <c r="A30" s="5" t="s">
        <v>362</v>
      </c>
      <c r="B30" s="47">
        <v>-3695.5</v>
      </c>
      <c r="C30" s="47">
        <v>-726.1</v>
      </c>
      <c r="D30" s="47">
        <v>-830</v>
      </c>
      <c r="E30" s="47">
        <v>-962.5</v>
      </c>
      <c r="F30" s="47">
        <v>-1176.9</v>
      </c>
      <c r="G30" s="47">
        <v>-5373.8</v>
      </c>
      <c r="H30" s="47">
        <v>-1100.7</v>
      </c>
      <c r="I30" s="47">
        <v>-1269.5</v>
      </c>
      <c r="J30" s="47">
        <v>-1406.8</v>
      </c>
      <c r="K30" s="47">
        <v>-1596.8</v>
      </c>
      <c r="L30" s="47">
        <v>-6647</v>
      </c>
      <c r="M30" s="47">
        <v>-1492.3</v>
      </c>
      <c r="N30" s="47">
        <v>-1673.4</v>
      </c>
      <c r="O30" s="47">
        <v>-1710.8</v>
      </c>
      <c r="P30" s="47">
        <v>-1770.5</v>
      </c>
      <c r="Q30" s="47">
        <f t="shared" si="0"/>
        <v>-7271.2</v>
      </c>
      <c r="R30" s="94">
        <v>-1766.7</v>
      </c>
      <c r="S30" s="94">
        <v>-1781.1</v>
      </c>
      <c r="T30" s="94">
        <v>-1883.8</v>
      </c>
      <c r="U30" s="94">
        <v>-1839.6</v>
      </c>
      <c r="V30" s="47">
        <f>SUM(W30:Z30)</f>
        <v>-8344.6</v>
      </c>
      <c r="W30" s="94">
        <v>-1875.7</v>
      </c>
      <c r="X30" s="94">
        <v>-2038.9</v>
      </c>
      <c r="Y30" s="94">
        <v>-2186</v>
      </c>
      <c r="Z30" s="94">
        <v>-2244</v>
      </c>
    </row>
    <row r="31" spans="1:26" ht="12.75">
      <c r="A31" s="5" t="s">
        <v>493</v>
      </c>
      <c r="B31" s="47">
        <v>19157.8</v>
      </c>
      <c r="C31" s="47">
        <v>3660.3</v>
      </c>
      <c r="D31" s="47">
        <v>4531.5</v>
      </c>
      <c r="E31" s="47">
        <v>5317.2</v>
      </c>
      <c r="F31" s="47">
        <v>5648.8</v>
      </c>
      <c r="G31" s="47">
        <v>24693.3</v>
      </c>
      <c r="H31" s="47">
        <v>5068.3</v>
      </c>
      <c r="I31" s="47">
        <v>6003.2</v>
      </c>
      <c r="J31" s="47">
        <v>6592.3</v>
      </c>
      <c r="K31" s="47">
        <v>7029.5</v>
      </c>
      <c r="L31" s="47">
        <f>SUM(M31:P31)</f>
        <v>22152.8</v>
      </c>
      <c r="M31" s="47">
        <v>4524.1</v>
      </c>
      <c r="N31" s="47">
        <v>5074.2</v>
      </c>
      <c r="O31" s="47">
        <v>6226.2</v>
      </c>
      <c r="P31" s="47">
        <v>6328.3</v>
      </c>
      <c r="Q31" s="47">
        <f t="shared" si="0"/>
        <v>22582.4</v>
      </c>
      <c r="R31" s="47">
        <v>4776.9</v>
      </c>
      <c r="S31" s="47">
        <v>4907.5</v>
      </c>
      <c r="T31" s="47">
        <v>5976.9</v>
      </c>
      <c r="U31" s="47">
        <v>6921.1</v>
      </c>
      <c r="V31" s="47">
        <f>SUM(W31:Z31)</f>
        <v>31567.6</v>
      </c>
      <c r="W31" s="47">
        <v>5628.2</v>
      </c>
      <c r="X31" s="47">
        <v>7466.5</v>
      </c>
      <c r="Y31" s="47">
        <v>9012.6</v>
      </c>
      <c r="Z31" s="47">
        <v>9460.3</v>
      </c>
    </row>
    <row r="32" spans="1:26" ht="13.5" thickBot="1">
      <c r="A32" s="22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2.75">
      <c r="A33" s="99"/>
    </row>
    <row r="34" ht="12.75">
      <c r="A34" s="467" t="s">
        <v>565</v>
      </c>
    </row>
    <row r="35" ht="12.75">
      <c r="A35" s="217" t="s">
        <v>494</v>
      </c>
    </row>
  </sheetData>
  <mergeCells count="1">
    <mergeCell ref="A2:Z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&amp;C51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98"/>
  <sheetViews>
    <sheetView showGridLines="0" workbookViewId="0" topLeftCell="A73">
      <selection activeCell="F40" sqref="F40"/>
    </sheetView>
  </sheetViews>
  <sheetFormatPr defaultColWidth="9.00390625" defaultRowHeight="12.75"/>
  <cols>
    <col min="1" max="1" width="37.00390625" style="4" customWidth="1"/>
    <col min="2" max="21" width="0" style="4" hidden="1" customWidth="1"/>
    <col min="22" max="16384" width="9.125" style="4" customWidth="1"/>
  </cols>
  <sheetData>
    <row r="1" ht="18.75" customHeight="1">
      <c r="A1" s="453" t="s">
        <v>500</v>
      </c>
    </row>
    <row r="2" ht="18.75" customHeight="1" hidden="1">
      <c r="A2" s="454" t="s">
        <v>495</v>
      </c>
    </row>
    <row r="3" ht="18.75" customHeight="1" hidden="1">
      <c r="A3" s="453" t="s">
        <v>496</v>
      </c>
    </row>
    <row r="4" spans="1:26" ht="18" customHeight="1" thickBot="1">
      <c r="A4" s="455" t="s">
        <v>119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18" customHeight="1">
      <c r="A5" s="230"/>
      <c r="B5" s="217"/>
      <c r="C5" s="218">
        <v>2007</v>
      </c>
      <c r="D5" s="218"/>
      <c r="E5" s="218"/>
      <c r="F5" s="218"/>
      <c r="G5" s="217"/>
      <c r="H5" s="218">
        <v>2008</v>
      </c>
      <c r="I5" s="218"/>
      <c r="J5" s="218"/>
      <c r="K5" s="218"/>
      <c r="L5" s="217"/>
      <c r="M5" s="218">
        <v>2009</v>
      </c>
      <c r="N5" s="218"/>
      <c r="O5" s="218"/>
      <c r="P5" s="218"/>
      <c r="Q5" s="217"/>
      <c r="R5" s="218">
        <v>2010</v>
      </c>
      <c r="S5" s="218"/>
      <c r="T5" s="218"/>
      <c r="U5" s="218"/>
      <c r="V5" s="217"/>
      <c r="W5" s="218">
        <v>2011</v>
      </c>
      <c r="X5" s="218"/>
      <c r="Y5" s="218"/>
      <c r="Z5" s="218"/>
    </row>
    <row r="6" spans="1:26" ht="18" customHeight="1" thickBot="1">
      <c r="A6" s="232"/>
      <c r="B6" s="219">
        <v>2007</v>
      </c>
      <c r="C6" s="219" t="s">
        <v>485</v>
      </c>
      <c r="D6" s="219" t="s">
        <v>486</v>
      </c>
      <c r="E6" s="219" t="s">
        <v>487</v>
      </c>
      <c r="F6" s="219" t="s">
        <v>488</v>
      </c>
      <c r="G6" s="219">
        <v>2008</v>
      </c>
      <c r="H6" s="219" t="s">
        <v>485</v>
      </c>
      <c r="I6" s="219" t="s">
        <v>486</v>
      </c>
      <c r="J6" s="219" t="s">
        <v>487</v>
      </c>
      <c r="K6" s="219" t="s">
        <v>488</v>
      </c>
      <c r="L6" s="219">
        <v>2009</v>
      </c>
      <c r="M6" s="219" t="s">
        <v>485</v>
      </c>
      <c r="N6" s="219" t="s">
        <v>486</v>
      </c>
      <c r="O6" s="219" t="s">
        <v>487</v>
      </c>
      <c r="P6" s="219" t="s">
        <v>488</v>
      </c>
      <c r="Q6" s="219">
        <v>2010</v>
      </c>
      <c r="R6" s="219" t="s">
        <v>485</v>
      </c>
      <c r="S6" s="219" t="s">
        <v>486</v>
      </c>
      <c r="T6" s="219" t="s">
        <v>487</v>
      </c>
      <c r="U6" s="219" t="s">
        <v>488</v>
      </c>
      <c r="V6" s="219">
        <v>2011</v>
      </c>
      <c r="W6" s="219" t="s">
        <v>485</v>
      </c>
      <c r="X6" s="219" t="s">
        <v>486</v>
      </c>
      <c r="Y6" s="219" t="s">
        <v>487</v>
      </c>
      <c r="Z6" s="219" t="s">
        <v>488</v>
      </c>
    </row>
    <row r="7" ht="12.75">
      <c r="A7" s="233"/>
    </row>
    <row r="8" spans="1:26" ht="12.75">
      <c r="A8" s="82" t="s">
        <v>422</v>
      </c>
      <c r="B8" s="82">
        <v>249771.7</v>
      </c>
      <c r="C8" s="82">
        <v>43008.6</v>
      </c>
      <c r="D8" s="82">
        <v>53209.2</v>
      </c>
      <c r="E8" s="82">
        <v>84735.2</v>
      </c>
      <c r="F8" s="82">
        <v>68818.7</v>
      </c>
      <c r="G8" s="82">
        <v>315580.7</v>
      </c>
      <c r="H8" s="82">
        <v>47701.7</v>
      </c>
      <c r="I8" s="82">
        <v>64398.9</v>
      </c>
      <c r="J8" s="82">
        <v>106186.2</v>
      </c>
      <c r="K8" s="82">
        <v>97293.9</v>
      </c>
      <c r="L8" s="82">
        <f>SUM(M8:P8)</f>
        <v>406156.9</v>
      </c>
      <c r="M8" s="82">
        <f>SUM(M10:M29)</f>
        <v>57440.6</v>
      </c>
      <c r="N8" s="82">
        <f>SUM(N10:N29)</f>
        <v>79240.5</v>
      </c>
      <c r="O8" s="82">
        <f>SUM(O10:O29)</f>
        <v>144042.8</v>
      </c>
      <c r="P8" s="82">
        <f>SUM(P10:P29)</f>
        <v>125433</v>
      </c>
      <c r="Q8" s="82">
        <f>SUM(R8:U8)</f>
        <v>426109.5</v>
      </c>
      <c r="R8" s="82">
        <f>SUM(R10:R29)</f>
        <v>82260.1</v>
      </c>
      <c r="S8" s="82">
        <f>SUM(S10:S29)</f>
        <v>87404</v>
      </c>
      <c r="T8" s="82">
        <f>SUM(T10:T29)</f>
        <v>125882.4</v>
      </c>
      <c r="U8" s="82">
        <f>SUM(U10:U29)</f>
        <v>130563</v>
      </c>
      <c r="V8" s="82">
        <f>SUM(W8:Z8)</f>
        <v>502515.1</v>
      </c>
      <c r="W8" s="82">
        <v>89521.6</v>
      </c>
      <c r="X8" s="82">
        <f>SUM(X10:X29)</f>
        <v>105128.4</v>
      </c>
      <c r="Y8" s="82">
        <f>SUM(Y10:Y29)</f>
        <v>159983.6</v>
      </c>
      <c r="Z8" s="82">
        <f>SUM(Z10:Z29)</f>
        <v>147881.5</v>
      </c>
    </row>
    <row r="9" spans="1:26" ht="12.75">
      <c r="A9" s="140"/>
      <c r="B9" s="95"/>
      <c r="C9" s="5"/>
      <c r="D9" s="5"/>
      <c r="E9" s="5"/>
      <c r="F9" s="5"/>
      <c r="G9" s="95"/>
      <c r="H9" s="5"/>
      <c r="I9" s="5"/>
      <c r="J9" s="5"/>
      <c r="K9" s="5"/>
      <c r="L9" s="95"/>
      <c r="M9" s="5"/>
      <c r="N9" s="5"/>
      <c r="O9" s="5"/>
      <c r="P9" s="5"/>
      <c r="Q9" s="95"/>
      <c r="R9" s="5"/>
      <c r="S9" s="5"/>
      <c r="T9" s="5"/>
      <c r="U9" s="5"/>
      <c r="V9" s="95"/>
      <c r="W9" s="5"/>
      <c r="X9" s="5"/>
      <c r="Y9" s="5"/>
      <c r="Z9" s="5"/>
    </row>
    <row r="10" spans="1:26" ht="12.75">
      <c r="A10" s="6" t="s">
        <v>445</v>
      </c>
      <c r="B10" s="47">
        <v>73389.1</v>
      </c>
      <c r="C10" s="6">
        <v>6568.3</v>
      </c>
      <c r="D10" s="6">
        <v>10702.7</v>
      </c>
      <c r="E10" s="6">
        <v>38742.2</v>
      </c>
      <c r="F10" s="6">
        <v>17375.9</v>
      </c>
      <c r="G10" s="47">
        <v>90623.5</v>
      </c>
      <c r="H10" s="6">
        <v>7971.7</v>
      </c>
      <c r="I10" s="6">
        <v>13872.5</v>
      </c>
      <c r="J10" s="6">
        <v>48365.3</v>
      </c>
      <c r="K10" s="6">
        <v>20414</v>
      </c>
      <c r="L10" s="47">
        <f>SUM(M10:P10)</f>
        <v>119928.4</v>
      </c>
      <c r="M10" s="6">
        <v>9687.9</v>
      </c>
      <c r="N10" s="6">
        <v>16443.3</v>
      </c>
      <c r="O10" s="6">
        <v>64588.5</v>
      </c>
      <c r="P10" s="6">
        <v>29208.7</v>
      </c>
      <c r="Q10" s="47">
        <f>SUM(R10:U10)</f>
        <v>108347.5</v>
      </c>
      <c r="R10" s="47">
        <v>11288.8</v>
      </c>
      <c r="S10" s="47">
        <v>17575.9</v>
      </c>
      <c r="T10" s="47">
        <v>52658.4</v>
      </c>
      <c r="U10" s="47">
        <v>26824.4</v>
      </c>
      <c r="V10" s="47">
        <f>SUM(W10:Z10)</f>
        <v>117377.7</v>
      </c>
      <c r="W10" s="47">
        <v>11747.6</v>
      </c>
      <c r="X10" s="47">
        <v>17842.3</v>
      </c>
      <c r="Y10" s="47">
        <v>55326.8</v>
      </c>
      <c r="Z10" s="47">
        <v>32461</v>
      </c>
    </row>
    <row r="11" spans="1:26" ht="12.75">
      <c r="A11" s="6" t="s">
        <v>446</v>
      </c>
      <c r="B11" s="47">
        <v>11.9</v>
      </c>
      <c r="C11" s="6">
        <v>0.8</v>
      </c>
      <c r="D11" s="6">
        <v>2.1</v>
      </c>
      <c r="E11" s="6">
        <v>3.3</v>
      </c>
      <c r="F11" s="6">
        <v>5.7</v>
      </c>
      <c r="G11" s="47">
        <v>5.8</v>
      </c>
      <c r="H11" s="6">
        <v>1.1</v>
      </c>
      <c r="I11" s="6">
        <v>1.6</v>
      </c>
      <c r="J11" s="6">
        <v>1.5</v>
      </c>
      <c r="K11" s="6">
        <v>1.6</v>
      </c>
      <c r="L11" s="47">
        <f>SUM(M11:P11)</f>
        <v>23.7</v>
      </c>
      <c r="M11" s="6">
        <v>2.7</v>
      </c>
      <c r="N11" s="6">
        <v>5.1</v>
      </c>
      <c r="O11" s="6">
        <v>7.5</v>
      </c>
      <c r="P11" s="6">
        <v>8.4</v>
      </c>
      <c r="Q11" s="47">
        <f>SUM(R11:U11)</f>
        <v>12.7</v>
      </c>
      <c r="R11" s="47">
        <v>1.3</v>
      </c>
      <c r="S11" s="47">
        <v>2.9</v>
      </c>
      <c r="T11" s="47">
        <v>3.2</v>
      </c>
      <c r="U11" s="47">
        <v>5.3</v>
      </c>
      <c r="V11" s="47">
        <f>SUM(W11:Z11)</f>
        <v>48.3</v>
      </c>
      <c r="W11" s="47">
        <v>10.9</v>
      </c>
      <c r="X11" s="47">
        <v>11.3</v>
      </c>
      <c r="Y11" s="47">
        <v>12.8</v>
      </c>
      <c r="Z11" s="47">
        <v>13.3</v>
      </c>
    </row>
    <row r="12" spans="1:26" ht="12.75">
      <c r="A12" s="6" t="s">
        <v>447</v>
      </c>
      <c r="B12" s="47">
        <v>1172.6</v>
      </c>
      <c r="C12" s="6">
        <v>219.2</v>
      </c>
      <c r="D12" s="6">
        <v>239.4</v>
      </c>
      <c r="E12" s="6">
        <v>319.7</v>
      </c>
      <c r="F12" s="6">
        <v>394.3</v>
      </c>
      <c r="G12" s="47">
        <v>1619</v>
      </c>
      <c r="H12" s="6">
        <v>240.9</v>
      </c>
      <c r="I12" s="6">
        <v>337.5</v>
      </c>
      <c r="J12" s="6">
        <v>507.9</v>
      </c>
      <c r="K12" s="6">
        <v>532.7</v>
      </c>
      <c r="L12" s="47">
        <f>SUM(M12:P12)</f>
        <v>2052.8</v>
      </c>
      <c r="M12" s="6">
        <v>310.9</v>
      </c>
      <c r="N12" s="6">
        <v>436</v>
      </c>
      <c r="O12" s="6">
        <v>590</v>
      </c>
      <c r="P12" s="6">
        <v>715.9</v>
      </c>
      <c r="Q12" s="47">
        <f>SUM(R12:U12)</f>
        <v>1855.3</v>
      </c>
      <c r="R12" s="47">
        <v>304.8</v>
      </c>
      <c r="S12" s="47">
        <v>488.1</v>
      </c>
      <c r="T12" s="47">
        <v>536.4</v>
      </c>
      <c r="U12" s="47">
        <v>526</v>
      </c>
      <c r="V12" s="47">
        <f>SUM(W12:Z12)</f>
        <v>3071.1</v>
      </c>
      <c r="W12" s="47">
        <v>435.2</v>
      </c>
      <c r="X12" s="47">
        <v>451.3</v>
      </c>
      <c r="Y12" s="47">
        <v>958.1</v>
      </c>
      <c r="Z12" s="47">
        <v>1226.5</v>
      </c>
    </row>
    <row r="13" spans="1:26" ht="12.75">
      <c r="A13" s="6" t="s">
        <v>448</v>
      </c>
      <c r="B13" s="47">
        <v>52058.9</v>
      </c>
      <c r="C13" s="6">
        <v>11800.6</v>
      </c>
      <c r="D13" s="6">
        <v>14035.1</v>
      </c>
      <c r="E13" s="6">
        <v>13238.5</v>
      </c>
      <c r="F13" s="6">
        <v>12984.7</v>
      </c>
      <c r="G13" s="47">
        <v>69127</v>
      </c>
      <c r="H13" s="6">
        <v>11808.3</v>
      </c>
      <c r="I13" s="6">
        <v>15230.9</v>
      </c>
      <c r="J13" s="6">
        <v>16640.5</v>
      </c>
      <c r="K13" s="6">
        <v>25447.3</v>
      </c>
      <c r="L13" s="47">
        <f>SUM(M13:P13)</f>
        <v>83738.5</v>
      </c>
      <c r="M13" s="6">
        <v>12787.4</v>
      </c>
      <c r="N13" s="6">
        <v>16142.4</v>
      </c>
      <c r="O13" s="6">
        <v>23029.9</v>
      </c>
      <c r="P13" s="6">
        <v>31778.8</v>
      </c>
      <c r="Q13" s="47">
        <f>SUM(R13:U13)</f>
        <v>99481.1</v>
      </c>
      <c r="R13" s="47">
        <v>28006</v>
      </c>
      <c r="S13" s="47">
        <v>19152.5</v>
      </c>
      <c r="T13" s="47">
        <v>17026.9</v>
      </c>
      <c r="U13" s="47">
        <v>35295.7</v>
      </c>
      <c r="V13" s="47">
        <f>SUM(W13:Z13)</f>
        <v>122546.2</v>
      </c>
      <c r="W13" s="47">
        <v>28319.2</v>
      </c>
      <c r="X13" s="47">
        <v>30778.7</v>
      </c>
      <c r="Y13" s="47">
        <v>32905</v>
      </c>
      <c r="Z13" s="47">
        <v>30543.3</v>
      </c>
    </row>
    <row r="14" spans="1:26" ht="12.75">
      <c r="A14" s="6" t="s">
        <v>497</v>
      </c>
      <c r="B14" s="95"/>
      <c r="C14" s="6"/>
      <c r="D14" s="6"/>
      <c r="E14" s="6"/>
      <c r="F14" s="6"/>
      <c r="G14" s="95"/>
      <c r="H14" s="6"/>
      <c r="I14" s="6"/>
      <c r="J14" s="6"/>
      <c r="K14" s="6"/>
      <c r="L14" s="95"/>
      <c r="M14" s="6"/>
      <c r="N14" s="6"/>
      <c r="O14" s="6"/>
      <c r="P14" s="6"/>
      <c r="Q14" s="45"/>
      <c r="R14" s="95"/>
      <c r="S14" s="95"/>
      <c r="T14" s="95"/>
      <c r="U14" s="47"/>
      <c r="V14" s="45"/>
      <c r="W14" s="95"/>
      <c r="X14" s="95"/>
      <c r="Y14" s="95"/>
      <c r="Z14" s="47"/>
    </row>
    <row r="15" spans="1:26" ht="12.75">
      <c r="A15" s="6" t="s">
        <v>343</v>
      </c>
      <c r="B15" s="47">
        <v>9351.2</v>
      </c>
      <c r="C15" s="6">
        <v>3478.9</v>
      </c>
      <c r="D15" s="6">
        <v>1675.7</v>
      </c>
      <c r="E15" s="6">
        <v>1641.2</v>
      </c>
      <c r="F15" s="6">
        <v>2555.4</v>
      </c>
      <c r="G15" s="47">
        <v>7978.7</v>
      </c>
      <c r="H15" s="6">
        <v>2944.3</v>
      </c>
      <c r="I15" s="6">
        <v>1435.4</v>
      </c>
      <c r="J15" s="6">
        <v>1853.1</v>
      </c>
      <c r="K15" s="6">
        <v>1745.9</v>
      </c>
      <c r="L15" s="47">
        <f>SUM(M15:P15)</f>
        <v>8491.9</v>
      </c>
      <c r="M15" s="6">
        <v>2367.2</v>
      </c>
      <c r="N15" s="6">
        <v>1276.7</v>
      </c>
      <c r="O15" s="6">
        <v>2230.7</v>
      </c>
      <c r="P15" s="6">
        <v>2617.3</v>
      </c>
      <c r="Q15" s="47">
        <f>SUM(R15:U15)</f>
        <v>12720.9</v>
      </c>
      <c r="R15" s="47">
        <v>3805.7</v>
      </c>
      <c r="S15" s="47">
        <v>1856.5</v>
      </c>
      <c r="T15" s="47">
        <v>3440.2</v>
      </c>
      <c r="U15" s="47">
        <v>3618.5</v>
      </c>
      <c r="V15" s="47">
        <f>SUM(W15:Z15)</f>
        <v>17679.7</v>
      </c>
      <c r="W15" s="47">
        <v>6592.7</v>
      </c>
      <c r="X15" s="47">
        <v>2807.3</v>
      </c>
      <c r="Y15" s="94">
        <v>3806.2</v>
      </c>
      <c r="Z15" s="431">
        <v>4473.5</v>
      </c>
    </row>
    <row r="16" spans="1:26" ht="12.75">
      <c r="A16" s="6" t="s">
        <v>452</v>
      </c>
      <c r="B16" s="47">
        <v>17643.4</v>
      </c>
      <c r="C16" s="6">
        <v>2187.4</v>
      </c>
      <c r="D16" s="6">
        <v>4122</v>
      </c>
      <c r="E16" s="6">
        <v>5583.2</v>
      </c>
      <c r="F16" s="6">
        <v>5750.8</v>
      </c>
      <c r="G16" s="47">
        <v>24428.3</v>
      </c>
      <c r="H16" s="6">
        <v>2154.1</v>
      </c>
      <c r="I16" s="6">
        <v>5450.1</v>
      </c>
      <c r="J16" s="6">
        <v>8011.7</v>
      </c>
      <c r="K16" s="6">
        <v>8812.4</v>
      </c>
      <c r="L16" s="47">
        <f>SUM(M16:P16)</f>
        <v>37647.5</v>
      </c>
      <c r="M16" s="6">
        <v>3269.7</v>
      </c>
      <c r="N16" s="6">
        <v>8989.7</v>
      </c>
      <c r="O16" s="6">
        <v>12537.3</v>
      </c>
      <c r="P16" s="6">
        <v>12850.8</v>
      </c>
      <c r="Q16" s="47">
        <f>SUM(R16:U16)</f>
        <v>32977.5</v>
      </c>
      <c r="R16" s="47">
        <v>4407.1</v>
      </c>
      <c r="S16" s="47">
        <v>8667.8</v>
      </c>
      <c r="T16" s="47">
        <v>9268.6</v>
      </c>
      <c r="U16" s="47">
        <v>10634</v>
      </c>
      <c r="V16" s="47">
        <f>SUM(W16:Z16)</f>
        <v>39117.2</v>
      </c>
      <c r="W16" s="47">
        <v>4299.1</v>
      </c>
      <c r="X16" s="47">
        <v>6895.3</v>
      </c>
      <c r="Y16" s="47">
        <v>14740.5</v>
      </c>
      <c r="Z16" s="47">
        <v>13182.3</v>
      </c>
    </row>
    <row r="17" spans="1:26" ht="12.75">
      <c r="A17" s="6" t="s">
        <v>453</v>
      </c>
      <c r="B17" s="47"/>
      <c r="C17" s="6"/>
      <c r="D17" s="6"/>
      <c r="E17" s="6"/>
      <c r="F17" s="6"/>
      <c r="G17" s="47"/>
      <c r="H17" s="6"/>
      <c r="I17" s="6"/>
      <c r="J17" s="6"/>
      <c r="K17" s="6"/>
      <c r="L17" s="47"/>
      <c r="M17" s="6"/>
      <c r="N17" s="6"/>
      <c r="O17" s="6"/>
      <c r="P17" s="6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2.75">
      <c r="A18" s="6" t="s">
        <v>481</v>
      </c>
      <c r="B18" s="47">
        <v>36798.9</v>
      </c>
      <c r="C18" s="6">
        <v>7067.4</v>
      </c>
      <c r="D18" s="6">
        <v>8348.4</v>
      </c>
      <c r="E18" s="6">
        <v>9801.4</v>
      </c>
      <c r="F18" s="6">
        <v>11581.7</v>
      </c>
      <c r="G18" s="47">
        <v>44313.1</v>
      </c>
      <c r="H18" s="6">
        <v>7768.6</v>
      </c>
      <c r="I18" s="6">
        <v>9393.8</v>
      </c>
      <c r="J18" s="6">
        <v>11646.5</v>
      </c>
      <c r="K18" s="6">
        <v>15504.2</v>
      </c>
      <c r="L18" s="47">
        <f>SUM(M18:P18)</f>
        <v>53004.8</v>
      </c>
      <c r="M18" s="6">
        <v>9400.9</v>
      </c>
      <c r="N18" s="6">
        <v>11914.9</v>
      </c>
      <c r="O18" s="6">
        <v>14988.9</v>
      </c>
      <c r="P18" s="6">
        <v>16700.1</v>
      </c>
      <c r="Q18" s="47">
        <f>SUM(R18:U18)</f>
        <v>53388.9</v>
      </c>
      <c r="R18" s="47">
        <v>10507.5</v>
      </c>
      <c r="S18" s="47">
        <v>10962.7</v>
      </c>
      <c r="T18" s="47">
        <v>14162.2</v>
      </c>
      <c r="U18" s="47">
        <v>17756.5</v>
      </c>
      <c r="V18" s="47">
        <f>SUM(W18:Z18)</f>
        <v>63421.3</v>
      </c>
      <c r="W18" s="47">
        <v>10707.1</v>
      </c>
      <c r="X18" s="47">
        <v>13150.1</v>
      </c>
      <c r="Y18" s="47">
        <v>17129.2</v>
      </c>
      <c r="Z18" s="47">
        <v>22434.9</v>
      </c>
    </row>
    <row r="19" spans="1:26" ht="12.75">
      <c r="A19" s="6" t="s">
        <v>455</v>
      </c>
      <c r="B19" s="47">
        <v>4615.3</v>
      </c>
      <c r="C19" s="6">
        <v>880.8</v>
      </c>
      <c r="D19" s="6">
        <v>1029</v>
      </c>
      <c r="E19" s="6">
        <v>1365</v>
      </c>
      <c r="F19" s="6">
        <v>1340.5</v>
      </c>
      <c r="G19" s="47">
        <v>5475</v>
      </c>
      <c r="H19" s="6">
        <v>956.5</v>
      </c>
      <c r="I19" s="6">
        <v>1121.8</v>
      </c>
      <c r="J19" s="6">
        <v>1530.9</v>
      </c>
      <c r="K19" s="6">
        <v>1865.8</v>
      </c>
      <c r="L19" s="47">
        <f>SUM(M19:P19)</f>
        <v>7234</v>
      </c>
      <c r="M19" s="6">
        <v>1247.2</v>
      </c>
      <c r="N19" s="6">
        <v>1538.3</v>
      </c>
      <c r="O19" s="6">
        <v>2122.9</v>
      </c>
      <c r="P19" s="6">
        <v>2325.6</v>
      </c>
      <c r="Q19" s="47">
        <f>SUM(R19:U19)</f>
        <v>7039.9</v>
      </c>
      <c r="R19" s="47">
        <v>1574</v>
      </c>
      <c r="S19" s="47">
        <v>1368.8</v>
      </c>
      <c r="T19" s="47">
        <v>1752.1</v>
      </c>
      <c r="U19" s="47">
        <v>2345</v>
      </c>
      <c r="V19" s="47">
        <f>SUM(W19:Z19)</f>
        <v>9014.9</v>
      </c>
      <c r="W19" s="47">
        <v>1603.7</v>
      </c>
      <c r="X19" s="47">
        <v>1821.1</v>
      </c>
      <c r="Y19" s="47">
        <v>2338.6</v>
      </c>
      <c r="Z19" s="47">
        <v>3251.5</v>
      </c>
    </row>
    <row r="20" spans="1:26" ht="12.75">
      <c r="A20" s="6" t="s">
        <v>456</v>
      </c>
      <c r="B20" s="47">
        <v>20121</v>
      </c>
      <c r="C20" s="6">
        <v>4258.1</v>
      </c>
      <c r="D20" s="6">
        <v>4794.5</v>
      </c>
      <c r="E20" s="6">
        <v>5305.5</v>
      </c>
      <c r="F20" s="6">
        <v>5762.9</v>
      </c>
      <c r="G20" s="47">
        <v>27310.9</v>
      </c>
      <c r="H20" s="6">
        <v>5707.7</v>
      </c>
      <c r="I20" s="6">
        <v>6738.5</v>
      </c>
      <c r="J20" s="6">
        <v>7227.4</v>
      </c>
      <c r="K20" s="6">
        <v>7637.3</v>
      </c>
      <c r="L20" s="47">
        <f>SUM(M20:P20)</f>
        <v>32776</v>
      </c>
      <c r="M20" s="6">
        <v>7183.3</v>
      </c>
      <c r="N20" s="6">
        <v>7437.3</v>
      </c>
      <c r="O20" s="6">
        <v>8688.6</v>
      </c>
      <c r="P20" s="6">
        <v>9466.8</v>
      </c>
      <c r="Q20" s="47">
        <f>SUM(R20:U20)</f>
        <v>38141.4</v>
      </c>
      <c r="R20" s="47">
        <v>8110.9</v>
      </c>
      <c r="S20" s="47">
        <v>8760.6</v>
      </c>
      <c r="T20" s="47">
        <v>9889.7</v>
      </c>
      <c r="U20" s="47">
        <v>11380.2</v>
      </c>
      <c r="V20" s="47">
        <f>SUM(W20:Z20)</f>
        <v>45813</v>
      </c>
      <c r="W20" s="47">
        <v>9955.8</v>
      </c>
      <c r="X20" s="47">
        <v>10929.8</v>
      </c>
      <c r="Y20" s="47">
        <v>11670.5</v>
      </c>
      <c r="Z20" s="47">
        <v>13256.9</v>
      </c>
    </row>
    <row r="21" spans="1:26" ht="12.75">
      <c r="A21" s="5" t="s">
        <v>399</v>
      </c>
      <c r="B21" s="47">
        <v>4906</v>
      </c>
      <c r="C21" s="6">
        <v>954.3</v>
      </c>
      <c r="D21" s="6">
        <v>1083.5</v>
      </c>
      <c r="E21" s="6">
        <v>1230.3</v>
      </c>
      <c r="F21" s="6">
        <v>1637.9</v>
      </c>
      <c r="G21" s="47">
        <v>7062.2</v>
      </c>
      <c r="H21" s="6">
        <v>1341.4</v>
      </c>
      <c r="I21" s="6">
        <v>1611.8</v>
      </c>
      <c r="J21" s="6">
        <v>1839.7</v>
      </c>
      <c r="K21" s="6">
        <v>2269.3</v>
      </c>
      <c r="L21" s="47">
        <f>SUM(M21:P21)</f>
        <v>10031</v>
      </c>
      <c r="M21" s="6">
        <v>2039.2</v>
      </c>
      <c r="N21" s="6">
        <v>2365.1</v>
      </c>
      <c r="O21" s="6">
        <v>2693.7</v>
      </c>
      <c r="P21" s="6">
        <v>2933</v>
      </c>
      <c r="Q21" s="47">
        <f>SUM(R21:U21)</f>
        <v>10715.7</v>
      </c>
      <c r="R21" s="47">
        <v>2299.7</v>
      </c>
      <c r="S21" s="47">
        <v>2509.4</v>
      </c>
      <c r="T21" s="47">
        <v>2700.2</v>
      </c>
      <c r="U21" s="47">
        <v>3206.4</v>
      </c>
      <c r="V21" s="47">
        <f>SUM(W21:Z21)</f>
        <v>13127</v>
      </c>
      <c r="W21" s="47">
        <v>2804.3</v>
      </c>
      <c r="X21" s="47">
        <v>2966</v>
      </c>
      <c r="Y21" s="47">
        <v>3666.7</v>
      </c>
      <c r="Z21" s="47">
        <v>3690</v>
      </c>
    </row>
    <row r="22" spans="1:26" ht="12.75">
      <c r="A22" s="5" t="s">
        <v>458</v>
      </c>
      <c r="B22" s="47"/>
      <c r="C22" s="6"/>
      <c r="D22" s="6"/>
      <c r="E22" s="6"/>
      <c r="F22" s="6"/>
      <c r="G22" s="47"/>
      <c r="H22" s="6"/>
      <c r="I22" s="6"/>
      <c r="J22" s="6"/>
      <c r="K22" s="6"/>
      <c r="L22" s="47"/>
      <c r="M22" s="6"/>
      <c r="N22" s="6"/>
      <c r="O22" s="6"/>
      <c r="P22" s="6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2.75">
      <c r="A23" s="5" t="s">
        <v>429</v>
      </c>
      <c r="B23" s="47">
        <v>5751.4</v>
      </c>
      <c r="C23" s="6">
        <v>1157.8</v>
      </c>
      <c r="D23" s="6">
        <v>1349.7</v>
      </c>
      <c r="E23" s="6">
        <v>1540.9</v>
      </c>
      <c r="F23" s="6">
        <v>1703</v>
      </c>
      <c r="G23" s="47">
        <v>8048.9</v>
      </c>
      <c r="H23" s="6">
        <v>1674.9</v>
      </c>
      <c r="I23" s="6">
        <v>1942.6</v>
      </c>
      <c r="J23" s="6">
        <v>2069.7</v>
      </c>
      <c r="K23" s="6">
        <v>2361.7</v>
      </c>
      <c r="L23" s="47">
        <f>SUM(M23:P23)</f>
        <v>13257.3</v>
      </c>
      <c r="M23" s="6">
        <v>2691.6</v>
      </c>
      <c r="N23" s="6">
        <v>3110</v>
      </c>
      <c r="O23" s="6">
        <v>3448.6</v>
      </c>
      <c r="P23" s="6">
        <v>4007.1</v>
      </c>
      <c r="Q23" s="47">
        <f>SUM(R23:U23)</f>
        <v>16563.5</v>
      </c>
      <c r="R23" s="47">
        <v>3480.1</v>
      </c>
      <c r="S23" s="47">
        <v>3974.7</v>
      </c>
      <c r="T23" s="47">
        <v>4338.6</v>
      </c>
      <c r="U23" s="47">
        <v>4770.1</v>
      </c>
      <c r="V23" s="47">
        <f>SUM(W23:Z23)</f>
        <v>17442.3</v>
      </c>
      <c r="W23" s="47">
        <v>3668.2</v>
      </c>
      <c r="X23" s="47">
        <v>4011.8</v>
      </c>
      <c r="Y23" s="47">
        <v>4468.6</v>
      </c>
      <c r="Z23" s="47">
        <v>5293.7</v>
      </c>
    </row>
    <row r="24" spans="1:26" ht="12.75">
      <c r="A24" s="6" t="s">
        <v>460</v>
      </c>
      <c r="B24" s="47">
        <v>9552.9</v>
      </c>
      <c r="C24" s="6">
        <v>1517.2</v>
      </c>
      <c r="D24" s="6">
        <v>2271.4</v>
      </c>
      <c r="E24" s="6">
        <v>2506.9</v>
      </c>
      <c r="F24" s="6">
        <v>3257.4</v>
      </c>
      <c r="G24" s="47">
        <v>11118</v>
      </c>
      <c r="H24" s="6">
        <v>1774.2</v>
      </c>
      <c r="I24" s="6">
        <v>2654.7</v>
      </c>
      <c r="J24" s="6">
        <v>2549.3</v>
      </c>
      <c r="K24" s="6">
        <v>4139.8</v>
      </c>
      <c r="L24" s="47">
        <f>SUM(M24:P24)</f>
        <v>15512.5</v>
      </c>
      <c r="M24" s="6">
        <v>2440.5</v>
      </c>
      <c r="N24" s="6">
        <v>3562.4</v>
      </c>
      <c r="O24" s="6">
        <v>3719.8</v>
      </c>
      <c r="P24" s="6">
        <v>5789.8</v>
      </c>
      <c r="Q24" s="47">
        <f>SUM(R24:U24)</f>
        <v>17901.4</v>
      </c>
      <c r="R24" s="47">
        <v>3348.2</v>
      </c>
      <c r="S24" s="47">
        <v>4576.9</v>
      </c>
      <c r="T24" s="47">
        <v>4160.5</v>
      </c>
      <c r="U24" s="47">
        <v>5815.8</v>
      </c>
      <c r="V24" s="47">
        <f>SUM(W24:Z24)</f>
        <v>22118.5</v>
      </c>
      <c r="W24" s="47">
        <v>3452.7</v>
      </c>
      <c r="X24" s="47">
        <v>4906.7</v>
      </c>
      <c r="Y24" s="47">
        <v>6026.5</v>
      </c>
      <c r="Z24" s="47">
        <v>7732.6</v>
      </c>
    </row>
    <row r="25" spans="1:26" ht="12.75">
      <c r="A25" s="6" t="s">
        <v>461</v>
      </c>
      <c r="B25" s="47">
        <v>6604.9</v>
      </c>
      <c r="C25" s="6">
        <v>1241.9</v>
      </c>
      <c r="D25" s="6">
        <v>1709.9</v>
      </c>
      <c r="E25" s="6">
        <v>1444</v>
      </c>
      <c r="F25" s="6">
        <v>2209.1</v>
      </c>
      <c r="G25" s="47">
        <v>9262.3</v>
      </c>
      <c r="H25" s="6">
        <v>1759.2</v>
      </c>
      <c r="I25" s="6">
        <v>2637.9</v>
      </c>
      <c r="J25" s="6">
        <v>1738.4</v>
      </c>
      <c r="K25" s="6">
        <v>3126.8</v>
      </c>
      <c r="L25" s="47">
        <f>SUM(M25:P25)</f>
        <v>11130.4</v>
      </c>
      <c r="M25" s="6">
        <v>1822.5</v>
      </c>
      <c r="N25" s="6">
        <v>3137.5</v>
      </c>
      <c r="O25" s="6">
        <v>2565</v>
      </c>
      <c r="P25" s="6">
        <v>3605.4</v>
      </c>
      <c r="Q25" s="47">
        <f>SUM(R25:U25)</f>
        <v>12245.5</v>
      </c>
      <c r="R25" s="47">
        <v>2225.7</v>
      </c>
      <c r="S25" s="47">
        <v>3764.1</v>
      </c>
      <c r="T25" s="47">
        <v>2378.4</v>
      </c>
      <c r="U25" s="47">
        <v>3877.3</v>
      </c>
      <c r="V25" s="47">
        <f>SUM(W25:Z25)</f>
        <v>13834</v>
      </c>
      <c r="W25" s="47">
        <v>2671.8</v>
      </c>
      <c r="X25" s="47">
        <v>4253.3</v>
      </c>
      <c r="Y25" s="47">
        <v>2473</v>
      </c>
      <c r="Z25" s="47">
        <v>4435.9</v>
      </c>
    </row>
    <row r="26" spans="1:26" ht="12.75">
      <c r="A26" s="5" t="s">
        <v>498</v>
      </c>
      <c r="B26" s="95"/>
      <c r="C26" s="6"/>
      <c r="D26" s="6"/>
      <c r="E26" s="6"/>
      <c r="F26" s="6"/>
      <c r="G26" s="95"/>
      <c r="H26" s="6"/>
      <c r="I26" s="6"/>
      <c r="J26" s="6"/>
      <c r="K26" s="6"/>
      <c r="L26" s="95"/>
      <c r="M26" s="6"/>
      <c r="N26" s="6"/>
      <c r="O26" s="6"/>
      <c r="P26" s="6"/>
      <c r="Q26" s="95"/>
      <c r="R26" s="144"/>
      <c r="S26" s="144"/>
      <c r="T26" s="144"/>
      <c r="U26" s="144"/>
      <c r="V26" s="95"/>
      <c r="W26" s="144"/>
      <c r="X26" s="144"/>
      <c r="Y26" s="144"/>
      <c r="Z26" s="144"/>
    </row>
    <row r="27" spans="1:26" ht="12.75">
      <c r="A27" s="5" t="s">
        <v>499</v>
      </c>
      <c r="B27" s="47">
        <v>4367.6</v>
      </c>
      <c r="C27" s="6">
        <v>931.1</v>
      </c>
      <c r="D27" s="6">
        <v>1015.3</v>
      </c>
      <c r="E27" s="6">
        <v>1133.5</v>
      </c>
      <c r="F27" s="6">
        <v>1287.7</v>
      </c>
      <c r="G27" s="47">
        <v>4690.2</v>
      </c>
      <c r="H27" s="6">
        <v>973.8</v>
      </c>
      <c r="I27" s="6">
        <v>991.4</v>
      </c>
      <c r="J27" s="6">
        <v>994.2</v>
      </c>
      <c r="K27" s="6">
        <v>1730.8</v>
      </c>
      <c r="L27" s="47">
        <f>SUM(M27:P27)</f>
        <v>5780</v>
      </c>
      <c r="M27" s="6">
        <v>1047.7</v>
      </c>
      <c r="N27" s="6">
        <v>1355.7</v>
      </c>
      <c r="O27" s="6">
        <v>1439.9</v>
      </c>
      <c r="P27" s="6">
        <v>1936.7</v>
      </c>
      <c r="Q27" s="47">
        <f>SUM(R27:U27)</f>
        <v>7424.5</v>
      </c>
      <c r="R27" s="47">
        <v>1471.8</v>
      </c>
      <c r="S27" s="47">
        <v>1940.5</v>
      </c>
      <c r="T27" s="47">
        <v>1678.2</v>
      </c>
      <c r="U27" s="47">
        <v>2334</v>
      </c>
      <c r="V27" s="47">
        <f>SUM(W27:Z27)</f>
        <v>8439.9</v>
      </c>
      <c r="W27" s="47">
        <v>1446.7</v>
      </c>
      <c r="X27" s="47">
        <v>2028.3</v>
      </c>
      <c r="Y27" s="47">
        <v>2106.5</v>
      </c>
      <c r="Z27" s="47">
        <v>2858.4</v>
      </c>
    </row>
    <row r="28" spans="1:26" ht="12.75">
      <c r="A28" s="6" t="s">
        <v>464</v>
      </c>
      <c r="B28" s="47"/>
      <c r="C28" s="6"/>
      <c r="D28" s="6"/>
      <c r="E28" s="6"/>
      <c r="F28" s="6"/>
      <c r="G28" s="47"/>
      <c r="H28" s="6"/>
      <c r="I28" s="6"/>
      <c r="J28" s="6"/>
      <c r="K28" s="6"/>
      <c r="L28" s="47"/>
      <c r="M28" s="6"/>
      <c r="N28" s="6"/>
      <c r="O28" s="6"/>
      <c r="P28" s="6"/>
      <c r="Q28" s="47"/>
      <c r="R28" s="145"/>
      <c r="S28" s="145"/>
      <c r="T28" s="145"/>
      <c r="U28" s="145"/>
      <c r="V28" s="47"/>
      <c r="W28" s="145"/>
      <c r="X28" s="145"/>
      <c r="Y28" s="145"/>
      <c r="Z28" s="145"/>
    </row>
    <row r="29" spans="1:26" ht="12.75">
      <c r="A29" s="48" t="s">
        <v>465</v>
      </c>
      <c r="B29" s="94">
        <v>3426.6</v>
      </c>
      <c r="C29" s="6">
        <v>744.8</v>
      </c>
      <c r="D29" s="6">
        <v>830.5</v>
      </c>
      <c r="E29" s="6">
        <v>879.6</v>
      </c>
      <c r="F29" s="6">
        <v>971.7</v>
      </c>
      <c r="G29" s="94">
        <v>4517.8</v>
      </c>
      <c r="H29" s="6">
        <v>625</v>
      </c>
      <c r="I29" s="6">
        <v>978.4</v>
      </c>
      <c r="J29" s="6">
        <v>1210.1</v>
      </c>
      <c r="K29" s="6">
        <v>1704.3</v>
      </c>
      <c r="L29" s="94">
        <f>SUM(M29:P29)</f>
        <v>5548.1</v>
      </c>
      <c r="M29" s="6">
        <v>1141.9</v>
      </c>
      <c r="N29" s="6">
        <v>1526.1</v>
      </c>
      <c r="O29" s="6">
        <v>1391.5</v>
      </c>
      <c r="P29" s="6">
        <v>1488.6</v>
      </c>
      <c r="Q29" s="94">
        <f>SUM(R29:U29)</f>
        <v>7293.7</v>
      </c>
      <c r="R29" s="94">
        <v>1428.5</v>
      </c>
      <c r="S29" s="94">
        <v>1802.6</v>
      </c>
      <c r="T29" s="94">
        <v>1888.8</v>
      </c>
      <c r="U29" s="94">
        <v>2173.8</v>
      </c>
      <c r="V29" s="94">
        <f>SUM(W29:Z29)</f>
        <v>9464</v>
      </c>
      <c r="W29" s="94">
        <v>1806.6</v>
      </c>
      <c r="X29" s="94">
        <v>2275.1</v>
      </c>
      <c r="Y29" s="94">
        <v>2354.6</v>
      </c>
      <c r="Z29" s="94">
        <v>3027.7</v>
      </c>
    </row>
    <row r="30" spans="1:26" ht="13.5" thickBot="1">
      <c r="A30" s="11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2.75">
      <c r="A31" s="114"/>
    </row>
    <row r="32" ht="18.75" customHeight="1">
      <c r="A32" s="453" t="s">
        <v>500</v>
      </c>
    </row>
    <row r="33" spans="1:22" ht="18" customHeight="1" thickBot="1">
      <c r="A33" s="455" t="s">
        <v>152</v>
      </c>
      <c r="B33" s="42"/>
      <c r="D33" s="41"/>
      <c r="G33" s="42"/>
      <c r="I33" s="41"/>
      <c r="L33" s="42"/>
      <c r="Q33" s="42"/>
      <c r="V33" s="42"/>
    </row>
    <row r="34" spans="1:26" ht="18" customHeight="1">
      <c r="A34" s="230"/>
      <c r="B34" s="298"/>
      <c r="C34" s="472">
        <v>2007</v>
      </c>
      <c r="D34" s="472"/>
      <c r="E34" s="472"/>
      <c r="F34" s="472"/>
      <c r="G34" s="298"/>
      <c r="H34" s="472">
        <v>2008</v>
      </c>
      <c r="I34" s="472"/>
      <c r="J34" s="472"/>
      <c r="K34" s="472"/>
      <c r="L34" s="298"/>
      <c r="M34" s="472">
        <v>2009</v>
      </c>
      <c r="N34" s="472"/>
      <c r="O34" s="472"/>
      <c r="P34" s="472"/>
      <c r="Q34" s="298"/>
      <c r="R34" s="472">
        <v>2010</v>
      </c>
      <c r="S34" s="472"/>
      <c r="T34" s="472"/>
      <c r="U34" s="472"/>
      <c r="V34" s="298"/>
      <c r="W34" s="472">
        <v>2011</v>
      </c>
      <c r="X34" s="472"/>
      <c r="Y34" s="472"/>
      <c r="Z34" s="472"/>
    </row>
    <row r="35" spans="1:26" ht="18" customHeight="1" thickBot="1">
      <c r="A35" s="232"/>
      <c r="B35" s="219">
        <v>2007</v>
      </c>
      <c r="C35" s="219" t="s">
        <v>485</v>
      </c>
      <c r="D35" s="219" t="s">
        <v>486</v>
      </c>
      <c r="E35" s="219" t="s">
        <v>487</v>
      </c>
      <c r="F35" s="219" t="s">
        <v>488</v>
      </c>
      <c r="G35" s="219">
        <v>2008</v>
      </c>
      <c r="H35" s="219" t="s">
        <v>485</v>
      </c>
      <c r="I35" s="219" t="s">
        <v>486</v>
      </c>
      <c r="J35" s="219" t="s">
        <v>487</v>
      </c>
      <c r="K35" s="219" t="s">
        <v>488</v>
      </c>
      <c r="L35" s="219">
        <v>2009</v>
      </c>
      <c r="M35" s="219" t="s">
        <v>485</v>
      </c>
      <c r="N35" s="219" t="s">
        <v>486</v>
      </c>
      <c r="O35" s="219" t="s">
        <v>487</v>
      </c>
      <c r="P35" s="219" t="s">
        <v>488</v>
      </c>
      <c r="Q35" s="219">
        <v>2010</v>
      </c>
      <c r="R35" s="219" t="s">
        <v>485</v>
      </c>
      <c r="S35" s="219" t="s">
        <v>486</v>
      </c>
      <c r="T35" s="219" t="s">
        <v>487</v>
      </c>
      <c r="U35" s="219" t="s">
        <v>488</v>
      </c>
      <c r="V35" s="219">
        <v>2011</v>
      </c>
      <c r="W35" s="219" t="s">
        <v>485</v>
      </c>
      <c r="X35" s="219" t="s">
        <v>486</v>
      </c>
      <c r="Y35" s="219" t="s">
        <v>487</v>
      </c>
      <c r="Z35" s="219" t="s">
        <v>488</v>
      </c>
    </row>
    <row r="36" ht="12.75">
      <c r="A36" s="233"/>
    </row>
    <row r="37" spans="1:26" ht="12.75">
      <c r="A37" s="9" t="s">
        <v>359</v>
      </c>
      <c r="B37" s="82">
        <v>141659</v>
      </c>
      <c r="C37" s="82">
        <v>24608.1</v>
      </c>
      <c r="D37" s="82">
        <v>30684</v>
      </c>
      <c r="E37" s="82">
        <v>47780.8</v>
      </c>
      <c r="F37" s="82">
        <v>38586.1</v>
      </c>
      <c r="G37" s="82">
        <v>182528.4</v>
      </c>
      <c r="H37" s="82">
        <v>27065.4</v>
      </c>
      <c r="I37" s="82">
        <v>37116.2</v>
      </c>
      <c r="J37" s="82">
        <v>61581.5</v>
      </c>
      <c r="K37" s="82">
        <v>56765.3</v>
      </c>
      <c r="L37" s="82">
        <f>SUM(M37:P37)</f>
        <v>238148.4</v>
      </c>
      <c r="M37" s="82">
        <f>SUM(M39:M60)</f>
        <v>32993.3</v>
      </c>
      <c r="N37" s="82">
        <f>SUM(N39:N60)</f>
        <v>45502.4</v>
      </c>
      <c r="O37" s="82">
        <f>SUM(O39:O60)</f>
        <v>85533.8</v>
      </c>
      <c r="P37" s="82">
        <f>SUM(P39:P60)</f>
        <v>74118.9</v>
      </c>
      <c r="Q37" s="82">
        <f>SUM(R37:U37)</f>
        <v>247877.5</v>
      </c>
      <c r="R37" s="82">
        <f>SUM(R39:R60)</f>
        <v>47861.7</v>
      </c>
      <c r="S37" s="82">
        <f>SUM(S39:S60)</f>
        <v>49590.9</v>
      </c>
      <c r="T37" s="82">
        <f>SUM(T39:T60)</f>
        <v>74672.2</v>
      </c>
      <c r="U37" s="82">
        <f>SUM(U39:U60)</f>
        <v>75752.7</v>
      </c>
      <c r="V37" s="82">
        <f>SUM(W37:Z37)</f>
        <v>292957.3</v>
      </c>
      <c r="W37" s="82">
        <f>SUM(W39:W60)</f>
        <v>51891.7</v>
      </c>
      <c r="X37" s="82">
        <f>SUM(X39:X60)</f>
        <v>60453.1</v>
      </c>
      <c r="Y37" s="82">
        <f>SUM(Y39:Y60)</f>
        <v>96115.7</v>
      </c>
      <c r="Z37" s="82">
        <f>SUM(Z39:Z60)</f>
        <v>84496.8</v>
      </c>
    </row>
    <row r="38" spans="1:26" ht="12.75">
      <c r="A38" s="140"/>
      <c r="B38" s="47"/>
      <c r="C38" s="6"/>
      <c r="D38" s="6"/>
      <c r="E38" s="6"/>
      <c r="F38" s="6"/>
      <c r="G38" s="47"/>
      <c r="H38" s="6"/>
      <c r="I38" s="6"/>
      <c r="J38" s="6"/>
      <c r="K38" s="6"/>
      <c r="L38" s="47"/>
      <c r="M38" s="6"/>
      <c r="N38" s="6"/>
      <c r="O38" s="6"/>
      <c r="P38" s="6"/>
      <c r="Q38" s="47"/>
      <c r="R38" s="6"/>
      <c r="S38" s="6"/>
      <c r="T38" s="6"/>
      <c r="U38" s="6"/>
      <c r="V38" s="47"/>
      <c r="W38" s="6"/>
      <c r="X38" s="6"/>
      <c r="Y38" s="6"/>
      <c r="Z38" s="6"/>
    </row>
    <row r="39" spans="1:26" ht="12.75">
      <c r="A39" s="6" t="s">
        <v>445</v>
      </c>
      <c r="B39" s="47">
        <v>40229.4</v>
      </c>
      <c r="C39" s="6">
        <v>3609.8</v>
      </c>
      <c r="D39" s="6">
        <v>5912.3</v>
      </c>
      <c r="E39" s="6">
        <v>21201.3</v>
      </c>
      <c r="F39" s="6">
        <v>9506</v>
      </c>
      <c r="G39" s="47">
        <v>52154.1</v>
      </c>
      <c r="H39" s="6">
        <v>4585.4</v>
      </c>
      <c r="I39" s="6">
        <v>8017.8</v>
      </c>
      <c r="J39" s="6">
        <v>27812.4</v>
      </c>
      <c r="K39" s="6">
        <v>11738.5</v>
      </c>
      <c r="L39" s="47">
        <f>SUM(M39:P39)</f>
        <v>72813.5</v>
      </c>
      <c r="M39" s="6">
        <v>5880.8</v>
      </c>
      <c r="N39" s="6">
        <v>9901.9</v>
      </c>
      <c r="O39" s="6">
        <v>39252.8</v>
      </c>
      <c r="P39" s="6">
        <v>17778</v>
      </c>
      <c r="Q39" s="47">
        <f>SUM(R39:U39)</f>
        <v>71574.1</v>
      </c>
      <c r="R39" s="47">
        <v>7471.6</v>
      </c>
      <c r="S39" s="47">
        <v>11538.8</v>
      </c>
      <c r="T39" s="47">
        <v>34794</v>
      </c>
      <c r="U39" s="47">
        <v>17769.7</v>
      </c>
      <c r="V39" s="47">
        <f>SUM(W39:Z39)</f>
        <v>78225.4</v>
      </c>
      <c r="W39" s="47">
        <v>7851.8</v>
      </c>
      <c r="X39" s="47">
        <v>11768.3</v>
      </c>
      <c r="Y39" s="47">
        <v>36871</v>
      </c>
      <c r="Z39" s="47">
        <v>21734.3</v>
      </c>
    </row>
    <row r="40" spans="1:26" ht="12.75">
      <c r="A40" s="6" t="s">
        <v>446</v>
      </c>
      <c r="B40" s="47">
        <v>7.1</v>
      </c>
      <c r="C40" s="6">
        <v>0.5</v>
      </c>
      <c r="D40" s="6">
        <v>1.2</v>
      </c>
      <c r="E40" s="6">
        <v>2</v>
      </c>
      <c r="F40" s="6">
        <v>3.4</v>
      </c>
      <c r="G40" s="47">
        <v>3.8</v>
      </c>
      <c r="H40" s="6">
        <v>0.7</v>
      </c>
      <c r="I40" s="6">
        <v>1.1</v>
      </c>
      <c r="J40" s="6">
        <v>0.9</v>
      </c>
      <c r="K40" s="6">
        <v>1.1</v>
      </c>
      <c r="L40" s="47">
        <f>SUM(M40:P40)</f>
        <v>18.7</v>
      </c>
      <c r="M40" s="6">
        <v>2.1</v>
      </c>
      <c r="N40" s="6">
        <v>4</v>
      </c>
      <c r="O40" s="6">
        <v>5.9</v>
      </c>
      <c r="P40" s="6">
        <v>6.7</v>
      </c>
      <c r="Q40" s="47">
        <f>SUM(R40:U40)</f>
        <v>6</v>
      </c>
      <c r="R40" s="47">
        <v>0.6</v>
      </c>
      <c r="S40" s="47">
        <v>1.4</v>
      </c>
      <c r="T40" s="47">
        <v>1.5</v>
      </c>
      <c r="U40" s="47">
        <v>2.5</v>
      </c>
      <c r="V40" s="47">
        <f>SUM(W40:Z40)</f>
        <v>31.8</v>
      </c>
      <c r="W40" s="47">
        <v>7.2</v>
      </c>
      <c r="X40" s="47">
        <v>7.4</v>
      </c>
      <c r="Y40" s="47">
        <v>8.4</v>
      </c>
      <c r="Z40" s="47">
        <v>8.8</v>
      </c>
    </row>
    <row r="41" spans="1:26" ht="12.75">
      <c r="A41" s="6" t="s">
        <v>447</v>
      </c>
      <c r="B41" s="47">
        <v>699.6</v>
      </c>
      <c r="C41" s="6">
        <v>130.8</v>
      </c>
      <c r="D41" s="6">
        <v>142.8</v>
      </c>
      <c r="E41" s="6">
        <v>190.7</v>
      </c>
      <c r="F41" s="6">
        <v>235.3</v>
      </c>
      <c r="G41" s="47">
        <v>916.7</v>
      </c>
      <c r="H41" s="6">
        <v>136.4</v>
      </c>
      <c r="I41" s="6">
        <v>191.1</v>
      </c>
      <c r="J41" s="6">
        <v>287.6</v>
      </c>
      <c r="K41" s="6">
        <v>301.6</v>
      </c>
      <c r="L41" s="47">
        <f>SUM(M41:P41)</f>
        <v>973.8</v>
      </c>
      <c r="M41" s="6">
        <v>147.5</v>
      </c>
      <c r="N41" s="6">
        <v>206.8</v>
      </c>
      <c r="O41" s="6">
        <v>279.9</v>
      </c>
      <c r="P41" s="6">
        <v>339.6</v>
      </c>
      <c r="Q41" s="47">
        <f>SUM(R41:U41)</f>
        <v>822</v>
      </c>
      <c r="R41" s="47">
        <v>135.1</v>
      </c>
      <c r="S41" s="47">
        <v>216.2</v>
      </c>
      <c r="T41" s="47">
        <v>237.7</v>
      </c>
      <c r="U41" s="47">
        <v>233</v>
      </c>
      <c r="V41" s="47">
        <f>SUM(W41:Z41)</f>
        <v>1416.5</v>
      </c>
      <c r="W41" s="47">
        <v>200.7</v>
      </c>
      <c r="X41" s="47">
        <v>208.2</v>
      </c>
      <c r="Y41" s="47">
        <v>441.8</v>
      </c>
      <c r="Z41" s="47">
        <v>565.8</v>
      </c>
    </row>
    <row r="42" spans="1:26" ht="12.75">
      <c r="A42" s="6" t="s">
        <v>448</v>
      </c>
      <c r="B42" s="47">
        <v>38756.5</v>
      </c>
      <c r="C42" s="6">
        <v>8785.5</v>
      </c>
      <c r="D42" s="6">
        <v>10449.2</v>
      </c>
      <c r="E42" s="6">
        <v>9856</v>
      </c>
      <c r="F42" s="6">
        <v>9665.8</v>
      </c>
      <c r="G42" s="47">
        <v>52066.8</v>
      </c>
      <c r="H42" s="6">
        <v>8894</v>
      </c>
      <c r="I42" s="6">
        <v>11471.9</v>
      </c>
      <c r="J42" s="6">
        <v>12533.7</v>
      </c>
      <c r="K42" s="6">
        <v>19167.2</v>
      </c>
      <c r="L42" s="47">
        <f>SUM(M42:P42)</f>
        <v>61200.3</v>
      </c>
      <c r="M42" s="6">
        <v>9346.3</v>
      </c>
      <c r="N42" s="6">
        <v>11798.5</v>
      </c>
      <c r="O42" s="6">
        <v>16832.5</v>
      </c>
      <c r="P42" s="6">
        <v>23223</v>
      </c>
      <c r="Q42" s="47">
        <f>SUM(R42:U42)</f>
        <v>67607.1</v>
      </c>
      <c r="R42" s="47">
        <v>19032.9</v>
      </c>
      <c r="S42" s="47">
        <v>13016</v>
      </c>
      <c r="T42" s="47">
        <v>11571.5</v>
      </c>
      <c r="U42" s="47">
        <v>23986.7</v>
      </c>
      <c r="V42" s="47">
        <f>SUM(W42:Z42)</f>
        <v>83247.1</v>
      </c>
      <c r="W42" s="47">
        <v>19237.2</v>
      </c>
      <c r="X42" s="47">
        <v>20908</v>
      </c>
      <c r="Y42" s="47">
        <v>22352.4</v>
      </c>
      <c r="Z42" s="47">
        <v>20749.5</v>
      </c>
    </row>
    <row r="43" spans="1:26" ht="12.75">
      <c r="A43" s="6" t="s">
        <v>497</v>
      </c>
      <c r="B43" s="47"/>
      <c r="C43" s="6"/>
      <c r="D43" s="6"/>
      <c r="E43" s="6"/>
      <c r="F43" s="6"/>
      <c r="G43" s="47"/>
      <c r="H43" s="6"/>
      <c r="I43" s="6"/>
      <c r="J43" s="6"/>
      <c r="K43" s="6"/>
      <c r="L43" s="47"/>
      <c r="M43" s="6"/>
      <c r="N43" s="6"/>
      <c r="O43" s="6"/>
      <c r="P43" s="6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2.75">
      <c r="A44" s="6" t="s">
        <v>343</v>
      </c>
      <c r="B44" s="47">
        <v>5117.2</v>
      </c>
      <c r="C44" s="6">
        <v>1903.7</v>
      </c>
      <c r="D44" s="6">
        <v>916.9</v>
      </c>
      <c r="E44" s="6">
        <v>898.1</v>
      </c>
      <c r="F44" s="6">
        <v>1398.5</v>
      </c>
      <c r="G44" s="47">
        <v>4384.7</v>
      </c>
      <c r="H44" s="6">
        <v>1618.2</v>
      </c>
      <c r="I44" s="6">
        <v>788.9</v>
      </c>
      <c r="J44" s="6">
        <v>1018.4</v>
      </c>
      <c r="K44" s="6">
        <v>959.2</v>
      </c>
      <c r="L44" s="47">
        <f>SUM(M44:P44)</f>
        <v>5888.8</v>
      </c>
      <c r="M44" s="6">
        <v>1641.7</v>
      </c>
      <c r="N44" s="6">
        <v>885.3</v>
      </c>
      <c r="O44" s="6">
        <v>1547</v>
      </c>
      <c r="P44" s="6">
        <v>1814.8</v>
      </c>
      <c r="Q44" s="47">
        <f>SUM(R44:U44)</f>
        <v>7861.1</v>
      </c>
      <c r="R44" s="47">
        <v>2351.9</v>
      </c>
      <c r="S44" s="47">
        <v>1147.3</v>
      </c>
      <c r="T44" s="47">
        <v>2126.1</v>
      </c>
      <c r="U44" s="47">
        <v>2235.8</v>
      </c>
      <c r="V44" s="47">
        <f>SUM(W44:Z44)</f>
        <v>9329.6</v>
      </c>
      <c r="W44" s="47">
        <v>3479</v>
      </c>
      <c r="X44" s="47">
        <v>1481.4</v>
      </c>
      <c r="Y44" s="47">
        <v>2008.5</v>
      </c>
      <c r="Z44" s="47">
        <v>2360.7</v>
      </c>
    </row>
    <row r="45" spans="1:26" ht="12.75">
      <c r="A45" s="6" t="s">
        <v>452</v>
      </c>
      <c r="B45" s="47">
        <v>13618.9</v>
      </c>
      <c r="C45" s="6">
        <v>1688.5</v>
      </c>
      <c r="D45" s="6">
        <v>3181.7</v>
      </c>
      <c r="E45" s="6">
        <v>4309.7</v>
      </c>
      <c r="F45" s="6">
        <v>4439</v>
      </c>
      <c r="G45" s="47">
        <v>18809.8</v>
      </c>
      <c r="H45" s="6">
        <v>1658.7</v>
      </c>
      <c r="I45" s="6">
        <v>4196.5</v>
      </c>
      <c r="J45" s="6">
        <v>6169</v>
      </c>
      <c r="K45" s="6">
        <v>6785.6</v>
      </c>
      <c r="L45" s="47">
        <f>SUM(M45:P45)</f>
        <v>25585.2</v>
      </c>
      <c r="M45" s="6">
        <v>2222.1</v>
      </c>
      <c r="N45" s="6">
        <v>6109.4</v>
      </c>
      <c r="O45" s="6">
        <v>8520.3</v>
      </c>
      <c r="P45" s="6">
        <v>8733.4</v>
      </c>
      <c r="Q45" s="47">
        <f>SUM(R45:U45)</f>
        <v>21982.8</v>
      </c>
      <c r="R45" s="47">
        <v>2937.8</v>
      </c>
      <c r="S45" s="47">
        <v>5777.9</v>
      </c>
      <c r="T45" s="47">
        <v>6178.5</v>
      </c>
      <c r="U45" s="47">
        <v>7088.6</v>
      </c>
      <c r="V45" s="47">
        <f>SUM(W45:Z45)</f>
        <v>26642.7</v>
      </c>
      <c r="W45" s="47">
        <v>2928.1</v>
      </c>
      <c r="X45" s="47">
        <v>4696.4</v>
      </c>
      <c r="Y45" s="47">
        <v>10039.8</v>
      </c>
      <c r="Z45" s="47">
        <v>8978.4</v>
      </c>
    </row>
    <row r="46" spans="1:26" ht="12.75">
      <c r="A46" s="6" t="s">
        <v>453</v>
      </c>
      <c r="B46" s="47"/>
      <c r="C46" s="6"/>
      <c r="D46" s="6"/>
      <c r="E46" s="6"/>
      <c r="F46" s="6"/>
      <c r="G46" s="47"/>
      <c r="H46" s="6"/>
      <c r="I46" s="6"/>
      <c r="J46" s="6"/>
      <c r="K46" s="6"/>
      <c r="L46" s="47"/>
      <c r="M46" s="6"/>
      <c r="N46" s="6"/>
      <c r="O46" s="6"/>
      <c r="P46" s="6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>
      <c r="A47" s="6" t="s">
        <v>481</v>
      </c>
      <c r="B47" s="47">
        <v>13635.9</v>
      </c>
      <c r="C47" s="6">
        <v>2611.9</v>
      </c>
      <c r="D47" s="6">
        <v>3090.9</v>
      </c>
      <c r="E47" s="6">
        <v>3623.2</v>
      </c>
      <c r="F47" s="6">
        <v>4309.9</v>
      </c>
      <c r="G47" s="47">
        <v>16434.7</v>
      </c>
      <c r="H47" s="6">
        <v>2876.9</v>
      </c>
      <c r="I47" s="6">
        <v>3503.6</v>
      </c>
      <c r="J47" s="6">
        <v>4318.4</v>
      </c>
      <c r="K47" s="6">
        <v>5735.8</v>
      </c>
      <c r="L47" s="47">
        <f>SUM(M47:P47)</f>
        <v>21582.2</v>
      </c>
      <c r="M47" s="6">
        <v>3830.4</v>
      </c>
      <c r="N47" s="6">
        <v>4852.2</v>
      </c>
      <c r="O47" s="6">
        <v>6083.5</v>
      </c>
      <c r="P47" s="6">
        <v>6816.1</v>
      </c>
      <c r="Q47" s="47">
        <f>SUM(R47:U47)</f>
        <v>21406.9</v>
      </c>
      <c r="R47" s="47">
        <v>4191</v>
      </c>
      <c r="S47" s="47">
        <v>4376.3</v>
      </c>
      <c r="T47" s="47">
        <v>5657</v>
      </c>
      <c r="U47" s="47">
        <v>7182.6</v>
      </c>
      <c r="V47" s="47">
        <f>SUM(W47:Z47)</f>
        <v>24650.9</v>
      </c>
      <c r="W47" s="47">
        <v>4189</v>
      </c>
      <c r="X47" s="47">
        <v>5108.9</v>
      </c>
      <c r="Y47" s="47">
        <v>6635.4</v>
      </c>
      <c r="Z47" s="47">
        <v>8717.6</v>
      </c>
    </row>
    <row r="48" spans="1:26" ht="12.75">
      <c r="A48" s="6" t="s">
        <v>455</v>
      </c>
      <c r="B48" s="47">
        <v>2865.7</v>
      </c>
      <c r="C48" s="6">
        <v>553.7</v>
      </c>
      <c r="D48" s="6">
        <v>640.5</v>
      </c>
      <c r="E48" s="6">
        <v>848.6</v>
      </c>
      <c r="F48" s="6">
        <v>822.9</v>
      </c>
      <c r="G48" s="47">
        <v>3540.3</v>
      </c>
      <c r="H48" s="6">
        <v>621</v>
      </c>
      <c r="I48" s="6">
        <v>720.4</v>
      </c>
      <c r="J48" s="6">
        <v>986.4</v>
      </c>
      <c r="K48" s="6">
        <v>1212.5</v>
      </c>
      <c r="L48" s="47">
        <f>SUM(M48:P48)</f>
        <v>4677.7</v>
      </c>
      <c r="M48" s="6">
        <v>811.4</v>
      </c>
      <c r="N48" s="6">
        <v>990.6</v>
      </c>
      <c r="O48" s="6">
        <v>1371</v>
      </c>
      <c r="P48" s="6">
        <v>1504.7</v>
      </c>
      <c r="Q48" s="47">
        <f>SUM(R48:U48)</f>
        <v>4640.9</v>
      </c>
      <c r="R48" s="47">
        <v>1032.7</v>
      </c>
      <c r="S48" s="47">
        <v>905.7</v>
      </c>
      <c r="T48" s="47">
        <v>1155.5</v>
      </c>
      <c r="U48" s="47">
        <v>1547</v>
      </c>
      <c r="V48" s="47">
        <f>SUM(W48:Z48)</f>
        <v>5786.1</v>
      </c>
      <c r="W48" s="47">
        <v>1035.1</v>
      </c>
      <c r="X48" s="47">
        <v>1166.5</v>
      </c>
      <c r="Y48" s="47">
        <v>1510.7</v>
      </c>
      <c r="Z48" s="47">
        <v>2073.8</v>
      </c>
    </row>
    <row r="49" spans="1:26" ht="12.75">
      <c r="A49" s="6" t="s">
        <v>456</v>
      </c>
      <c r="B49" s="47">
        <v>10173.5</v>
      </c>
      <c r="C49" s="6">
        <v>2177.4</v>
      </c>
      <c r="D49" s="6">
        <v>2450.3</v>
      </c>
      <c r="E49" s="6">
        <v>2647.6</v>
      </c>
      <c r="F49" s="6">
        <v>2898.2</v>
      </c>
      <c r="G49" s="47">
        <v>13469.9</v>
      </c>
      <c r="H49" s="6">
        <v>2862.5</v>
      </c>
      <c r="I49" s="6">
        <v>3305.2</v>
      </c>
      <c r="J49" s="6">
        <v>3475.6</v>
      </c>
      <c r="K49" s="6">
        <v>3826.6</v>
      </c>
      <c r="L49" s="47">
        <f>SUM(M49:P49)</f>
        <v>17201</v>
      </c>
      <c r="M49" s="6">
        <v>3770.9</v>
      </c>
      <c r="N49" s="6">
        <v>3892.3</v>
      </c>
      <c r="O49" s="6">
        <v>4545.9</v>
      </c>
      <c r="P49" s="6">
        <v>4991.9</v>
      </c>
      <c r="Q49" s="47">
        <f>SUM(R49:U49)</f>
        <v>19720.7</v>
      </c>
      <c r="R49" s="47">
        <v>4201.2</v>
      </c>
      <c r="S49" s="47">
        <v>4516.5</v>
      </c>
      <c r="T49" s="47">
        <v>5109.6</v>
      </c>
      <c r="U49" s="47">
        <v>5893.4</v>
      </c>
      <c r="V49" s="47">
        <f>SUM(W49:Z49)</f>
        <v>25125.6</v>
      </c>
      <c r="W49" s="47">
        <v>5448.2</v>
      </c>
      <c r="X49" s="47">
        <v>5981</v>
      </c>
      <c r="Y49" s="47">
        <v>6415.5</v>
      </c>
      <c r="Z49" s="47">
        <v>7280.9</v>
      </c>
    </row>
    <row r="50" spans="1:26" ht="12.75">
      <c r="A50" s="5" t="s">
        <v>399</v>
      </c>
      <c r="B50" s="47">
        <v>1677</v>
      </c>
      <c r="C50" s="6">
        <v>326.2</v>
      </c>
      <c r="D50" s="6">
        <v>370</v>
      </c>
      <c r="E50" s="6">
        <v>420.2</v>
      </c>
      <c r="F50" s="6">
        <v>560.6</v>
      </c>
      <c r="G50" s="47">
        <v>1971.6</v>
      </c>
      <c r="H50" s="6">
        <v>374.1</v>
      </c>
      <c r="I50" s="6">
        <v>449.4</v>
      </c>
      <c r="J50" s="6">
        <v>512.9</v>
      </c>
      <c r="K50" s="6">
        <v>635.2</v>
      </c>
      <c r="L50" s="47">
        <f>SUM(M50:P50)</f>
        <v>2614.9</v>
      </c>
      <c r="M50" s="6">
        <v>533.5</v>
      </c>
      <c r="N50" s="6">
        <v>618.8</v>
      </c>
      <c r="O50" s="6">
        <v>704.5</v>
      </c>
      <c r="P50" s="6">
        <v>758.1</v>
      </c>
      <c r="Q50" s="47">
        <f>SUM(R50:U50)</f>
        <v>2972.5</v>
      </c>
      <c r="R50" s="47">
        <v>559.3</v>
      </c>
      <c r="S50" s="47">
        <v>572.5</v>
      </c>
      <c r="T50" s="47">
        <v>734</v>
      </c>
      <c r="U50" s="47">
        <v>1106.7</v>
      </c>
      <c r="V50" s="47">
        <f>SUM(W50:Z50)</f>
        <v>3378.5</v>
      </c>
      <c r="W50" s="47">
        <v>716.5</v>
      </c>
      <c r="X50" s="47">
        <v>752.2</v>
      </c>
      <c r="Y50" s="47">
        <v>959.9</v>
      </c>
      <c r="Z50" s="47">
        <v>949.9</v>
      </c>
    </row>
    <row r="51" spans="1:26" ht="12.75">
      <c r="A51" s="5" t="s">
        <v>458</v>
      </c>
      <c r="B51" s="47"/>
      <c r="C51" s="6"/>
      <c r="D51" s="6"/>
      <c r="E51" s="6"/>
      <c r="F51" s="6"/>
      <c r="G51" s="47"/>
      <c r="H51" s="6"/>
      <c r="I51" s="6"/>
      <c r="J51" s="6"/>
      <c r="K51" s="6"/>
      <c r="L51" s="47"/>
      <c r="M51" s="6"/>
      <c r="N51" s="6"/>
      <c r="O51" s="6"/>
      <c r="P51" s="6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>
      <c r="A52" s="5" t="s">
        <v>429</v>
      </c>
      <c r="B52" s="47">
        <v>2263.9</v>
      </c>
      <c r="C52" s="6">
        <v>455.8</v>
      </c>
      <c r="D52" s="6">
        <v>531.2</v>
      </c>
      <c r="E52" s="6">
        <v>606.5</v>
      </c>
      <c r="F52" s="6">
        <v>670.4</v>
      </c>
      <c r="G52" s="47">
        <v>3282.3</v>
      </c>
      <c r="H52" s="6">
        <v>682.3</v>
      </c>
      <c r="I52" s="6">
        <v>791.3</v>
      </c>
      <c r="J52" s="6">
        <v>845.2</v>
      </c>
      <c r="K52" s="6">
        <v>963.5</v>
      </c>
      <c r="L52" s="47">
        <f>SUM(M52:P52)</f>
        <v>5623</v>
      </c>
      <c r="M52" s="6">
        <v>1140.1</v>
      </c>
      <c r="N52" s="6">
        <v>1315.7</v>
      </c>
      <c r="O52" s="6">
        <v>1462.2</v>
      </c>
      <c r="P52" s="6">
        <v>1705</v>
      </c>
      <c r="Q52" s="47">
        <f>SUM(R52:U52)</f>
        <v>6949.7</v>
      </c>
      <c r="R52" s="47">
        <v>1459.1</v>
      </c>
      <c r="S52" s="47">
        <v>1665.2</v>
      </c>
      <c r="T52" s="47">
        <v>1820.7</v>
      </c>
      <c r="U52" s="47">
        <v>2004.7</v>
      </c>
      <c r="V52" s="47">
        <f>SUM(W52:Z52)</f>
        <v>6604.1</v>
      </c>
      <c r="W52" s="47">
        <v>1385.3</v>
      </c>
      <c r="X52" s="47">
        <v>1515.9</v>
      </c>
      <c r="Y52" s="47">
        <v>1688.4</v>
      </c>
      <c r="Z52" s="47">
        <v>2014.5</v>
      </c>
    </row>
    <row r="53" spans="1:26" ht="12.75">
      <c r="A53" s="6" t="s">
        <v>460</v>
      </c>
      <c r="B53" s="47">
        <v>4407.8</v>
      </c>
      <c r="C53" s="6">
        <v>700.1</v>
      </c>
      <c r="D53" s="6">
        <v>1048.1</v>
      </c>
      <c r="E53" s="6">
        <v>1156.8</v>
      </c>
      <c r="F53" s="6">
        <v>1502.8</v>
      </c>
      <c r="G53" s="47">
        <v>4801.9</v>
      </c>
      <c r="H53" s="6">
        <v>766.1</v>
      </c>
      <c r="I53" s="6">
        <v>1146.6</v>
      </c>
      <c r="J53" s="6">
        <v>1101</v>
      </c>
      <c r="K53" s="6">
        <v>1788.2</v>
      </c>
      <c r="L53" s="47">
        <f>SUM(M53:P53)</f>
        <v>6632.2</v>
      </c>
      <c r="M53" s="6">
        <v>1043.3</v>
      </c>
      <c r="N53" s="6">
        <v>1522.9</v>
      </c>
      <c r="O53" s="6">
        <v>1590.3</v>
      </c>
      <c r="P53" s="6">
        <v>2475.7</v>
      </c>
      <c r="Q53" s="47">
        <f>SUM(R53:U53)</f>
        <v>7176.7</v>
      </c>
      <c r="R53" s="47">
        <v>1342.3</v>
      </c>
      <c r="S53" s="47">
        <v>1834.9</v>
      </c>
      <c r="T53" s="47">
        <v>1667.9</v>
      </c>
      <c r="U53" s="47">
        <v>2331.6</v>
      </c>
      <c r="V53" s="47">
        <f>SUM(W53:Z53)</f>
        <v>9022.1</v>
      </c>
      <c r="W53" s="47">
        <v>1408.4</v>
      </c>
      <c r="X53" s="47">
        <v>2001.4</v>
      </c>
      <c r="Y53" s="47">
        <v>2458.2</v>
      </c>
      <c r="Z53" s="47">
        <v>3154.1</v>
      </c>
    </row>
    <row r="54" spans="1:26" ht="12.75">
      <c r="A54" s="6" t="s">
        <v>461</v>
      </c>
      <c r="B54" s="47">
        <v>2040.7</v>
      </c>
      <c r="C54" s="6">
        <v>389.5</v>
      </c>
      <c r="D54" s="6">
        <v>527</v>
      </c>
      <c r="E54" s="6">
        <v>447.3</v>
      </c>
      <c r="F54" s="6">
        <v>676.9</v>
      </c>
      <c r="G54" s="47">
        <v>2836.5</v>
      </c>
      <c r="H54" s="6">
        <v>543.5</v>
      </c>
      <c r="I54" s="6">
        <v>805</v>
      </c>
      <c r="J54" s="6">
        <v>536.2</v>
      </c>
      <c r="K54" s="6">
        <v>951.8</v>
      </c>
      <c r="L54" s="47">
        <f>SUM(M54:P54)</f>
        <v>3129.1</v>
      </c>
      <c r="M54" s="6">
        <v>523.8</v>
      </c>
      <c r="N54" s="6">
        <v>876.3</v>
      </c>
      <c r="O54" s="6">
        <v>717.8</v>
      </c>
      <c r="P54" s="6">
        <v>1011.2</v>
      </c>
      <c r="Q54" s="47">
        <f>SUM(R54:U54)</f>
        <v>3342.9</v>
      </c>
      <c r="R54" s="47">
        <v>613.4</v>
      </c>
      <c r="S54" s="47">
        <v>1021.5</v>
      </c>
      <c r="T54" s="47">
        <v>652.1</v>
      </c>
      <c r="U54" s="47">
        <v>1055.9</v>
      </c>
      <c r="V54" s="47">
        <f>SUM(W54:Z54)</f>
        <v>4058</v>
      </c>
      <c r="W54" s="47">
        <v>795.6</v>
      </c>
      <c r="X54" s="47">
        <v>1229.3</v>
      </c>
      <c r="Y54" s="47">
        <v>738.7</v>
      </c>
      <c r="Z54" s="47">
        <v>1294.4</v>
      </c>
    </row>
    <row r="55" spans="1:26" ht="12.75">
      <c r="A55" s="5" t="s">
        <v>498</v>
      </c>
      <c r="B55" s="47"/>
      <c r="C55" s="6"/>
      <c r="D55" s="6"/>
      <c r="E55" s="6"/>
      <c r="F55" s="6"/>
      <c r="G55" s="47"/>
      <c r="H55" s="6"/>
      <c r="I55" s="6"/>
      <c r="J55" s="6"/>
      <c r="K55" s="6"/>
      <c r="L55" s="47"/>
      <c r="M55" s="6"/>
      <c r="N55" s="6"/>
      <c r="O55" s="6"/>
      <c r="P55" s="6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2.75">
      <c r="A56" s="5" t="s">
        <v>499</v>
      </c>
      <c r="B56" s="47">
        <v>1739</v>
      </c>
      <c r="C56" s="6">
        <v>370.8</v>
      </c>
      <c r="D56" s="6">
        <v>404.2</v>
      </c>
      <c r="E56" s="6">
        <v>451.3</v>
      </c>
      <c r="F56" s="6">
        <v>512.7</v>
      </c>
      <c r="G56" s="47">
        <v>1702.9</v>
      </c>
      <c r="H56" s="6">
        <v>356.9</v>
      </c>
      <c r="I56" s="6">
        <v>364.6</v>
      </c>
      <c r="J56" s="6">
        <v>367.5</v>
      </c>
      <c r="K56" s="6">
        <v>613.9</v>
      </c>
      <c r="L56" s="47">
        <f>SUM(M56:P56)</f>
        <v>1841.5</v>
      </c>
      <c r="M56" s="6">
        <v>339.6</v>
      </c>
      <c r="N56" s="6">
        <v>436.6</v>
      </c>
      <c r="O56" s="6">
        <v>462.3</v>
      </c>
      <c r="P56" s="6">
        <v>603</v>
      </c>
      <c r="Q56" s="47">
        <f>SUM(R56:U56)</f>
        <v>2150</v>
      </c>
      <c r="R56" s="47">
        <v>437.5</v>
      </c>
      <c r="S56" s="47">
        <v>572.3</v>
      </c>
      <c r="T56" s="47">
        <v>487.1</v>
      </c>
      <c r="U56" s="47">
        <v>653.1</v>
      </c>
      <c r="V56" s="47">
        <f>SUM(W56:Z56)</f>
        <v>2713</v>
      </c>
      <c r="W56" s="432">
        <v>484.2</v>
      </c>
      <c r="X56" s="47">
        <v>627</v>
      </c>
      <c r="Y56" s="47">
        <v>674.1</v>
      </c>
      <c r="Z56" s="47">
        <v>927.7</v>
      </c>
    </row>
    <row r="57" spans="1:26" ht="12.75">
      <c r="A57" s="6" t="s">
        <v>464</v>
      </c>
      <c r="B57" s="47"/>
      <c r="C57" s="6"/>
      <c r="D57" s="6"/>
      <c r="E57" s="6"/>
      <c r="F57" s="6"/>
      <c r="G57" s="47"/>
      <c r="H57" s="6"/>
      <c r="I57" s="6"/>
      <c r="J57" s="6"/>
      <c r="K57" s="6"/>
      <c r="L57" s="47"/>
      <c r="M57" s="6"/>
      <c r="N57" s="6"/>
      <c r="O57" s="6"/>
      <c r="P57" s="6" t="s">
        <v>669</v>
      </c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2.75">
      <c r="A58" s="6" t="s">
        <v>465</v>
      </c>
      <c r="B58" s="47">
        <v>1869.9</v>
      </c>
      <c r="C58" s="6">
        <v>406.4</v>
      </c>
      <c r="D58" s="6">
        <v>452.8</v>
      </c>
      <c r="E58" s="6">
        <v>480.2</v>
      </c>
      <c r="F58" s="6">
        <v>530.5</v>
      </c>
      <c r="G58" s="47">
        <v>2228.1</v>
      </c>
      <c r="H58" s="6">
        <v>298</v>
      </c>
      <c r="I58" s="6">
        <v>477.6</v>
      </c>
      <c r="J58" s="6">
        <v>597.3</v>
      </c>
      <c r="K58" s="6">
        <v>855.2</v>
      </c>
      <c r="L58" s="47">
        <f>SUM(M58:P58)</f>
        <v>2610.1</v>
      </c>
      <c r="M58" s="6">
        <v>525.9</v>
      </c>
      <c r="N58" s="6">
        <v>722.5</v>
      </c>
      <c r="O58" s="6">
        <v>654.8</v>
      </c>
      <c r="P58" s="6">
        <v>706.9</v>
      </c>
      <c r="Q58" s="47">
        <f>SUM(R58:U58)</f>
        <v>3229.8</v>
      </c>
      <c r="R58" s="47">
        <v>632.8</v>
      </c>
      <c r="S58" s="47">
        <v>798</v>
      </c>
      <c r="T58" s="47">
        <v>836.8</v>
      </c>
      <c r="U58" s="47">
        <v>962.2</v>
      </c>
      <c r="V58" s="47">
        <f>SUM(W58:Z58)</f>
        <v>4422.2</v>
      </c>
      <c r="W58" s="47">
        <v>838.6</v>
      </c>
      <c r="X58" s="47">
        <v>1063.5</v>
      </c>
      <c r="Y58" s="47">
        <v>1097.5</v>
      </c>
      <c r="Z58" s="47">
        <v>1422.6</v>
      </c>
    </row>
    <row r="59" spans="1:26" ht="12.75">
      <c r="A59" s="38" t="s">
        <v>466</v>
      </c>
      <c r="B59" s="47"/>
      <c r="C59" s="6"/>
      <c r="D59" s="6"/>
      <c r="E59" s="6"/>
      <c r="F59" s="6"/>
      <c r="G59" s="47"/>
      <c r="H59" s="6"/>
      <c r="I59" s="6"/>
      <c r="J59" s="6"/>
      <c r="K59" s="6"/>
      <c r="L59" s="47"/>
      <c r="M59" s="6"/>
      <c r="N59" s="6"/>
      <c r="O59" s="6"/>
      <c r="P59" s="6"/>
      <c r="Q59" s="47"/>
      <c r="R59" s="95"/>
      <c r="S59" s="95"/>
      <c r="T59" s="95"/>
      <c r="U59" s="95"/>
      <c r="V59" s="47"/>
      <c r="W59" s="95"/>
      <c r="X59" s="95"/>
      <c r="Y59" s="95"/>
      <c r="Z59" s="95"/>
    </row>
    <row r="60" spans="1:26" ht="12.75">
      <c r="A60" s="38" t="s">
        <v>362</v>
      </c>
      <c r="B60" s="94">
        <v>2556.9</v>
      </c>
      <c r="C60" s="6">
        <v>497.5</v>
      </c>
      <c r="D60" s="6">
        <v>564.9</v>
      </c>
      <c r="E60" s="6">
        <v>641.3</v>
      </c>
      <c r="F60" s="6">
        <v>853.2</v>
      </c>
      <c r="G60" s="94">
        <v>3924.3</v>
      </c>
      <c r="H60" s="6">
        <v>790.7</v>
      </c>
      <c r="I60" s="6">
        <v>885.2</v>
      </c>
      <c r="J60" s="6">
        <v>1019</v>
      </c>
      <c r="K60" s="6">
        <v>1229.4</v>
      </c>
      <c r="L60" s="94">
        <f>SUM(M60:P60)</f>
        <v>5756.4</v>
      </c>
      <c r="M60" s="6">
        <v>1233.9</v>
      </c>
      <c r="N60" s="6">
        <v>1368.6</v>
      </c>
      <c r="O60" s="6">
        <v>1503.1</v>
      </c>
      <c r="P60" s="6">
        <v>1650.8</v>
      </c>
      <c r="Q60" s="47">
        <f>SUM(R60:U60)</f>
        <v>6434.3</v>
      </c>
      <c r="R60" s="94">
        <v>1462.5</v>
      </c>
      <c r="S60" s="94">
        <v>1630.4</v>
      </c>
      <c r="T60" s="94">
        <v>1642.2</v>
      </c>
      <c r="U60" s="94">
        <v>1699.2</v>
      </c>
      <c r="V60" s="47">
        <f>SUM(W60:Z60)</f>
        <v>8303.7</v>
      </c>
      <c r="W60" s="94">
        <v>1886.8</v>
      </c>
      <c r="X60" s="94">
        <v>1937.7</v>
      </c>
      <c r="Y60" s="94">
        <v>2215.4</v>
      </c>
      <c r="Z60" s="94">
        <v>2263.8</v>
      </c>
    </row>
    <row r="61" spans="1:26" ht="13.5" thickBo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ht="12.75">
      <c r="A62" s="194"/>
    </row>
    <row r="63" ht="18.75" customHeight="1">
      <c r="A63" s="453" t="s">
        <v>500</v>
      </c>
    </row>
    <row r="64" spans="1:26" ht="18.75" customHeight="1" thickBot="1">
      <c r="A64" s="455" t="s">
        <v>152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11" ht="18" customHeight="1" hidden="1">
      <c r="A65" s="456"/>
      <c r="B65" s="455"/>
      <c r="C65" s="455"/>
      <c r="D65" s="455"/>
      <c r="E65" s="455"/>
      <c r="F65" s="42"/>
      <c r="G65" s="455"/>
      <c r="H65" s="455"/>
      <c r="I65" s="455"/>
      <c r="J65" s="455"/>
      <c r="K65" s="42"/>
    </row>
    <row r="66" spans="1:26" ht="18" customHeight="1">
      <c r="A66" s="233"/>
      <c r="B66" s="298"/>
      <c r="C66" s="457"/>
      <c r="D66" s="218">
        <v>2007</v>
      </c>
      <c r="E66" s="218"/>
      <c r="F66" s="457"/>
      <c r="G66" s="298"/>
      <c r="H66" s="457"/>
      <c r="I66" s="218">
        <v>2008</v>
      </c>
      <c r="J66" s="218"/>
      <c r="K66" s="457"/>
      <c r="L66" s="298"/>
      <c r="M66" s="457"/>
      <c r="N66" s="218">
        <v>2009</v>
      </c>
      <c r="O66" s="218"/>
      <c r="P66" s="457"/>
      <c r="Q66" s="298"/>
      <c r="R66" s="457"/>
      <c r="S66" s="218">
        <v>2010</v>
      </c>
      <c r="T66" s="218"/>
      <c r="U66" s="457"/>
      <c r="V66" s="298"/>
      <c r="W66" s="457"/>
      <c r="X66" s="218">
        <v>2011</v>
      </c>
      <c r="Y66" s="218"/>
      <c r="Z66" s="457"/>
    </row>
    <row r="67" spans="1:26" ht="18" customHeight="1" thickBot="1">
      <c r="A67" s="232"/>
      <c r="B67" s="219">
        <v>2007</v>
      </c>
      <c r="C67" s="219" t="s">
        <v>485</v>
      </c>
      <c r="D67" s="219" t="s">
        <v>486</v>
      </c>
      <c r="E67" s="219" t="s">
        <v>487</v>
      </c>
      <c r="F67" s="219" t="s">
        <v>488</v>
      </c>
      <c r="G67" s="219">
        <v>2008</v>
      </c>
      <c r="H67" s="219" t="s">
        <v>485</v>
      </c>
      <c r="I67" s="219" t="s">
        <v>486</v>
      </c>
      <c r="J67" s="219" t="s">
        <v>487</v>
      </c>
      <c r="K67" s="219" t="s">
        <v>488</v>
      </c>
      <c r="L67" s="219">
        <v>2009</v>
      </c>
      <c r="M67" s="219" t="s">
        <v>485</v>
      </c>
      <c r="N67" s="219" t="s">
        <v>486</v>
      </c>
      <c r="O67" s="219" t="s">
        <v>487</v>
      </c>
      <c r="P67" s="219" t="s">
        <v>488</v>
      </c>
      <c r="Q67" s="219">
        <v>2010</v>
      </c>
      <c r="R67" s="219" t="s">
        <v>485</v>
      </c>
      <c r="S67" s="219" t="s">
        <v>486</v>
      </c>
      <c r="T67" s="219" t="s">
        <v>487</v>
      </c>
      <c r="U67" s="219" t="s">
        <v>488</v>
      </c>
      <c r="V67" s="219">
        <v>2011</v>
      </c>
      <c r="W67" s="219" t="s">
        <v>485</v>
      </c>
      <c r="X67" s="219" t="s">
        <v>486</v>
      </c>
      <c r="Y67" s="219" t="s">
        <v>487</v>
      </c>
      <c r="Z67" s="219" t="s">
        <v>488</v>
      </c>
    </row>
    <row r="68" spans="1:26" ht="12.75">
      <c r="A68" s="233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</row>
    <row r="69" spans="1:26" ht="14.25">
      <c r="A69" s="9" t="s">
        <v>564</v>
      </c>
      <c r="B69" s="82">
        <v>123521.9</v>
      </c>
      <c r="C69" s="82">
        <v>21284.9</v>
      </c>
      <c r="D69" s="82">
        <v>26197</v>
      </c>
      <c r="E69" s="82">
        <v>41147.7</v>
      </c>
      <c r="F69" s="82">
        <v>34892.3</v>
      </c>
      <c r="G69" s="82">
        <v>153819.4</v>
      </c>
      <c r="H69" s="82">
        <v>24541.8</v>
      </c>
      <c r="I69" s="82">
        <v>32199.8</v>
      </c>
      <c r="J69" s="82">
        <v>50263.7</v>
      </c>
      <c r="K69" s="82">
        <v>46814.1</v>
      </c>
      <c r="L69" s="82">
        <f>SUM(M69:P69)</f>
        <v>193417.9</v>
      </c>
      <c r="M69" s="82">
        <f>M71+M94</f>
        <v>29444.6</v>
      </c>
      <c r="N69" s="82">
        <f>N71+N94</f>
        <v>39734.8</v>
      </c>
      <c r="O69" s="82">
        <f>O71+O94</f>
        <v>65514.4</v>
      </c>
      <c r="P69" s="82">
        <f>P71+P94</f>
        <v>58724.1</v>
      </c>
      <c r="Q69" s="82">
        <f>SUM(R69:U69)</f>
        <v>200274</v>
      </c>
      <c r="R69" s="82">
        <f>R71+R94</f>
        <v>39705.2</v>
      </c>
      <c r="S69" s="82">
        <f>S71+S94</f>
        <v>42709.3</v>
      </c>
      <c r="T69" s="82">
        <f>T71+T94</f>
        <v>56800.1</v>
      </c>
      <c r="U69" s="82">
        <f>U71+U94</f>
        <v>61059.4</v>
      </c>
      <c r="V69" s="82">
        <f>SUM(W69:Z69)</f>
        <v>233495.1</v>
      </c>
      <c r="W69" s="82">
        <f>W71+W94</f>
        <v>42454.6</v>
      </c>
      <c r="X69" s="82">
        <f>X71+X94</f>
        <v>50087</v>
      </c>
      <c r="Y69" s="82">
        <f>Y71+Y94</f>
        <v>70702.3</v>
      </c>
      <c r="Z69" s="82">
        <f>Z71+Z94</f>
        <v>70251.2</v>
      </c>
    </row>
    <row r="70" spans="1:26" ht="12.75">
      <c r="A70" s="9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 ht="12.75">
      <c r="A71" s="458" t="s">
        <v>363</v>
      </c>
      <c r="B71" s="47">
        <v>108112.7</v>
      </c>
      <c r="C71" s="47">
        <v>18400.5</v>
      </c>
      <c r="D71" s="47">
        <v>22525.2</v>
      </c>
      <c r="E71" s="47">
        <v>36954.4</v>
      </c>
      <c r="F71" s="47">
        <v>30232.6</v>
      </c>
      <c r="G71" s="47">
        <v>133052.3</v>
      </c>
      <c r="H71" s="47">
        <v>20636.3</v>
      </c>
      <c r="I71" s="47">
        <v>27282.7</v>
      </c>
      <c r="J71" s="47">
        <v>44604.7</v>
      </c>
      <c r="K71" s="47">
        <v>40528.6</v>
      </c>
      <c r="L71" s="47">
        <f>SUM(M71:P71)</f>
        <v>168008.5</v>
      </c>
      <c r="M71" s="47">
        <f>SUM(M72:M93)</f>
        <v>24447.3</v>
      </c>
      <c r="N71" s="47">
        <f>SUM(N72:N93)</f>
        <v>33738.1</v>
      </c>
      <c r="O71" s="47">
        <f>SUM(O72:O93)</f>
        <v>58509</v>
      </c>
      <c r="P71" s="47">
        <f>SUM(P72:P93)</f>
        <v>51314.1</v>
      </c>
      <c r="Q71" s="47">
        <f>SUM(R71:U71)</f>
        <v>178232</v>
      </c>
      <c r="R71" s="47">
        <f>SUM(R72:R93)</f>
        <v>34398.4</v>
      </c>
      <c r="S71" s="47">
        <f>SUM(S72:S93)</f>
        <v>37813.1</v>
      </c>
      <c r="T71" s="47">
        <f>SUM(T72:T93)</f>
        <v>51210.2</v>
      </c>
      <c r="U71" s="47">
        <f>SUM(U72:U93)</f>
        <v>54810.3</v>
      </c>
      <c r="V71" s="47">
        <f>SUM(W71:Z71)</f>
        <v>209557.8</v>
      </c>
      <c r="W71" s="47">
        <f>SUM(W72:W93)</f>
        <v>37629.9</v>
      </c>
      <c r="X71" s="47">
        <f>SUM(X72:X93)</f>
        <v>44675.3</v>
      </c>
      <c r="Y71" s="47">
        <f>SUM(Y72:Y93)</f>
        <v>63867.9</v>
      </c>
      <c r="Z71" s="47">
        <f>SUM(Z72:Z93)</f>
        <v>63384.7</v>
      </c>
    </row>
    <row r="72" spans="1:26" ht="12.75">
      <c r="A72" s="6" t="s">
        <v>401</v>
      </c>
      <c r="B72" s="47">
        <v>33159.7</v>
      </c>
      <c r="C72" s="47">
        <v>2958.5</v>
      </c>
      <c r="D72" s="47">
        <v>4790.4</v>
      </c>
      <c r="E72" s="47">
        <v>17540.9</v>
      </c>
      <c r="F72" s="47">
        <v>7869.9</v>
      </c>
      <c r="G72" s="47">
        <v>38469.4</v>
      </c>
      <c r="H72" s="47">
        <v>3386.3</v>
      </c>
      <c r="I72" s="47">
        <v>5854.7</v>
      </c>
      <c r="J72" s="47">
        <v>20552.9</v>
      </c>
      <c r="K72" s="47">
        <v>8675.5</v>
      </c>
      <c r="L72" s="47">
        <f>SUM(M72:P72)</f>
        <v>47114.9</v>
      </c>
      <c r="M72" s="47">
        <v>3807.1</v>
      </c>
      <c r="N72" s="47">
        <v>6541.4</v>
      </c>
      <c r="O72" s="47">
        <v>25335.7</v>
      </c>
      <c r="P72" s="47">
        <v>11430.7</v>
      </c>
      <c r="Q72" s="47">
        <f>SUM(R72:U72)</f>
        <v>36773.4</v>
      </c>
      <c r="R72" s="47">
        <v>3817.2</v>
      </c>
      <c r="S72" s="47">
        <v>6037.1</v>
      </c>
      <c r="T72" s="47">
        <v>17864.4</v>
      </c>
      <c r="U72" s="47">
        <v>9054.7</v>
      </c>
      <c r="V72" s="47">
        <f>SUM(W72:Z72)</f>
        <v>39152.3</v>
      </c>
      <c r="W72" s="47">
        <v>3895.8</v>
      </c>
      <c r="X72" s="47">
        <v>6074</v>
      </c>
      <c r="Y72" s="47">
        <v>18455.8</v>
      </c>
      <c r="Z72" s="47">
        <v>10726.7</v>
      </c>
    </row>
    <row r="73" spans="1:26" ht="12.75">
      <c r="A73" s="6" t="s">
        <v>402</v>
      </c>
      <c r="B73" s="47">
        <v>4.8</v>
      </c>
      <c r="C73" s="47">
        <v>0.3</v>
      </c>
      <c r="D73" s="47">
        <v>0.9</v>
      </c>
      <c r="E73" s="47">
        <v>1.3</v>
      </c>
      <c r="F73" s="47">
        <v>2.3</v>
      </c>
      <c r="G73" s="47">
        <v>2</v>
      </c>
      <c r="H73" s="47">
        <v>0.4</v>
      </c>
      <c r="I73" s="47">
        <v>0.5</v>
      </c>
      <c r="J73" s="47">
        <v>0.6</v>
      </c>
      <c r="K73" s="47">
        <v>0.5</v>
      </c>
      <c r="L73" s="47">
        <f>SUM(M73:P73)</f>
        <v>5</v>
      </c>
      <c r="M73" s="47">
        <v>0.6</v>
      </c>
      <c r="N73" s="47">
        <v>1.1</v>
      </c>
      <c r="O73" s="47">
        <v>1.6</v>
      </c>
      <c r="P73" s="47">
        <v>1.7</v>
      </c>
      <c r="Q73" s="47">
        <f aca="true" t="shared" si="0" ref="Q73:Q94">SUM(R73:U73)</f>
        <v>6.7</v>
      </c>
      <c r="R73" s="47">
        <v>0.7</v>
      </c>
      <c r="S73" s="47">
        <v>1.5</v>
      </c>
      <c r="T73" s="47">
        <v>1.7</v>
      </c>
      <c r="U73" s="47">
        <v>2.8</v>
      </c>
      <c r="V73" s="47">
        <f>SUM(W73:Z73)</f>
        <v>16.5</v>
      </c>
      <c r="W73" s="47">
        <v>3.7</v>
      </c>
      <c r="X73" s="47">
        <v>3.9</v>
      </c>
      <c r="Y73" s="47">
        <v>4.4</v>
      </c>
      <c r="Z73" s="47">
        <v>4.5</v>
      </c>
    </row>
    <row r="74" spans="1:26" ht="12.75">
      <c r="A74" s="6" t="s">
        <v>403</v>
      </c>
      <c r="B74" s="47">
        <v>473</v>
      </c>
      <c r="C74" s="47">
        <v>88.4</v>
      </c>
      <c r="D74" s="47">
        <v>96.6</v>
      </c>
      <c r="E74" s="47">
        <v>129</v>
      </c>
      <c r="F74" s="47">
        <v>159</v>
      </c>
      <c r="G74" s="47">
        <v>702.3</v>
      </c>
      <c r="H74" s="47">
        <v>104.5</v>
      </c>
      <c r="I74" s="47">
        <v>146.4</v>
      </c>
      <c r="J74" s="47">
        <v>220.3</v>
      </c>
      <c r="K74" s="47">
        <v>231.1</v>
      </c>
      <c r="L74" s="47">
        <f>SUM(M74:P74)</f>
        <v>1079</v>
      </c>
      <c r="M74" s="47">
        <v>163.4</v>
      </c>
      <c r="N74" s="47">
        <v>229.2</v>
      </c>
      <c r="O74" s="47">
        <v>310.1</v>
      </c>
      <c r="P74" s="47">
        <v>376.3</v>
      </c>
      <c r="Q74" s="47">
        <f t="shared" si="0"/>
        <v>1033.3</v>
      </c>
      <c r="R74" s="47">
        <v>169.7</v>
      </c>
      <c r="S74" s="47">
        <v>271.9</v>
      </c>
      <c r="T74" s="47">
        <v>298.7</v>
      </c>
      <c r="U74" s="47">
        <v>293</v>
      </c>
      <c r="V74" s="47">
        <f>SUM(W74:Z74)</f>
        <v>1654.6</v>
      </c>
      <c r="W74" s="47">
        <v>234.5</v>
      </c>
      <c r="X74" s="47">
        <v>243.1</v>
      </c>
      <c r="Y74" s="47">
        <v>516.3</v>
      </c>
      <c r="Z74" s="47">
        <v>660.7</v>
      </c>
    </row>
    <row r="75" spans="1:26" ht="12.75">
      <c r="A75" s="6" t="s">
        <v>404</v>
      </c>
      <c r="B75" s="47">
        <v>13302.4</v>
      </c>
      <c r="C75" s="47">
        <v>3015.1</v>
      </c>
      <c r="D75" s="47">
        <v>3585.9</v>
      </c>
      <c r="E75" s="47">
        <v>3382.5</v>
      </c>
      <c r="F75" s="47">
        <v>3318.9</v>
      </c>
      <c r="G75" s="47">
        <v>17060.2</v>
      </c>
      <c r="H75" s="47">
        <v>2914.3</v>
      </c>
      <c r="I75" s="47">
        <v>3759</v>
      </c>
      <c r="J75" s="47">
        <v>4106.8</v>
      </c>
      <c r="K75" s="47">
        <v>6280.1</v>
      </c>
      <c r="L75" s="47">
        <f>SUM(M75:P75)</f>
        <v>22538.2</v>
      </c>
      <c r="M75" s="47">
        <v>3441.1</v>
      </c>
      <c r="N75" s="47">
        <v>4343.9</v>
      </c>
      <c r="O75" s="47">
        <v>6197.4</v>
      </c>
      <c r="P75" s="47">
        <v>8555.8</v>
      </c>
      <c r="Q75" s="47">
        <f t="shared" si="0"/>
        <v>31874</v>
      </c>
      <c r="R75" s="47">
        <v>8973.1</v>
      </c>
      <c r="S75" s="47">
        <v>6136.5</v>
      </c>
      <c r="T75" s="47">
        <v>5455.4</v>
      </c>
      <c r="U75" s="47">
        <v>11309</v>
      </c>
      <c r="V75" s="47">
        <f>SUM(W75:Z75)</f>
        <v>39299.1</v>
      </c>
      <c r="W75" s="47">
        <v>9082</v>
      </c>
      <c r="X75" s="47">
        <v>9870.7</v>
      </c>
      <c r="Y75" s="47">
        <v>10552.6</v>
      </c>
      <c r="Z75" s="47">
        <v>9793.8</v>
      </c>
    </row>
    <row r="76" spans="1:26" ht="12.75">
      <c r="A76" s="6" t="s">
        <v>501</v>
      </c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2.75">
      <c r="A77" s="6" t="s">
        <v>407</v>
      </c>
      <c r="B77" s="47">
        <v>4234</v>
      </c>
      <c r="C77" s="47">
        <v>1575.2</v>
      </c>
      <c r="D77" s="47">
        <v>758.8</v>
      </c>
      <c r="E77" s="47">
        <v>743.1</v>
      </c>
      <c r="F77" s="47">
        <v>1156.9</v>
      </c>
      <c r="G77" s="47">
        <v>3594</v>
      </c>
      <c r="H77" s="47">
        <v>1326.1</v>
      </c>
      <c r="I77" s="47">
        <v>646.5</v>
      </c>
      <c r="J77" s="47">
        <v>834.7</v>
      </c>
      <c r="K77" s="47">
        <v>786.7</v>
      </c>
      <c r="L77" s="47">
        <f>SUM(M77:P77)</f>
        <v>2603.1</v>
      </c>
      <c r="M77" s="47">
        <v>725.5</v>
      </c>
      <c r="N77" s="47">
        <v>391.4</v>
      </c>
      <c r="O77" s="47">
        <v>683.7</v>
      </c>
      <c r="P77" s="47">
        <v>802.5</v>
      </c>
      <c r="Q77" s="47">
        <f t="shared" si="0"/>
        <v>4859.8</v>
      </c>
      <c r="R77" s="47">
        <v>1453.8</v>
      </c>
      <c r="S77" s="47">
        <v>709.2</v>
      </c>
      <c r="T77" s="47">
        <v>1314.1</v>
      </c>
      <c r="U77" s="47">
        <v>1382.7</v>
      </c>
      <c r="V77" s="47">
        <f>SUM(W77:Z77)</f>
        <v>8350.1</v>
      </c>
      <c r="W77" s="47">
        <v>3113.7</v>
      </c>
      <c r="X77" s="47">
        <v>1325.9</v>
      </c>
      <c r="Y77" s="47">
        <v>1797.7</v>
      </c>
      <c r="Z77" s="47">
        <v>2112.8</v>
      </c>
    </row>
    <row r="78" spans="1:26" ht="12.75">
      <c r="A78" s="6" t="s">
        <v>408</v>
      </c>
      <c r="B78" s="47">
        <v>4024.5</v>
      </c>
      <c r="C78" s="47">
        <v>498.9</v>
      </c>
      <c r="D78" s="47">
        <v>940.3</v>
      </c>
      <c r="E78" s="47">
        <v>1273.5</v>
      </c>
      <c r="F78" s="47">
        <v>1311.8</v>
      </c>
      <c r="G78" s="47">
        <v>5618.5</v>
      </c>
      <c r="H78" s="47">
        <v>495.4</v>
      </c>
      <c r="I78" s="47">
        <v>1253.6</v>
      </c>
      <c r="J78" s="47">
        <v>1842.7</v>
      </c>
      <c r="K78" s="47">
        <v>2026.8</v>
      </c>
      <c r="L78" s="47">
        <f>SUM(M78:P78)</f>
        <v>12062.3</v>
      </c>
      <c r="M78" s="47">
        <v>1047.6</v>
      </c>
      <c r="N78" s="47">
        <v>2880.3</v>
      </c>
      <c r="O78" s="47">
        <v>4017</v>
      </c>
      <c r="P78" s="47">
        <v>4117.4</v>
      </c>
      <c r="Q78" s="47">
        <f t="shared" si="0"/>
        <v>10994.7</v>
      </c>
      <c r="R78" s="47">
        <v>1469.3</v>
      </c>
      <c r="S78" s="47">
        <v>2889.9</v>
      </c>
      <c r="T78" s="47">
        <v>3090.1</v>
      </c>
      <c r="U78" s="47">
        <v>3545.4</v>
      </c>
      <c r="V78" s="47">
        <f>SUM(W78:Z78)</f>
        <v>12474.5</v>
      </c>
      <c r="W78" s="47">
        <v>1371</v>
      </c>
      <c r="X78" s="47">
        <v>2198.9</v>
      </c>
      <c r="Y78" s="47">
        <v>4700.7</v>
      </c>
      <c r="Z78" s="47">
        <v>4203.9</v>
      </c>
    </row>
    <row r="79" spans="1:26" ht="12.75">
      <c r="A79" s="6" t="s">
        <v>502</v>
      </c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>
      <c r="A80" s="6" t="s">
        <v>503</v>
      </c>
      <c r="B80" s="47">
        <v>23163</v>
      </c>
      <c r="C80" s="47">
        <v>4455.5</v>
      </c>
      <c r="D80" s="47">
        <v>5257.5</v>
      </c>
      <c r="E80" s="47">
        <v>6178.2</v>
      </c>
      <c r="F80" s="47">
        <v>7271.8</v>
      </c>
      <c r="G80" s="47">
        <v>27878.4</v>
      </c>
      <c r="H80" s="47">
        <v>4891.7</v>
      </c>
      <c r="I80" s="47">
        <v>5890.2</v>
      </c>
      <c r="J80" s="47">
        <v>7328.1</v>
      </c>
      <c r="K80" s="47">
        <v>9768.4</v>
      </c>
      <c r="L80" s="47">
        <f>SUM(M80:P80)</f>
        <v>31422.6</v>
      </c>
      <c r="M80" s="47">
        <v>5570.5</v>
      </c>
      <c r="N80" s="47">
        <v>7062.7</v>
      </c>
      <c r="O80" s="47">
        <v>8905.4</v>
      </c>
      <c r="P80" s="47">
        <v>9884</v>
      </c>
      <c r="Q80" s="47">
        <f t="shared" si="0"/>
        <v>31982</v>
      </c>
      <c r="R80" s="47">
        <v>6316.5</v>
      </c>
      <c r="S80" s="47">
        <v>6586.4</v>
      </c>
      <c r="T80" s="47">
        <v>8505.2</v>
      </c>
      <c r="U80" s="47">
        <v>10573.9</v>
      </c>
      <c r="V80" s="47">
        <f>SUM(W80:Z80)</f>
        <v>38770.4</v>
      </c>
      <c r="W80" s="47">
        <v>6518.1</v>
      </c>
      <c r="X80" s="47">
        <v>8041.2</v>
      </c>
      <c r="Y80" s="47">
        <v>10493.8</v>
      </c>
      <c r="Z80" s="47">
        <v>13717.3</v>
      </c>
    </row>
    <row r="81" spans="1:26" ht="12.75">
      <c r="A81" s="6" t="s">
        <v>504</v>
      </c>
      <c r="B81" s="47">
        <v>1749.6</v>
      </c>
      <c r="C81" s="47">
        <v>327.1</v>
      </c>
      <c r="D81" s="47">
        <v>388.5</v>
      </c>
      <c r="E81" s="47">
        <v>516.4</v>
      </c>
      <c r="F81" s="47">
        <v>517.6</v>
      </c>
      <c r="G81" s="47">
        <v>1934.7</v>
      </c>
      <c r="H81" s="47">
        <v>335.5</v>
      </c>
      <c r="I81" s="47">
        <v>401.4</v>
      </c>
      <c r="J81" s="47">
        <v>544.5</v>
      </c>
      <c r="K81" s="47">
        <v>653.3</v>
      </c>
      <c r="L81" s="47">
        <f>SUM(M81:P81)</f>
        <v>2556.3</v>
      </c>
      <c r="M81" s="47">
        <v>435.8</v>
      </c>
      <c r="N81" s="47">
        <v>547.7</v>
      </c>
      <c r="O81" s="47">
        <v>751.9</v>
      </c>
      <c r="P81" s="47">
        <v>820.9</v>
      </c>
      <c r="Q81" s="47">
        <f t="shared" si="0"/>
        <v>2399</v>
      </c>
      <c r="R81" s="47">
        <v>541.3</v>
      </c>
      <c r="S81" s="47">
        <v>463.1</v>
      </c>
      <c r="T81" s="47">
        <v>596.6</v>
      </c>
      <c r="U81" s="47">
        <v>798</v>
      </c>
      <c r="V81" s="47">
        <f>SUM(W81:Z81)</f>
        <v>3228.8</v>
      </c>
      <c r="W81" s="47">
        <v>568.6</v>
      </c>
      <c r="X81" s="47">
        <v>654.6</v>
      </c>
      <c r="Y81" s="47">
        <v>827.9</v>
      </c>
      <c r="Z81" s="47">
        <v>1177.7</v>
      </c>
    </row>
    <row r="82" spans="1:26" ht="12.75">
      <c r="A82" s="6" t="s">
        <v>507</v>
      </c>
      <c r="B82" s="47">
        <v>9947.5</v>
      </c>
      <c r="C82" s="47">
        <v>2080.7</v>
      </c>
      <c r="D82" s="47">
        <v>2344.2</v>
      </c>
      <c r="E82" s="47">
        <v>2657.9</v>
      </c>
      <c r="F82" s="47">
        <v>2864.7</v>
      </c>
      <c r="G82" s="47">
        <v>13841</v>
      </c>
      <c r="H82" s="47">
        <v>2845.2</v>
      </c>
      <c r="I82" s="47">
        <v>3433.3</v>
      </c>
      <c r="J82" s="47">
        <v>3751.8</v>
      </c>
      <c r="K82" s="47">
        <v>3810.7</v>
      </c>
      <c r="L82" s="47">
        <f>SUM(M82:P82)</f>
        <v>15575</v>
      </c>
      <c r="M82" s="47">
        <v>3412.4</v>
      </c>
      <c r="N82" s="47">
        <v>3545</v>
      </c>
      <c r="O82" s="47">
        <v>4142.7</v>
      </c>
      <c r="P82" s="47">
        <v>4474.9</v>
      </c>
      <c r="Q82" s="47">
        <f t="shared" si="0"/>
        <v>18420.7</v>
      </c>
      <c r="R82" s="47">
        <v>3909.7</v>
      </c>
      <c r="S82" s="47">
        <v>4244.1</v>
      </c>
      <c r="T82" s="47">
        <v>4780.1</v>
      </c>
      <c r="U82" s="47">
        <v>5486.8</v>
      </c>
      <c r="V82" s="47">
        <f>SUM(W82:Z82)</f>
        <v>20687.4</v>
      </c>
      <c r="W82" s="47">
        <v>4507.6</v>
      </c>
      <c r="X82" s="47">
        <v>4948.8</v>
      </c>
      <c r="Y82" s="47">
        <v>5255</v>
      </c>
      <c r="Z82" s="47">
        <v>5976</v>
      </c>
    </row>
    <row r="83" spans="1:26" ht="12.75">
      <c r="A83" s="5" t="s">
        <v>508</v>
      </c>
      <c r="B83" s="47">
        <v>3229</v>
      </c>
      <c r="C83" s="47">
        <v>628.1</v>
      </c>
      <c r="D83" s="47">
        <v>713.5</v>
      </c>
      <c r="E83" s="47">
        <v>810.1</v>
      </c>
      <c r="F83" s="47">
        <v>1077.3</v>
      </c>
      <c r="G83" s="47">
        <v>5090.6</v>
      </c>
      <c r="H83" s="47">
        <v>967.3</v>
      </c>
      <c r="I83" s="47">
        <v>1162.4</v>
      </c>
      <c r="J83" s="47">
        <v>1326.8</v>
      </c>
      <c r="K83" s="47">
        <v>1634.1</v>
      </c>
      <c r="L83" s="47">
        <f>SUM(M83:P83)</f>
        <v>7416.1</v>
      </c>
      <c r="M83" s="47">
        <v>1505.7</v>
      </c>
      <c r="N83" s="47">
        <v>1746.3</v>
      </c>
      <c r="O83" s="47">
        <v>1989.2</v>
      </c>
      <c r="P83" s="47">
        <v>2174.9</v>
      </c>
      <c r="Q83" s="47">
        <f t="shared" si="0"/>
        <v>7743.2</v>
      </c>
      <c r="R83" s="47">
        <v>1740.4</v>
      </c>
      <c r="S83" s="47">
        <v>1936.9</v>
      </c>
      <c r="T83" s="47">
        <v>1966.2</v>
      </c>
      <c r="U83" s="47">
        <v>2099.7</v>
      </c>
      <c r="V83" s="47">
        <f>SUM(W83:Z83)</f>
        <v>9748.5</v>
      </c>
      <c r="W83" s="47">
        <v>2087.8</v>
      </c>
      <c r="X83" s="47">
        <v>2213.8</v>
      </c>
      <c r="Y83" s="47">
        <v>2706.8</v>
      </c>
      <c r="Z83" s="47">
        <v>2740.1</v>
      </c>
    </row>
    <row r="84" spans="1:26" ht="12.75">
      <c r="A84" s="5" t="s">
        <v>509</v>
      </c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2.75">
      <c r="A85" s="5" t="s">
        <v>510</v>
      </c>
      <c r="B85" s="47">
        <v>3487.5</v>
      </c>
      <c r="C85" s="47">
        <v>702</v>
      </c>
      <c r="D85" s="47">
        <v>818.5</v>
      </c>
      <c r="E85" s="47">
        <v>934.4</v>
      </c>
      <c r="F85" s="47">
        <v>1032.6</v>
      </c>
      <c r="G85" s="47">
        <v>4766.6</v>
      </c>
      <c r="H85" s="47">
        <v>992.6</v>
      </c>
      <c r="I85" s="47">
        <v>1151.3</v>
      </c>
      <c r="J85" s="47">
        <v>1224.5</v>
      </c>
      <c r="K85" s="47">
        <v>1398.2</v>
      </c>
      <c r="L85" s="47">
        <f>SUM(M85:P85)</f>
        <v>7634.3</v>
      </c>
      <c r="M85" s="47">
        <v>1551.5</v>
      </c>
      <c r="N85" s="47">
        <v>1794.3</v>
      </c>
      <c r="O85" s="47">
        <v>1986.4</v>
      </c>
      <c r="P85" s="47">
        <v>2302.1</v>
      </c>
      <c r="Q85" s="47">
        <f t="shared" si="0"/>
        <v>9613.8</v>
      </c>
      <c r="R85" s="47">
        <v>2021</v>
      </c>
      <c r="S85" s="47">
        <v>2309.5</v>
      </c>
      <c r="T85" s="47">
        <v>2517.9</v>
      </c>
      <c r="U85" s="47">
        <v>2765.4</v>
      </c>
      <c r="V85" s="47">
        <f>SUM(W85:Z85)</f>
        <v>10838.2</v>
      </c>
      <c r="W85" s="47">
        <v>2282.9</v>
      </c>
      <c r="X85" s="47">
        <v>2495.9</v>
      </c>
      <c r="Y85" s="47">
        <v>2780.2</v>
      </c>
      <c r="Z85" s="47">
        <v>3279.2</v>
      </c>
    </row>
    <row r="86" spans="1:26" ht="12.75">
      <c r="A86" s="6" t="s">
        <v>511</v>
      </c>
      <c r="B86" s="47">
        <v>5145.1</v>
      </c>
      <c r="C86" s="47">
        <v>817.1</v>
      </c>
      <c r="D86" s="47">
        <v>1223.3</v>
      </c>
      <c r="E86" s="47">
        <v>1350.1</v>
      </c>
      <c r="F86" s="47">
        <v>1754.6</v>
      </c>
      <c r="G86" s="47">
        <v>6316.1</v>
      </c>
      <c r="H86" s="47">
        <v>1008.1</v>
      </c>
      <c r="I86" s="47">
        <v>1508.1</v>
      </c>
      <c r="J86" s="47">
        <v>1448.3</v>
      </c>
      <c r="K86" s="47">
        <v>2351.6</v>
      </c>
      <c r="L86" s="47">
        <f>SUM(M86:P86)</f>
        <v>8880.3</v>
      </c>
      <c r="M86" s="47">
        <v>1397.2</v>
      </c>
      <c r="N86" s="47">
        <v>2039.5</v>
      </c>
      <c r="O86" s="47">
        <v>2129.5</v>
      </c>
      <c r="P86" s="47">
        <v>3314.1</v>
      </c>
      <c r="Q86" s="47">
        <f t="shared" si="0"/>
        <v>10724.7</v>
      </c>
      <c r="R86" s="47">
        <v>2005.9</v>
      </c>
      <c r="S86" s="47">
        <v>2742</v>
      </c>
      <c r="T86" s="47">
        <v>2492.6</v>
      </c>
      <c r="U86" s="47">
        <v>3484.2</v>
      </c>
      <c r="V86" s="47">
        <f>SUM(W86:Z86)</f>
        <v>13096.4</v>
      </c>
      <c r="W86" s="47">
        <v>2044.3</v>
      </c>
      <c r="X86" s="47">
        <v>2905.3</v>
      </c>
      <c r="Y86" s="47">
        <v>3568.3</v>
      </c>
      <c r="Z86" s="47">
        <v>4578.5</v>
      </c>
    </row>
    <row r="87" spans="1:26" ht="12.75">
      <c r="A87" s="6" t="s">
        <v>512</v>
      </c>
      <c r="B87" s="47">
        <v>4564.2</v>
      </c>
      <c r="C87" s="47">
        <v>852.4</v>
      </c>
      <c r="D87" s="47">
        <v>1182.9</v>
      </c>
      <c r="E87" s="47">
        <v>996.7</v>
      </c>
      <c r="F87" s="47">
        <v>1532.2</v>
      </c>
      <c r="G87" s="47">
        <v>6425.8</v>
      </c>
      <c r="H87" s="47">
        <v>1215.7</v>
      </c>
      <c r="I87" s="47">
        <v>1832.9</v>
      </c>
      <c r="J87" s="47">
        <v>1202.2</v>
      </c>
      <c r="K87" s="47">
        <v>2175</v>
      </c>
      <c r="L87" s="47">
        <f>SUM(M87:P87)</f>
        <v>8001.3</v>
      </c>
      <c r="M87" s="47">
        <v>1298.7</v>
      </c>
      <c r="N87" s="47">
        <v>2261.2</v>
      </c>
      <c r="O87" s="47">
        <v>1847.2</v>
      </c>
      <c r="P87" s="47">
        <v>2594.2</v>
      </c>
      <c r="Q87" s="47">
        <f t="shared" si="0"/>
        <v>8902.6</v>
      </c>
      <c r="R87" s="47">
        <v>1612.3</v>
      </c>
      <c r="S87" s="47">
        <v>2742.6</v>
      </c>
      <c r="T87" s="47">
        <v>1726.3</v>
      </c>
      <c r="U87" s="47">
        <v>2821.4</v>
      </c>
      <c r="V87" s="47">
        <f>SUM(W87:Z87)</f>
        <v>9776</v>
      </c>
      <c r="W87" s="47">
        <v>1876.2</v>
      </c>
      <c r="X87" s="47">
        <v>3024</v>
      </c>
      <c r="Y87" s="47">
        <v>1734.3</v>
      </c>
      <c r="Z87" s="47">
        <v>3141.5</v>
      </c>
    </row>
    <row r="88" spans="1:26" ht="12.75">
      <c r="A88" s="5" t="s">
        <v>513</v>
      </c>
      <c r="L88" s="47"/>
      <c r="M88" s="47"/>
      <c r="N88" s="95"/>
      <c r="O88" s="95"/>
      <c r="P88" s="95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2.75">
      <c r="A89" s="5" t="s">
        <v>514</v>
      </c>
      <c r="B89" s="47">
        <v>2628.6</v>
      </c>
      <c r="C89" s="47">
        <v>560.3</v>
      </c>
      <c r="D89" s="47">
        <v>611.1</v>
      </c>
      <c r="E89" s="47">
        <v>682.2</v>
      </c>
      <c r="F89" s="47">
        <v>775</v>
      </c>
      <c r="G89" s="47">
        <v>2987.3</v>
      </c>
      <c r="H89" s="47">
        <v>616.9</v>
      </c>
      <c r="I89" s="47">
        <v>626.8</v>
      </c>
      <c r="J89" s="47">
        <v>626.7</v>
      </c>
      <c r="K89" s="47">
        <v>1116.9</v>
      </c>
      <c r="L89" s="47">
        <f>SUM(M89:P89)</f>
        <v>3938.5</v>
      </c>
      <c r="M89" s="47">
        <v>708.1</v>
      </c>
      <c r="N89" s="47">
        <v>919.1</v>
      </c>
      <c r="O89" s="47">
        <v>977.6</v>
      </c>
      <c r="P89" s="47">
        <v>1333.7</v>
      </c>
      <c r="Q89" s="47">
        <f t="shared" si="0"/>
        <v>5274.5</v>
      </c>
      <c r="R89" s="47">
        <v>1034.3</v>
      </c>
      <c r="S89" s="47">
        <v>1368.2</v>
      </c>
      <c r="T89" s="47">
        <v>1191.1</v>
      </c>
      <c r="U89" s="47">
        <v>1680.9</v>
      </c>
      <c r="V89" s="47">
        <f>SUM(W89:Z89)</f>
        <v>5726.9</v>
      </c>
      <c r="W89" s="47">
        <v>962.5</v>
      </c>
      <c r="X89" s="47">
        <v>1401.3</v>
      </c>
      <c r="Y89" s="47">
        <v>1432.4</v>
      </c>
      <c r="Z89" s="47">
        <v>1930.7</v>
      </c>
    </row>
    <row r="90" spans="1:26" ht="12.75">
      <c r="A90" s="6" t="s">
        <v>416</v>
      </c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2.75">
      <c r="A91" s="6" t="s">
        <v>417</v>
      </c>
      <c r="B91" s="47">
        <v>1556.7</v>
      </c>
      <c r="C91" s="47">
        <v>338.4</v>
      </c>
      <c r="D91" s="47">
        <v>377.7</v>
      </c>
      <c r="E91" s="47">
        <v>399.4</v>
      </c>
      <c r="F91" s="47">
        <v>441.2</v>
      </c>
      <c r="G91" s="47">
        <v>2289.7</v>
      </c>
      <c r="H91" s="47">
        <v>327</v>
      </c>
      <c r="I91" s="47">
        <v>500.8</v>
      </c>
      <c r="J91" s="47">
        <v>612.8</v>
      </c>
      <c r="K91" s="47">
        <v>849.1</v>
      </c>
      <c r="L91" s="47">
        <f>SUM(M91:P91)</f>
        <v>2938</v>
      </c>
      <c r="M91" s="47">
        <v>616</v>
      </c>
      <c r="N91" s="47">
        <v>803.6</v>
      </c>
      <c r="O91" s="47">
        <v>736.7</v>
      </c>
      <c r="P91" s="47">
        <v>781.7</v>
      </c>
      <c r="Q91" s="47">
        <f t="shared" si="0"/>
        <v>4063.9</v>
      </c>
      <c r="R91" s="47">
        <v>795.7</v>
      </c>
      <c r="S91" s="47">
        <v>1004.6</v>
      </c>
      <c r="T91" s="47">
        <v>1052</v>
      </c>
      <c r="U91" s="47">
        <v>1211.6</v>
      </c>
      <c r="V91" s="47">
        <f>SUM(W91:Z91)</f>
        <v>5041.8</v>
      </c>
      <c r="W91" s="47">
        <v>968</v>
      </c>
      <c r="X91" s="47">
        <v>1211.6</v>
      </c>
      <c r="Y91" s="47">
        <v>1257.1</v>
      </c>
      <c r="Z91" s="47">
        <v>1605.1</v>
      </c>
    </row>
    <row r="92" spans="1:26" ht="12.75">
      <c r="A92" s="38" t="s">
        <v>515</v>
      </c>
      <c r="L92" s="95"/>
      <c r="M92" s="95"/>
      <c r="N92" s="95"/>
      <c r="O92" s="95"/>
      <c r="P92" s="95"/>
      <c r="Q92" s="47"/>
      <c r="R92" s="47"/>
      <c r="S92" s="95"/>
      <c r="T92" s="95"/>
      <c r="U92" s="95"/>
      <c r="V92" s="47"/>
      <c r="W92" s="47"/>
      <c r="X92" s="95"/>
      <c r="Y92" s="95"/>
      <c r="Z92" s="95"/>
    </row>
    <row r="93" spans="1:26" ht="12.75">
      <c r="A93" s="38" t="s">
        <v>520</v>
      </c>
      <c r="B93" s="47">
        <v>-2556.9</v>
      </c>
      <c r="C93" s="94">
        <v>-497.5</v>
      </c>
      <c r="D93" s="94">
        <v>-564.9</v>
      </c>
      <c r="E93" s="94">
        <v>-641.3</v>
      </c>
      <c r="F93" s="94">
        <v>-853.2</v>
      </c>
      <c r="G93" s="47">
        <v>-3924.3</v>
      </c>
      <c r="H93" s="94">
        <v>-790.7</v>
      </c>
      <c r="I93" s="94">
        <v>-885.2</v>
      </c>
      <c r="J93" s="94">
        <v>-1019</v>
      </c>
      <c r="K93" s="94">
        <v>-1229.4</v>
      </c>
      <c r="L93" s="47">
        <f>SUM(M93:P93)</f>
        <v>-5756.4</v>
      </c>
      <c r="M93" s="94">
        <v>-1233.9</v>
      </c>
      <c r="N93" s="94">
        <v>-1368.6</v>
      </c>
      <c r="O93" s="94">
        <v>-1503.1</v>
      </c>
      <c r="P93" s="94">
        <v>-1650.8</v>
      </c>
      <c r="Q93" s="47">
        <f t="shared" si="0"/>
        <v>-6434.3</v>
      </c>
      <c r="R93" s="94">
        <v>-1462.5</v>
      </c>
      <c r="S93" s="94">
        <v>-1630.4</v>
      </c>
      <c r="T93" s="94">
        <v>-1642.2</v>
      </c>
      <c r="U93" s="94">
        <v>-1699.2</v>
      </c>
      <c r="V93" s="47">
        <f>SUM(W93:Z93)</f>
        <v>-8303.7</v>
      </c>
      <c r="W93" s="94">
        <v>-1886.8</v>
      </c>
      <c r="X93" s="94">
        <v>-1937.7</v>
      </c>
      <c r="Y93" s="94">
        <v>-2215.4</v>
      </c>
      <c r="Z93" s="94">
        <v>-2263.8</v>
      </c>
    </row>
    <row r="94" spans="1:26" ht="12.75">
      <c r="A94" s="6" t="s">
        <v>396</v>
      </c>
      <c r="B94" s="47">
        <v>15409.2</v>
      </c>
      <c r="C94" s="47">
        <v>2884.4</v>
      </c>
      <c r="D94" s="47">
        <v>3671.8</v>
      </c>
      <c r="E94" s="47">
        <v>4193.3</v>
      </c>
      <c r="F94" s="47">
        <v>4659.7</v>
      </c>
      <c r="G94" s="47">
        <v>20767.1</v>
      </c>
      <c r="H94" s="47">
        <v>3905.5</v>
      </c>
      <c r="I94" s="47">
        <v>4917.1</v>
      </c>
      <c r="J94" s="47">
        <v>5659</v>
      </c>
      <c r="K94" s="47">
        <v>6285.5</v>
      </c>
      <c r="L94" s="47">
        <f>SUM(M94:P94)</f>
        <v>25409.4</v>
      </c>
      <c r="M94" s="47">
        <v>4997.3</v>
      </c>
      <c r="N94" s="47">
        <v>5996.7</v>
      </c>
      <c r="O94" s="47">
        <v>7005.4</v>
      </c>
      <c r="P94" s="47">
        <v>7410</v>
      </c>
      <c r="Q94" s="47">
        <f t="shared" si="0"/>
        <v>22042</v>
      </c>
      <c r="R94" s="47">
        <v>5306.8</v>
      </c>
      <c r="S94" s="47">
        <v>4896.2</v>
      </c>
      <c r="T94" s="47">
        <v>5589.9</v>
      </c>
      <c r="U94" s="47">
        <v>6249.1</v>
      </c>
      <c r="V94" s="47">
        <f>SUM(W94:Z94)</f>
        <v>23937.3</v>
      </c>
      <c r="W94" s="47">
        <v>4824.7</v>
      </c>
      <c r="X94" s="47">
        <v>5411.7</v>
      </c>
      <c r="Y94" s="47">
        <v>6834.4</v>
      </c>
      <c r="Z94" s="47">
        <v>6866.5</v>
      </c>
    </row>
    <row r="95" spans="1:26" ht="13.5" thickBot="1">
      <c r="A95" s="223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ht="12.75">
      <c r="A96" s="459" t="s">
        <v>565</v>
      </c>
    </row>
    <row r="97" ht="12.75">
      <c r="A97" s="460" t="s">
        <v>494</v>
      </c>
    </row>
    <row r="98" ht="12.75">
      <c r="A98" s="140"/>
    </row>
  </sheetData>
  <mergeCells count="5">
    <mergeCell ref="C34:F34"/>
    <mergeCell ref="W34:Z34"/>
    <mergeCell ref="R34:U34"/>
    <mergeCell ref="M34:P34"/>
    <mergeCell ref="H34:K3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&amp;C63</oddFooter>
  </headerFooter>
  <rowBreaks count="1" manualBreakCount="1">
    <brk id="62" max="255" man="1"/>
  </rowBreaks>
  <colBreaks count="3" manualBreakCount="3">
    <brk id="26" max="96" man="1"/>
    <brk id="27" max="96" man="1"/>
    <brk id="28" max="9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showGridLines="0" zoomScale="145" zoomScaleNormal="145" workbookViewId="0" topLeftCell="A19">
      <selection activeCell="F40" sqref="F40"/>
    </sheetView>
  </sheetViews>
  <sheetFormatPr defaultColWidth="9.00390625" defaultRowHeight="12.75"/>
  <cols>
    <col min="1" max="1" width="36.875" style="4" customWidth="1"/>
    <col min="2" max="16384" width="9.125" style="4" customWidth="1"/>
  </cols>
  <sheetData>
    <row r="1" ht="17.25" customHeight="1">
      <c r="A1" s="105" t="s">
        <v>521</v>
      </c>
    </row>
    <row r="2" ht="18.75" customHeight="1">
      <c r="A2" s="224" t="s">
        <v>522</v>
      </c>
    </row>
    <row r="3" spans="1:6" ht="18" customHeight="1" thickBot="1">
      <c r="A3" s="473" t="s">
        <v>204</v>
      </c>
      <c r="B3" s="471"/>
      <c r="C3" s="471"/>
      <c r="D3" s="471"/>
      <c r="E3" s="42"/>
      <c r="F3" s="42"/>
    </row>
    <row r="4" spans="1:6" ht="17.25" customHeight="1" thickBot="1">
      <c r="A4" s="225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5" ht="12.75">
      <c r="A5" s="175"/>
    </row>
    <row r="6" spans="1:6" ht="12.75">
      <c r="A6" s="176" t="s">
        <v>148</v>
      </c>
      <c r="B6" s="40">
        <v>108.5</v>
      </c>
      <c r="C6" s="68">
        <v>108.4</v>
      </c>
      <c r="D6" s="40">
        <v>102.9</v>
      </c>
      <c r="E6" s="40">
        <v>99.5</v>
      </c>
      <c r="F6" s="68">
        <v>106</v>
      </c>
    </row>
    <row r="7" spans="1:6" ht="12.75">
      <c r="A7" s="452"/>
      <c r="B7" s="5"/>
      <c r="D7" s="5"/>
      <c r="E7" s="5"/>
      <c r="F7" s="5"/>
    </row>
    <row r="8" spans="1:6" ht="12.75">
      <c r="A8" s="5" t="s">
        <v>445</v>
      </c>
      <c r="B8" s="5">
        <v>101.6</v>
      </c>
      <c r="C8" s="5">
        <v>100.9</v>
      </c>
      <c r="D8" s="5">
        <v>106.7</v>
      </c>
      <c r="E8" s="5">
        <v>97.4</v>
      </c>
      <c r="F8" s="5">
        <v>101.8</v>
      </c>
    </row>
    <row r="9" spans="1:6" ht="12.75">
      <c r="A9" s="5" t="s">
        <v>446</v>
      </c>
      <c r="B9" s="36">
        <v>150</v>
      </c>
      <c r="C9" s="5">
        <v>111.1</v>
      </c>
      <c r="D9" s="5">
        <v>96.2</v>
      </c>
      <c r="E9" s="5">
        <v>95.7</v>
      </c>
      <c r="F9" s="5">
        <v>108.6</v>
      </c>
    </row>
    <row r="10" spans="1:6" ht="12.75">
      <c r="A10" s="5" t="s">
        <v>447</v>
      </c>
      <c r="B10" s="5">
        <v>96.8</v>
      </c>
      <c r="C10" s="5">
        <v>109.1</v>
      </c>
      <c r="D10" s="5">
        <v>107.7</v>
      </c>
      <c r="E10" s="5">
        <v>96.4</v>
      </c>
      <c r="F10" s="5">
        <v>119.5</v>
      </c>
    </row>
    <row r="11" spans="1:6" ht="12.75">
      <c r="A11" s="5" t="s">
        <v>448</v>
      </c>
      <c r="B11" s="5">
        <v>106.3</v>
      </c>
      <c r="C11" s="5">
        <v>121.2</v>
      </c>
      <c r="D11" s="36">
        <v>90.7</v>
      </c>
      <c r="E11" s="5">
        <v>111.3</v>
      </c>
      <c r="F11" s="5">
        <v>105.2</v>
      </c>
    </row>
    <row r="12" spans="1:6" ht="12.75">
      <c r="A12" s="5" t="s">
        <v>524</v>
      </c>
      <c r="B12" s="5"/>
      <c r="D12" s="5"/>
      <c r="E12" s="5"/>
      <c r="F12" s="5"/>
    </row>
    <row r="13" spans="1:6" ht="12.75">
      <c r="A13" s="5" t="s">
        <v>343</v>
      </c>
      <c r="B13" s="5">
        <v>107.5</v>
      </c>
      <c r="C13" s="5">
        <v>92.6</v>
      </c>
      <c r="D13" s="5">
        <v>97.4</v>
      </c>
      <c r="E13" s="5">
        <v>111.2</v>
      </c>
      <c r="F13" s="5">
        <v>121.9</v>
      </c>
    </row>
    <row r="14" spans="1:6" ht="12.75">
      <c r="A14" s="5" t="s">
        <v>452</v>
      </c>
      <c r="B14" s="5">
        <v>132.3</v>
      </c>
      <c r="C14" s="5">
        <v>110.8</v>
      </c>
      <c r="D14" s="5">
        <v>122.1</v>
      </c>
      <c r="E14" s="5">
        <v>81.5</v>
      </c>
      <c r="F14" s="5">
        <v>102.5</v>
      </c>
    </row>
    <row r="15" spans="1:6" ht="12.75">
      <c r="A15" s="5" t="s">
        <v>752</v>
      </c>
      <c r="B15" s="5"/>
      <c r="D15" s="5"/>
      <c r="E15" s="5"/>
      <c r="F15" s="5"/>
    </row>
    <row r="16" spans="1:6" ht="12.75">
      <c r="A16" s="5" t="s">
        <v>372</v>
      </c>
      <c r="B16" s="36">
        <v>110.9</v>
      </c>
      <c r="C16" s="5">
        <v>109.6</v>
      </c>
      <c r="D16" s="5">
        <v>102.3</v>
      </c>
      <c r="E16" s="5">
        <v>94.4</v>
      </c>
      <c r="F16" s="5">
        <v>110.2</v>
      </c>
    </row>
    <row r="17" spans="1:6" ht="12.75">
      <c r="A17" s="5" t="s">
        <v>455</v>
      </c>
      <c r="B17" s="36">
        <v>113</v>
      </c>
      <c r="C17" s="5">
        <v>113.3</v>
      </c>
      <c r="D17" s="5">
        <v>104.2</v>
      </c>
      <c r="E17" s="5">
        <v>90.5</v>
      </c>
      <c r="F17" s="5">
        <v>116.9</v>
      </c>
    </row>
    <row r="18" spans="1:6" ht="12.75">
      <c r="A18" s="5" t="s">
        <v>456</v>
      </c>
      <c r="B18" s="5">
        <v>144.4</v>
      </c>
      <c r="C18" s="5">
        <v>131.1</v>
      </c>
      <c r="D18" s="5">
        <v>105.1</v>
      </c>
      <c r="E18" s="5">
        <v>104.2</v>
      </c>
      <c r="F18" s="5">
        <v>109.5</v>
      </c>
    </row>
    <row r="19" spans="1:6" ht="12.75">
      <c r="A19" s="5" t="s">
        <v>457</v>
      </c>
      <c r="B19" s="5">
        <v>108.1</v>
      </c>
      <c r="C19" s="36">
        <v>106</v>
      </c>
      <c r="D19" s="5">
        <v>106.9</v>
      </c>
      <c r="E19" s="5">
        <v>96.5</v>
      </c>
      <c r="F19" s="5">
        <v>113.7</v>
      </c>
    </row>
    <row r="20" spans="1:6" ht="12.75">
      <c r="A20" s="5" t="s">
        <v>458</v>
      </c>
      <c r="B20" s="5"/>
      <c r="D20" s="5"/>
      <c r="E20" s="5"/>
      <c r="F20" s="5"/>
    </row>
    <row r="21" spans="1:6" ht="12.75">
      <c r="A21" s="5" t="s">
        <v>429</v>
      </c>
      <c r="B21" s="36">
        <v>105</v>
      </c>
      <c r="C21" s="5">
        <v>110.2</v>
      </c>
      <c r="D21" s="5">
        <v>101.1</v>
      </c>
      <c r="E21" s="5">
        <v>104.9</v>
      </c>
      <c r="F21" s="5">
        <v>101.6</v>
      </c>
    </row>
    <row r="22" spans="1:6" ht="12.75">
      <c r="A22" s="5" t="s">
        <v>460</v>
      </c>
      <c r="B22" s="5">
        <v>101.8</v>
      </c>
      <c r="C22" s="5">
        <v>102.9</v>
      </c>
      <c r="D22" s="5">
        <v>102.5</v>
      </c>
      <c r="E22" s="5">
        <v>99.7</v>
      </c>
      <c r="F22" s="5">
        <v>105.2</v>
      </c>
    </row>
    <row r="23" spans="1:6" ht="12.75">
      <c r="A23" s="5" t="s">
        <v>461</v>
      </c>
      <c r="B23" s="5">
        <v>100.1</v>
      </c>
      <c r="C23" s="5">
        <v>101.4</v>
      </c>
      <c r="D23" s="5">
        <v>101.4</v>
      </c>
      <c r="E23" s="5">
        <v>99.7</v>
      </c>
      <c r="F23" s="5">
        <v>101.3</v>
      </c>
    </row>
    <row r="24" spans="1:6" ht="12.75">
      <c r="A24" s="5" t="s">
        <v>498</v>
      </c>
      <c r="B24" s="5"/>
      <c r="C24" s="41"/>
      <c r="D24" s="5"/>
      <c r="E24" s="5"/>
      <c r="F24" s="5"/>
    </row>
    <row r="25" spans="1:6" ht="12.75">
      <c r="A25" s="5" t="s">
        <v>499</v>
      </c>
      <c r="B25" s="5">
        <v>101.5</v>
      </c>
      <c r="C25" s="36">
        <v>99.6</v>
      </c>
      <c r="D25" s="5">
        <v>99.7</v>
      </c>
      <c r="E25" s="5">
        <v>101.7</v>
      </c>
      <c r="F25" s="5">
        <v>100.9</v>
      </c>
    </row>
    <row r="26" spans="1:6" ht="12.75">
      <c r="A26" s="5" t="s">
        <v>464</v>
      </c>
      <c r="B26" s="5"/>
      <c r="D26" s="5"/>
      <c r="E26" s="5"/>
      <c r="F26" s="5"/>
    </row>
    <row r="27" spans="1:6" ht="12.75">
      <c r="A27" s="5" t="s">
        <v>465</v>
      </c>
      <c r="B27" s="5">
        <v>101.7</v>
      </c>
      <c r="C27" s="5">
        <v>99.2</v>
      </c>
      <c r="D27" s="5">
        <v>93.7</v>
      </c>
      <c r="E27" s="5">
        <v>97.8</v>
      </c>
      <c r="F27" s="5">
        <v>101.3</v>
      </c>
    </row>
    <row r="28" spans="1:6" ht="12.75">
      <c r="A28" s="38" t="s">
        <v>466</v>
      </c>
      <c r="E28" s="5"/>
      <c r="F28" s="5"/>
    </row>
    <row r="29" spans="1:6" ht="12.75">
      <c r="A29" s="38" t="s">
        <v>520</v>
      </c>
      <c r="B29" s="5">
        <v>107.4</v>
      </c>
      <c r="C29" s="99">
        <v>106.2</v>
      </c>
      <c r="D29" s="5">
        <v>107.1</v>
      </c>
      <c r="E29" s="5">
        <v>96.8</v>
      </c>
      <c r="F29" s="5">
        <v>114.2</v>
      </c>
    </row>
    <row r="30" spans="1:6" ht="13.5" thickBot="1">
      <c r="A30" s="11" t="s">
        <v>396</v>
      </c>
      <c r="B30" s="11">
        <v>108.5</v>
      </c>
      <c r="C30" s="11">
        <v>108.4</v>
      </c>
      <c r="D30" s="11">
        <v>102.9</v>
      </c>
      <c r="E30" s="11">
        <v>99.5</v>
      </c>
      <c r="F30" s="423">
        <v>106</v>
      </c>
    </row>
    <row r="31" ht="12.75">
      <c r="A31" s="194"/>
    </row>
    <row r="32" ht="12.75" hidden="1"/>
    <row r="33" ht="18.75" customHeight="1">
      <c r="A33" s="105" t="s">
        <v>525</v>
      </c>
    </row>
    <row r="34" spans="1:6" ht="18.75" customHeight="1" thickBot="1">
      <c r="A34" s="150" t="s">
        <v>697</v>
      </c>
      <c r="B34" s="42"/>
      <c r="C34" s="42"/>
      <c r="D34" s="42"/>
      <c r="E34" s="42"/>
      <c r="F34" s="42"/>
    </row>
    <row r="35" spans="1:6" ht="17.25" customHeight="1" thickBot="1">
      <c r="A35" s="225"/>
      <c r="B35" s="79">
        <v>2007</v>
      </c>
      <c r="C35" s="79">
        <v>2008</v>
      </c>
      <c r="D35" s="79">
        <v>2009</v>
      </c>
      <c r="E35" s="79">
        <v>2010</v>
      </c>
      <c r="F35" s="79">
        <v>2011</v>
      </c>
    </row>
    <row r="36" ht="12.75">
      <c r="A36" s="175"/>
    </row>
    <row r="37" spans="1:7" ht="12.75">
      <c r="A37" s="176" t="s">
        <v>148</v>
      </c>
      <c r="B37" s="68">
        <v>134.6</v>
      </c>
      <c r="C37" s="68">
        <v>145.9</v>
      </c>
      <c r="D37" s="68">
        <v>150.1</v>
      </c>
      <c r="E37" s="68">
        <v>149.3</v>
      </c>
      <c r="F37" s="40">
        <v>158.3</v>
      </c>
      <c r="G37" s="41"/>
    </row>
    <row r="38" spans="4:6" ht="12.75">
      <c r="D38" s="5"/>
      <c r="F38" s="5"/>
    </row>
    <row r="39" spans="1:7" ht="12.75">
      <c r="A39" s="6" t="s">
        <v>364</v>
      </c>
      <c r="B39" s="36">
        <v>117.6</v>
      </c>
      <c r="C39" s="36">
        <v>118.7</v>
      </c>
      <c r="D39" s="36">
        <v>126.7</v>
      </c>
      <c r="E39" s="36">
        <v>123.4</v>
      </c>
      <c r="F39" s="5">
        <v>125.6</v>
      </c>
      <c r="G39" s="41"/>
    </row>
    <row r="40" spans="1:7" ht="12.75">
      <c r="A40" s="6" t="s">
        <v>365</v>
      </c>
      <c r="B40" s="36">
        <v>137.1</v>
      </c>
      <c r="C40" s="36">
        <v>152.3</v>
      </c>
      <c r="D40" s="36">
        <v>146.5</v>
      </c>
      <c r="E40" s="36">
        <v>140.2</v>
      </c>
      <c r="F40" s="5">
        <v>152.3</v>
      </c>
      <c r="G40" s="41"/>
    </row>
    <row r="41" spans="1:7" ht="12.75">
      <c r="A41" s="6" t="s">
        <v>366</v>
      </c>
      <c r="B41" s="36">
        <v>106.1</v>
      </c>
      <c r="C41" s="36">
        <v>115.8</v>
      </c>
      <c r="D41" s="36">
        <v>124.7</v>
      </c>
      <c r="E41" s="36">
        <v>120.2</v>
      </c>
      <c r="F41" s="5">
        <v>143.6</v>
      </c>
      <c r="G41" s="41"/>
    </row>
    <row r="42" spans="1:7" ht="12.75">
      <c r="A42" s="6" t="s">
        <v>367</v>
      </c>
      <c r="B42" s="36">
        <v>88.9</v>
      </c>
      <c r="C42" s="36">
        <v>106.1</v>
      </c>
      <c r="D42" s="36">
        <v>115.8</v>
      </c>
      <c r="E42" s="36">
        <v>128.9</v>
      </c>
      <c r="F42" s="5">
        <v>135.6</v>
      </c>
      <c r="G42" s="41"/>
    </row>
    <row r="43" spans="1:7" ht="12.75">
      <c r="A43" s="6" t="s">
        <v>526</v>
      </c>
      <c r="D43" s="5"/>
      <c r="F43" s="5"/>
      <c r="G43" s="41"/>
    </row>
    <row r="44" spans="1:7" ht="12.75">
      <c r="A44" s="6" t="s">
        <v>369</v>
      </c>
      <c r="B44" s="36">
        <v>99.2</v>
      </c>
      <c r="C44" s="36">
        <v>91.9</v>
      </c>
      <c r="D44" s="36">
        <v>89.5</v>
      </c>
      <c r="E44" s="36">
        <v>99.5</v>
      </c>
      <c r="F44" s="5">
        <v>121.3</v>
      </c>
      <c r="G44" s="41"/>
    </row>
    <row r="45" spans="1:7" ht="12.75">
      <c r="A45" s="6" t="s">
        <v>370</v>
      </c>
      <c r="B45" s="36">
        <v>201.5</v>
      </c>
      <c r="C45" s="36">
        <v>223.3</v>
      </c>
      <c r="D45" s="36">
        <v>272.6</v>
      </c>
      <c r="E45" s="36">
        <v>222.2</v>
      </c>
      <c r="F45" s="5">
        <v>227.8</v>
      </c>
      <c r="G45" s="41"/>
    </row>
    <row r="46" spans="1:7" ht="12.75">
      <c r="A46" s="6" t="s">
        <v>527</v>
      </c>
      <c r="D46" s="5"/>
      <c r="F46" s="5"/>
      <c r="G46" s="41"/>
    </row>
    <row r="47" spans="1:7" ht="12.75">
      <c r="A47" s="6" t="s">
        <v>698</v>
      </c>
      <c r="B47" s="36">
        <v>221.6</v>
      </c>
      <c r="C47" s="36">
        <v>242.9</v>
      </c>
      <c r="D47" s="36">
        <v>248.5</v>
      </c>
      <c r="E47" s="36">
        <v>234.6</v>
      </c>
      <c r="F47" s="5">
        <v>258.5</v>
      </c>
      <c r="G47" s="41"/>
    </row>
    <row r="48" spans="1:7" ht="12.75">
      <c r="A48" s="6" t="s">
        <v>425</v>
      </c>
      <c r="B48" s="36">
        <v>235.7</v>
      </c>
      <c r="C48" s="36">
        <v>267</v>
      </c>
      <c r="D48" s="36">
        <v>278.2</v>
      </c>
      <c r="E48" s="36">
        <v>251.8</v>
      </c>
      <c r="F48" s="5">
        <v>294.4</v>
      </c>
      <c r="G48" s="41"/>
    </row>
    <row r="49" spans="1:7" ht="12.75">
      <c r="A49" s="6" t="s">
        <v>426</v>
      </c>
      <c r="B49" s="36">
        <v>220.8</v>
      </c>
      <c r="C49" s="36">
        <v>289.5</v>
      </c>
      <c r="D49" s="36">
        <v>304.3</v>
      </c>
      <c r="E49" s="36">
        <v>317.1</v>
      </c>
      <c r="F49" s="5">
        <v>347.2</v>
      </c>
      <c r="G49" s="41"/>
    </row>
    <row r="50" spans="1:7" ht="12.75">
      <c r="A50" s="5" t="s">
        <v>491</v>
      </c>
      <c r="B50" s="36">
        <v>149.6</v>
      </c>
      <c r="C50" s="36">
        <v>158.6</v>
      </c>
      <c r="D50" s="36">
        <v>169.5</v>
      </c>
      <c r="E50" s="36">
        <v>163.6</v>
      </c>
      <c r="F50" s="36">
        <v>186</v>
      </c>
      <c r="G50" s="41"/>
    </row>
    <row r="51" spans="1:7" ht="12.75">
      <c r="A51" s="5" t="s">
        <v>377</v>
      </c>
      <c r="D51" s="5"/>
      <c r="F51" s="5"/>
      <c r="G51" s="41"/>
    </row>
    <row r="52" spans="1:7" ht="12.75">
      <c r="A52" s="5" t="s">
        <v>378</v>
      </c>
      <c r="B52" s="36">
        <v>111.1</v>
      </c>
      <c r="C52" s="36">
        <v>122.4</v>
      </c>
      <c r="D52" s="36">
        <v>123.7</v>
      </c>
      <c r="E52" s="36">
        <v>129.8</v>
      </c>
      <c r="F52" s="5">
        <v>131.9</v>
      </c>
      <c r="G52" s="41"/>
    </row>
    <row r="53" spans="1:7" ht="12.75">
      <c r="A53" s="6" t="s">
        <v>389</v>
      </c>
      <c r="B53" s="36">
        <v>112.1</v>
      </c>
      <c r="C53" s="36">
        <v>115.4</v>
      </c>
      <c r="D53" s="36">
        <v>118.3</v>
      </c>
      <c r="E53" s="36">
        <v>117.9</v>
      </c>
      <c r="F53" s="36">
        <v>124</v>
      </c>
      <c r="G53" s="41"/>
    </row>
    <row r="54" spans="1:7" ht="12.75">
      <c r="A54" s="6" t="s">
        <v>390</v>
      </c>
      <c r="B54" s="36">
        <v>116.6</v>
      </c>
      <c r="C54" s="36">
        <v>118.2</v>
      </c>
      <c r="D54" s="36">
        <v>119.9</v>
      </c>
      <c r="E54" s="36">
        <v>119.5</v>
      </c>
      <c r="F54" s="5">
        <v>121.1</v>
      </c>
      <c r="G54" s="41"/>
    </row>
    <row r="55" spans="1:7" ht="12.75">
      <c r="A55" s="5" t="s">
        <v>529</v>
      </c>
      <c r="B55" s="36"/>
      <c r="C55" s="36"/>
      <c r="D55" s="36"/>
      <c r="E55" s="36"/>
      <c r="F55" s="5"/>
      <c r="G55" s="41"/>
    </row>
    <row r="56" spans="1:7" ht="12.75">
      <c r="A56" s="5" t="s">
        <v>463</v>
      </c>
      <c r="B56" s="36">
        <v>93.7</v>
      </c>
      <c r="C56" s="36">
        <v>93.3</v>
      </c>
      <c r="D56" s="36">
        <v>93</v>
      </c>
      <c r="E56" s="36">
        <v>94.6</v>
      </c>
      <c r="F56" s="5">
        <v>95.5</v>
      </c>
      <c r="G56" s="41"/>
    </row>
    <row r="57" spans="1:7" ht="12.75">
      <c r="A57" s="6" t="s">
        <v>392</v>
      </c>
      <c r="B57" s="36"/>
      <c r="C57" s="36"/>
      <c r="D57" s="36">
        <f>IF(C57=0,"",IF(D27=0,"",C57*D27/100))</f>
      </c>
      <c r="E57" s="36"/>
      <c r="F57" s="5"/>
      <c r="G57" s="41"/>
    </row>
    <row r="58" spans="1:7" ht="12.75">
      <c r="A58" s="6" t="s">
        <v>393</v>
      </c>
      <c r="B58" s="36">
        <v>135.4</v>
      </c>
      <c r="C58" s="36">
        <v>134.3</v>
      </c>
      <c r="D58" s="5">
        <v>125.8</v>
      </c>
      <c r="E58" s="36">
        <v>123</v>
      </c>
      <c r="F58" s="5">
        <v>124.6</v>
      </c>
      <c r="G58" s="41"/>
    </row>
    <row r="59" spans="1:7" ht="12.75">
      <c r="A59" s="38" t="s">
        <v>394</v>
      </c>
      <c r="B59" s="36"/>
      <c r="C59" s="36"/>
      <c r="D59" s="36">
        <f>IF(C59=0,"",IF(D29=0,"",C59*D29/100))</f>
      </c>
      <c r="E59" s="36"/>
      <c r="F59" s="5"/>
      <c r="G59" s="41"/>
    </row>
    <row r="60" spans="1:7" ht="12.75">
      <c r="A60" s="38" t="s">
        <v>520</v>
      </c>
      <c r="B60" s="36">
        <v>156.8</v>
      </c>
      <c r="C60" s="36">
        <v>166.5</v>
      </c>
      <c r="D60" s="36">
        <v>178.3</v>
      </c>
      <c r="E60" s="36">
        <v>172.6</v>
      </c>
      <c r="F60" s="5">
        <v>197.1</v>
      </c>
      <c r="G60" s="41"/>
    </row>
    <row r="61" spans="1:7" ht="12.75">
      <c r="A61" s="6" t="s">
        <v>528</v>
      </c>
      <c r="B61" s="80">
        <v>134.6</v>
      </c>
      <c r="C61" s="80">
        <v>145.9</v>
      </c>
      <c r="D61" s="38">
        <v>150.1</v>
      </c>
      <c r="E61" s="36">
        <v>149.3</v>
      </c>
      <c r="F61" s="5">
        <v>158.3</v>
      </c>
      <c r="G61" s="41"/>
    </row>
    <row r="62" spans="1:6" ht="13.5" thickBot="1">
      <c r="A62" s="42"/>
      <c r="B62" s="42"/>
      <c r="C62" s="42"/>
      <c r="D62" s="42"/>
      <c r="E62" s="42"/>
      <c r="F62" s="42"/>
    </row>
    <row r="63" ht="12.75">
      <c r="A63" s="226"/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Footer>&amp;C64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S68"/>
  <sheetViews>
    <sheetView showGridLines="0" workbookViewId="0" topLeftCell="A16">
      <selection activeCell="F40" sqref="F40"/>
    </sheetView>
  </sheetViews>
  <sheetFormatPr defaultColWidth="9.00390625" defaultRowHeight="12.75"/>
  <cols>
    <col min="1" max="1" width="37.00390625" style="4" customWidth="1"/>
    <col min="2" max="21" width="0" style="4" hidden="1" customWidth="1"/>
    <col min="22" max="16384" width="9.125" style="4" customWidth="1"/>
  </cols>
  <sheetData>
    <row r="1" ht="18.75" customHeight="1">
      <c r="A1" s="227" t="s">
        <v>530</v>
      </c>
    </row>
    <row r="2" ht="18.75" customHeight="1" hidden="1">
      <c r="A2" s="227" t="s">
        <v>780</v>
      </c>
    </row>
    <row r="3" ht="18.75" customHeight="1" hidden="1">
      <c r="A3" s="227" t="s">
        <v>781</v>
      </c>
    </row>
    <row r="4" spans="1:41" ht="18.75" customHeight="1" thickBot="1">
      <c r="A4" s="474" t="s">
        <v>157</v>
      </c>
      <c r="B4" s="474"/>
      <c r="C4" s="474"/>
      <c r="D4" s="474"/>
      <c r="E4" s="474"/>
      <c r="F4" s="474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</row>
    <row r="5" spans="1:45" ht="18" customHeight="1">
      <c r="A5" s="230"/>
      <c r="B5" s="38"/>
      <c r="C5" s="170"/>
      <c r="D5" s="231">
        <v>2007</v>
      </c>
      <c r="E5" s="231"/>
      <c r="F5" s="170"/>
      <c r="G5" s="38"/>
      <c r="H5" s="170"/>
      <c r="I5" s="231">
        <v>2008</v>
      </c>
      <c r="J5" s="231"/>
      <c r="K5" s="170"/>
      <c r="L5" s="38"/>
      <c r="M5" s="170"/>
      <c r="N5" s="231">
        <v>2009</v>
      </c>
      <c r="O5" s="231"/>
      <c r="P5" s="170"/>
      <c r="Q5" s="38"/>
      <c r="R5" s="170"/>
      <c r="S5" s="231">
        <v>2010</v>
      </c>
      <c r="T5" s="231"/>
      <c r="U5" s="170"/>
      <c r="V5" s="38"/>
      <c r="W5" s="170"/>
      <c r="X5" s="231">
        <v>2011</v>
      </c>
      <c r="Y5" s="231"/>
      <c r="Z5" s="170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</row>
    <row r="6" spans="1:45" ht="18" customHeight="1" thickBot="1">
      <c r="A6" s="232"/>
      <c r="B6" s="219">
        <v>2007</v>
      </c>
      <c r="C6" s="219" t="s">
        <v>485</v>
      </c>
      <c r="D6" s="219" t="s">
        <v>486</v>
      </c>
      <c r="E6" s="219" t="s">
        <v>487</v>
      </c>
      <c r="F6" s="219" t="s">
        <v>488</v>
      </c>
      <c r="G6" s="219">
        <v>2008</v>
      </c>
      <c r="H6" s="219" t="s">
        <v>485</v>
      </c>
      <c r="I6" s="219" t="s">
        <v>486</v>
      </c>
      <c r="J6" s="219" t="s">
        <v>487</v>
      </c>
      <c r="K6" s="219" t="s">
        <v>488</v>
      </c>
      <c r="L6" s="219">
        <v>2009</v>
      </c>
      <c r="M6" s="219" t="s">
        <v>485</v>
      </c>
      <c r="N6" s="219" t="s">
        <v>486</v>
      </c>
      <c r="O6" s="219" t="s">
        <v>487</v>
      </c>
      <c r="P6" s="219" t="s">
        <v>488</v>
      </c>
      <c r="Q6" s="219">
        <v>2010</v>
      </c>
      <c r="R6" s="219" t="s">
        <v>485</v>
      </c>
      <c r="S6" s="219" t="s">
        <v>486</v>
      </c>
      <c r="T6" s="219" t="s">
        <v>487</v>
      </c>
      <c r="U6" s="219" t="s">
        <v>488</v>
      </c>
      <c r="V6" s="219">
        <v>2011</v>
      </c>
      <c r="W6" s="219" t="s">
        <v>485</v>
      </c>
      <c r="X6" s="219" t="s">
        <v>486</v>
      </c>
      <c r="Y6" s="219" t="s">
        <v>487</v>
      </c>
      <c r="Z6" s="219" t="s">
        <v>488</v>
      </c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</row>
    <row r="7" ht="12.75">
      <c r="A7" s="233"/>
    </row>
    <row r="8" spans="1:26" ht="12.75">
      <c r="A8" s="152" t="s">
        <v>148</v>
      </c>
      <c r="B8" s="40">
        <v>108.5</v>
      </c>
      <c r="C8" s="40">
        <v>109.4</v>
      </c>
      <c r="D8" s="40">
        <v>110.5</v>
      </c>
      <c r="E8" s="40">
        <v>108.3</v>
      </c>
      <c r="F8" s="40">
        <v>106.9</v>
      </c>
      <c r="G8" s="40">
        <v>108.4</v>
      </c>
      <c r="H8" s="40">
        <v>106.7</v>
      </c>
      <c r="I8" s="40">
        <v>108.5</v>
      </c>
      <c r="J8" s="40">
        <v>106.7</v>
      </c>
      <c r="K8" s="40">
        <v>111.2</v>
      </c>
      <c r="L8" s="40">
        <v>102.9</v>
      </c>
      <c r="M8" s="40">
        <v>98.6</v>
      </c>
      <c r="N8" s="40">
        <v>99.9</v>
      </c>
      <c r="O8" s="40">
        <v>104.8</v>
      </c>
      <c r="P8" s="40">
        <v>105.2</v>
      </c>
      <c r="Q8" s="40">
        <v>99.5</v>
      </c>
      <c r="R8" s="40">
        <v>117.3</v>
      </c>
      <c r="S8" s="40">
        <v>97.8</v>
      </c>
      <c r="T8" s="40">
        <v>91.7</v>
      </c>
      <c r="U8" s="40">
        <v>98.9</v>
      </c>
      <c r="V8" s="68">
        <v>106</v>
      </c>
      <c r="W8" s="433">
        <v>101</v>
      </c>
      <c r="X8" s="40">
        <v>110.1</v>
      </c>
      <c r="Y8" s="40">
        <v>113.6</v>
      </c>
      <c r="Z8" s="40">
        <v>99.5</v>
      </c>
    </row>
    <row r="9" spans="2:26" ht="12.7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 t="s">
        <v>445</v>
      </c>
      <c r="B10" s="5">
        <v>101.6</v>
      </c>
      <c r="C10" s="5">
        <v>101.9</v>
      </c>
      <c r="D10" s="5">
        <v>102.4</v>
      </c>
      <c r="E10" s="5">
        <v>101.5</v>
      </c>
      <c r="F10" s="5">
        <v>101.3</v>
      </c>
      <c r="G10" s="5">
        <v>100.9</v>
      </c>
      <c r="H10" s="5">
        <v>102.1</v>
      </c>
      <c r="I10" s="5">
        <v>103.3</v>
      </c>
      <c r="J10" s="5">
        <v>101.1</v>
      </c>
      <c r="K10" s="5">
        <v>98.3</v>
      </c>
      <c r="L10" s="5">
        <v>106.7</v>
      </c>
      <c r="M10" s="5">
        <v>100.5</v>
      </c>
      <c r="N10" s="5">
        <v>101.8</v>
      </c>
      <c r="O10" s="5">
        <v>104.7</v>
      </c>
      <c r="P10" s="5">
        <v>117.5</v>
      </c>
      <c r="Q10" s="5">
        <v>97.4</v>
      </c>
      <c r="R10" s="36">
        <v>102</v>
      </c>
      <c r="S10" s="5">
        <v>98.5</v>
      </c>
      <c r="T10" s="5">
        <v>95.8</v>
      </c>
      <c r="U10" s="5">
        <v>98.1</v>
      </c>
      <c r="V10" s="5">
        <v>101.8</v>
      </c>
      <c r="W10" s="36">
        <v>100.3</v>
      </c>
      <c r="X10" s="5">
        <v>101.8</v>
      </c>
      <c r="Y10" s="36">
        <v>103</v>
      </c>
      <c r="Z10" s="5">
        <v>100.5</v>
      </c>
    </row>
    <row r="11" spans="1:26" ht="12.75">
      <c r="A11" s="5" t="s">
        <v>446</v>
      </c>
      <c r="B11" s="36">
        <v>150</v>
      </c>
      <c r="C11" s="5">
        <v>114.3</v>
      </c>
      <c r="D11" s="5">
        <v>128.6</v>
      </c>
      <c r="E11" s="36">
        <v>130</v>
      </c>
      <c r="F11" s="5">
        <v>191.7</v>
      </c>
      <c r="G11" s="36">
        <v>111.1</v>
      </c>
      <c r="H11" s="5">
        <v>160.9</v>
      </c>
      <c r="I11" s="36">
        <v>100</v>
      </c>
      <c r="J11" s="36">
        <v>150</v>
      </c>
      <c r="K11" s="5">
        <v>71.4</v>
      </c>
      <c r="L11" s="5">
        <v>96.2</v>
      </c>
      <c r="M11" s="5">
        <v>68.3</v>
      </c>
      <c r="N11" s="36">
        <v>91.7</v>
      </c>
      <c r="O11" s="36">
        <v>100</v>
      </c>
      <c r="P11" s="5">
        <v>106.3</v>
      </c>
      <c r="Q11" s="5">
        <v>95.7</v>
      </c>
      <c r="R11" s="5">
        <v>87.5</v>
      </c>
      <c r="S11" s="5">
        <v>93.8</v>
      </c>
      <c r="T11" s="36">
        <v>100</v>
      </c>
      <c r="U11" s="5">
        <v>96.6</v>
      </c>
      <c r="V11" s="5">
        <v>108.6</v>
      </c>
      <c r="W11" s="5">
        <v>142.3</v>
      </c>
      <c r="X11" s="5">
        <v>105.4</v>
      </c>
      <c r="Y11" s="36">
        <v>104.8</v>
      </c>
      <c r="Z11" s="5">
        <v>95.7</v>
      </c>
    </row>
    <row r="12" spans="1:26" ht="12.75">
      <c r="A12" s="5" t="s">
        <v>447</v>
      </c>
      <c r="B12" s="5">
        <v>96.8</v>
      </c>
      <c r="C12" s="5">
        <v>100.5</v>
      </c>
      <c r="D12" s="5">
        <v>88.8</v>
      </c>
      <c r="E12" s="5">
        <v>96.1</v>
      </c>
      <c r="F12" s="5">
        <v>100.8</v>
      </c>
      <c r="G12" s="5">
        <v>109.1</v>
      </c>
      <c r="H12" s="5">
        <v>90.6</v>
      </c>
      <c r="I12" s="5">
        <v>104.9</v>
      </c>
      <c r="J12" s="36">
        <v>114</v>
      </c>
      <c r="K12" s="5">
        <v>118.1</v>
      </c>
      <c r="L12" s="5">
        <v>107.7</v>
      </c>
      <c r="M12" s="5">
        <v>111.5</v>
      </c>
      <c r="N12" s="5">
        <v>107.9</v>
      </c>
      <c r="O12" s="5">
        <v>96.9</v>
      </c>
      <c r="P12" s="5">
        <v>116.6</v>
      </c>
      <c r="Q12" s="5">
        <v>96.4</v>
      </c>
      <c r="R12" s="5">
        <v>91.6</v>
      </c>
      <c r="S12" s="5">
        <v>114.1</v>
      </c>
      <c r="T12" s="5">
        <v>92.2</v>
      </c>
      <c r="U12" s="5">
        <v>90.2</v>
      </c>
      <c r="V12" s="5">
        <v>119.5</v>
      </c>
      <c r="W12" s="5">
        <v>125.3</v>
      </c>
      <c r="X12" s="5">
        <v>96.2</v>
      </c>
      <c r="Y12" s="36">
        <v>123</v>
      </c>
      <c r="Z12" s="5">
        <v>125.8</v>
      </c>
    </row>
    <row r="13" spans="1:26" ht="12.75">
      <c r="A13" s="5" t="s">
        <v>448</v>
      </c>
      <c r="B13" s="5">
        <v>106.3</v>
      </c>
      <c r="C13" s="5">
        <v>97.3</v>
      </c>
      <c r="D13" s="5">
        <v>106.4</v>
      </c>
      <c r="E13" s="5">
        <v>114.6</v>
      </c>
      <c r="F13" s="5">
        <v>107.5</v>
      </c>
      <c r="G13" s="5">
        <v>121.2</v>
      </c>
      <c r="H13" s="5">
        <v>103.3</v>
      </c>
      <c r="I13" s="5">
        <v>111.3</v>
      </c>
      <c r="J13" s="5">
        <v>119.8</v>
      </c>
      <c r="K13" s="5">
        <v>141.1</v>
      </c>
      <c r="L13" s="36">
        <v>90.7</v>
      </c>
      <c r="M13" s="5">
        <v>75.9</v>
      </c>
      <c r="N13" s="5">
        <v>76.1</v>
      </c>
      <c r="O13" s="5">
        <v>99.9</v>
      </c>
      <c r="P13" s="5">
        <v>101.8</v>
      </c>
      <c r="Q13" s="5">
        <v>111.3</v>
      </c>
      <c r="R13" s="36">
        <v>207.7</v>
      </c>
      <c r="S13" s="5">
        <v>108.8</v>
      </c>
      <c r="T13" s="5">
        <v>75.2</v>
      </c>
      <c r="U13" s="36">
        <v>99</v>
      </c>
      <c r="V13" s="5">
        <v>105.2</v>
      </c>
      <c r="W13" s="36">
        <v>92.1</v>
      </c>
      <c r="X13" s="5">
        <v>135.9</v>
      </c>
      <c r="Y13" s="5">
        <v>156.4</v>
      </c>
      <c r="Z13" s="36">
        <v>72.6</v>
      </c>
    </row>
    <row r="14" spans="1:26" ht="12.75">
      <c r="A14" s="5" t="s">
        <v>531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R14" s="5"/>
      <c r="S14" s="5"/>
      <c r="T14" s="5"/>
      <c r="U14" s="5"/>
      <c r="W14" s="5"/>
      <c r="X14" s="5"/>
      <c r="Y14" s="5"/>
      <c r="Z14" s="5"/>
    </row>
    <row r="15" spans="1:26" ht="12.75">
      <c r="A15" s="5" t="s">
        <v>369</v>
      </c>
      <c r="B15" s="5">
        <v>107.5</v>
      </c>
      <c r="C15" s="5">
        <v>110.2</v>
      </c>
      <c r="D15" s="5">
        <v>109.7</v>
      </c>
      <c r="E15" s="5">
        <v>105.2</v>
      </c>
      <c r="F15" s="5">
        <v>104.2</v>
      </c>
      <c r="G15" s="5">
        <v>92.6</v>
      </c>
      <c r="H15" s="36">
        <v>105</v>
      </c>
      <c r="I15" s="5">
        <v>89.8</v>
      </c>
      <c r="J15" s="5">
        <v>92.4</v>
      </c>
      <c r="K15" s="5">
        <v>78.9</v>
      </c>
      <c r="L15" s="5">
        <v>97.4</v>
      </c>
      <c r="M15" s="36">
        <v>82.5</v>
      </c>
      <c r="N15" s="5">
        <v>102.6</v>
      </c>
      <c r="O15" s="36">
        <v>99</v>
      </c>
      <c r="P15" s="5">
        <v>111.4</v>
      </c>
      <c r="Q15" s="5">
        <v>111.2</v>
      </c>
      <c r="R15" s="5">
        <v>116.6</v>
      </c>
      <c r="S15" s="36">
        <v>107.9</v>
      </c>
      <c r="T15" s="36">
        <v>110</v>
      </c>
      <c r="U15" s="5">
        <v>108.9</v>
      </c>
      <c r="V15" s="5">
        <v>121.9</v>
      </c>
      <c r="W15" s="5">
        <v>128.2</v>
      </c>
      <c r="X15" s="36">
        <v>130.3</v>
      </c>
      <c r="Y15" s="36">
        <v>110.7</v>
      </c>
      <c r="Z15" s="5">
        <v>118.7</v>
      </c>
    </row>
    <row r="16" spans="1:26" ht="12.75">
      <c r="A16" s="5" t="s">
        <v>452</v>
      </c>
      <c r="B16" s="5">
        <v>132.3</v>
      </c>
      <c r="C16" s="5">
        <v>162.4</v>
      </c>
      <c r="D16" s="5">
        <v>135.3</v>
      </c>
      <c r="E16" s="5">
        <v>145.7</v>
      </c>
      <c r="F16" s="5">
        <v>112.5</v>
      </c>
      <c r="G16" s="5">
        <v>110.8</v>
      </c>
      <c r="H16" s="5">
        <v>93.1</v>
      </c>
      <c r="I16" s="5">
        <v>106.3</v>
      </c>
      <c r="J16" s="5">
        <v>111.6</v>
      </c>
      <c r="K16" s="5">
        <v>118.7</v>
      </c>
      <c r="L16" s="5">
        <v>122.1</v>
      </c>
      <c r="M16" s="5">
        <v>110.9</v>
      </c>
      <c r="N16" s="36">
        <v>132</v>
      </c>
      <c r="O16" s="5">
        <v>124.8</v>
      </c>
      <c r="P16" s="5">
        <v>116.5</v>
      </c>
      <c r="Q16" s="5">
        <v>81.5</v>
      </c>
      <c r="R16" s="5">
        <v>115.2</v>
      </c>
      <c r="S16" s="5">
        <v>87.5</v>
      </c>
      <c r="T16" s="36">
        <v>70</v>
      </c>
      <c r="U16" s="5">
        <v>78.9</v>
      </c>
      <c r="V16" s="5">
        <v>102.5</v>
      </c>
      <c r="W16" s="5">
        <v>92.2</v>
      </c>
      <c r="X16" s="5">
        <v>73.8</v>
      </c>
      <c r="Y16" s="36">
        <v>133.1</v>
      </c>
      <c r="Z16" s="5">
        <v>100.8</v>
      </c>
    </row>
    <row r="17" spans="1:26" ht="12.75">
      <c r="A17" s="5" t="s">
        <v>532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R17" s="5"/>
      <c r="S17" s="5"/>
      <c r="T17" s="5"/>
      <c r="U17" s="5"/>
      <c r="W17" s="5"/>
      <c r="X17" s="5"/>
      <c r="Y17" s="5"/>
      <c r="Z17" s="5"/>
    </row>
    <row r="18" spans="1:26" ht="12.75">
      <c r="A18" s="5" t="s">
        <v>533</v>
      </c>
      <c r="B18" s="5">
        <v>110.9</v>
      </c>
      <c r="C18" s="5">
        <v>111.9</v>
      </c>
      <c r="D18" s="5">
        <v>116.6</v>
      </c>
      <c r="E18" s="5">
        <v>110.6</v>
      </c>
      <c r="F18" s="5">
        <v>106.9</v>
      </c>
      <c r="G18" s="5">
        <v>109.6</v>
      </c>
      <c r="H18" s="5">
        <v>105.7</v>
      </c>
      <c r="I18" s="5">
        <v>107.6</v>
      </c>
      <c r="J18" s="5">
        <v>108.9</v>
      </c>
      <c r="K18" s="5">
        <v>113.4</v>
      </c>
      <c r="L18" s="5">
        <v>102.3</v>
      </c>
      <c r="M18" s="5">
        <v>104.8</v>
      </c>
      <c r="N18" s="5">
        <v>105.2</v>
      </c>
      <c r="O18" s="5">
        <v>106.3</v>
      </c>
      <c r="P18" s="5">
        <v>95.9</v>
      </c>
      <c r="Q18" s="5">
        <v>94.4</v>
      </c>
      <c r="R18" s="36">
        <v>98</v>
      </c>
      <c r="S18" s="36">
        <v>87</v>
      </c>
      <c r="T18" s="5">
        <v>93.5</v>
      </c>
      <c r="U18" s="5">
        <v>98.3</v>
      </c>
      <c r="V18" s="5">
        <v>110.2</v>
      </c>
      <c r="W18" s="36">
        <v>99.1</v>
      </c>
      <c r="X18" s="36">
        <v>113.6</v>
      </c>
      <c r="Y18" s="5">
        <v>110.3</v>
      </c>
      <c r="Z18" s="5">
        <v>114.2</v>
      </c>
    </row>
    <row r="19" spans="1:26" ht="12.75">
      <c r="A19" s="5" t="s">
        <v>455</v>
      </c>
      <c r="B19" s="36">
        <v>113</v>
      </c>
      <c r="C19" s="5">
        <v>125.6</v>
      </c>
      <c r="D19" s="5">
        <v>116.2</v>
      </c>
      <c r="E19" s="5">
        <v>112.3</v>
      </c>
      <c r="F19" s="5">
        <v>104.7</v>
      </c>
      <c r="G19" s="36">
        <v>113.3</v>
      </c>
      <c r="H19" s="5">
        <v>110.4</v>
      </c>
      <c r="I19" s="5">
        <v>112.1</v>
      </c>
      <c r="J19" s="5">
        <v>108.9</v>
      </c>
      <c r="K19" s="5">
        <v>119.7</v>
      </c>
      <c r="L19" s="5">
        <v>104.2</v>
      </c>
      <c r="M19" s="5">
        <v>104.3</v>
      </c>
      <c r="N19" s="5">
        <v>104.1</v>
      </c>
      <c r="O19" s="5">
        <v>105.9</v>
      </c>
      <c r="P19" s="5">
        <v>102.7</v>
      </c>
      <c r="Q19" s="5">
        <v>90.5</v>
      </c>
      <c r="R19" s="5">
        <v>108.6</v>
      </c>
      <c r="S19" s="5">
        <v>79.3</v>
      </c>
      <c r="T19" s="5">
        <v>78.2</v>
      </c>
      <c r="U19" s="5">
        <v>98.9</v>
      </c>
      <c r="V19" s="5">
        <v>116.9</v>
      </c>
      <c r="W19" s="5">
        <v>97.2</v>
      </c>
      <c r="X19" s="36">
        <v>129</v>
      </c>
      <c r="Y19" s="5">
        <v>120.1</v>
      </c>
      <c r="Z19" s="5">
        <v>120.1</v>
      </c>
    </row>
    <row r="20" spans="1:26" ht="12.75">
      <c r="A20" s="5" t="s">
        <v>456</v>
      </c>
      <c r="B20" s="5">
        <v>144.4</v>
      </c>
      <c r="C20" s="5">
        <v>144.4</v>
      </c>
      <c r="D20" s="5">
        <v>137.7</v>
      </c>
      <c r="E20" s="5">
        <v>158.1</v>
      </c>
      <c r="F20" s="5">
        <v>138.9</v>
      </c>
      <c r="G20" s="5">
        <v>131.1</v>
      </c>
      <c r="H20" s="5">
        <v>129.8</v>
      </c>
      <c r="I20" s="5">
        <v>136.7</v>
      </c>
      <c r="J20" s="36">
        <v>133</v>
      </c>
      <c r="K20" s="5">
        <v>125.5</v>
      </c>
      <c r="L20" s="5">
        <v>105.1</v>
      </c>
      <c r="M20" s="5">
        <v>113.2</v>
      </c>
      <c r="N20" s="5">
        <v>101.6</v>
      </c>
      <c r="O20" s="36">
        <v>103.7</v>
      </c>
      <c r="P20" s="5">
        <v>103.4</v>
      </c>
      <c r="Q20" s="5">
        <v>104.2</v>
      </c>
      <c r="R20" s="5">
        <v>102.5</v>
      </c>
      <c r="S20" s="5">
        <v>102.3</v>
      </c>
      <c r="T20" s="36">
        <v>100.3</v>
      </c>
      <c r="U20" s="36">
        <v>111</v>
      </c>
      <c r="V20" s="5">
        <v>109.5</v>
      </c>
      <c r="W20" s="5">
        <v>112.7</v>
      </c>
      <c r="X20" s="5">
        <v>112.8</v>
      </c>
      <c r="Y20" s="36">
        <v>107.2</v>
      </c>
      <c r="Z20" s="36">
        <v>106.6</v>
      </c>
    </row>
    <row r="21" spans="1:26" ht="12.75">
      <c r="A21" s="5" t="s">
        <v>457</v>
      </c>
      <c r="B21" s="5">
        <v>108.1</v>
      </c>
      <c r="C21" s="43">
        <v>108.6</v>
      </c>
      <c r="D21" s="43">
        <v>107.5</v>
      </c>
      <c r="E21" s="43">
        <v>107.3</v>
      </c>
      <c r="F21" s="43">
        <v>108.9</v>
      </c>
      <c r="G21" s="36">
        <v>106</v>
      </c>
      <c r="H21" s="43">
        <v>108.6</v>
      </c>
      <c r="I21" s="43">
        <v>106.6</v>
      </c>
      <c r="J21" s="46">
        <v>106</v>
      </c>
      <c r="K21" s="43">
        <v>104.2</v>
      </c>
      <c r="L21" s="5">
        <v>106.9</v>
      </c>
      <c r="M21" s="43">
        <v>111.6</v>
      </c>
      <c r="N21" s="43">
        <v>107.5</v>
      </c>
      <c r="O21" s="43">
        <v>106.7</v>
      </c>
      <c r="P21" s="43">
        <v>103.6</v>
      </c>
      <c r="Q21" s="5">
        <v>96.5</v>
      </c>
      <c r="R21" s="36">
        <v>94</v>
      </c>
      <c r="S21" s="43">
        <v>99.7</v>
      </c>
      <c r="T21" s="43">
        <v>93.5</v>
      </c>
      <c r="U21" s="43">
        <v>98.7</v>
      </c>
      <c r="V21" s="5">
        <v>113.7</v>
      </c>
      <c r="W21" s="36">
        <v>105.9</v>
      </c>
      <c r="X21" s="43">
        <v>108.3</v>
      </c>
      <c r="Y21" s="46">
        <v>117</v>
      </c>
      <c r="Z21" s="43">
        <v>122.1</v>
      </c>
    </row>
    <row r="22" spans="1:26" ht="12.75">
      <c r="A22" s="5" t="s">
        <v>428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R22" s="5"/>
      <c r="S22" s="5"/>
      <c r="T22" s="5"/>
      <c r="U22" s="5"/>
      <c r="W22" s="5"/>
      <c r="X22" s="5"/>
      <c r="Y22" s="5"/>
      <c r="Z22" s="5"/>
    </row>
    <row r="23" spans="1:26" ht="12.75">
      <c r="A23" s="5" t="s">
        <v>429</v>
      </c>
      <c r="B23" s="36">
        <v>105</v>
      </c>
      <c r="C23" s="5">
        <v>106.5</v>
      </c>
      <c r="D23" s="5">
        <v>102.9</v>
      </c>
      <c r="E23" s="5">
        <v>103.9</v>
      </c>
      <c r="F23" s="5">
        <v>106.7</v>
      </c>
      <c r="G23" s="36">
        <v>110.2</v>
      </c>
      <c r="H23" s="5">
        <v>112.5</v>
      </c>
      <c r="I23" s="5">
        <v>112.4</v>
      </c>
      <c r="J23" s="5">
        <v>110.2</v>
      </c>
      <c r="K23" s="5">
        <v>106.9</v>
      </c>
      <c r="L23" s="5">
        <v>101.1</v>
      </c>
      <c r="M23" s="5">
        <v>102.1</v>
      </c>
      <c r="N23" s="5">
        <v>98.1</v>
      </c>
      <c r="O23" s="36">
        <v>97</v>
      </c>
      <c r="P23" s="5">
        <v>106.9</v>
      </c>
      <c r="Q23" s="5">
        <v>104.9</v>
      </c>
      <c r="R23" s="5">
        <v>103.5</v>
      </c>
      <c r="S23" s="5">
        <v>105.2</v>
      </c>
      <c r="T23" s="36">
        <v>105.7</v>
      </c>
      <c r="U23" s="36">
        <v>105</v>
      </c>
      <c r="V23" s="5">
        <v>101.6</v>
      </c>
      <c r="W23" s="5">
        <v>100.2</v>
      </c>
      <c r="X23" s="5">
        <v>100.9</v>
      </c>
      <c r="Y23" s="36">
        <v>102.3</v>
      </c>
      <c r="Z23" s="36">
        <v>102.4</v>
      </c>
    </row>
    <row r="24" spans="1:26" ht="12.75">
      <c r="A24" s="5" t="s">
        <v>460</v>
      </c>
      <c r="B24" s="36">
        <v>101.8</v>
      </c>
      <c r="C24" s="5">
        <v>102.6</v>
      </c>
      <c r="D24" s="5">
        <v>102.1</v>
      </c>
      <c r="E24" s="5">
        <v>101.5</v>
      </c>
      <c r="F24" s="5">
        <v>101.4</v>
      </c>
      <c r="G24" s="36">
        <v>102.9</v>
      </c>
      <c r="H24" s="5">
        <v>102.6</v>
      </c>
      <c r="I24" s="5">
        <v>102.1</v>
      </c>
      <c r="J24" s="5">
        <v>102.6</v>
      </c>
      <c r="K24" s="5">
        <v>103.8</v>
      </c>
      <c r="L24" s="5">
        <v>102.5</v>
      </c>
      <c r="M24" s="5">
        <v>101.7</v>
      </c>
      <c r="N24" s="5">
        <v>102.4</v>
      </c>
      <c r="O24" s="5">
        <v>102.1</v>
      </c>
      <c r="P24" s="5">
        <v>103.3</v>
      </c>
      <c r="Q24" s="5">
        <v>99.7</v>
      </c>
      <c r="R24" s="5">
        <v>99.4</v>
      </c>
      <c r="S24" s="5">
        <v>99.6</v>
      </c>
      <c r="T24" s="5">
        <v>99.8</v>
      </c>
      <c r="U24" s="5">
        <v>99.9</v>
      </c>
      <c r="V24" s="5">
        <v>105.2</v>
      </c>
      <c r="W24" s="36">
        <v>104</v>
      </c>
      <c r="X24" s="5">
        <v>105.9</v>
      </c>
      <c r="Y24" s="5">
        <v>105.3</v>
      </c>
      <c r="Z24" s="5">
        <v>105.2</v>
      </c>
    </row>
    <row r="25" spans="1:26" ht="12.75">
      <c r="A25" s="5" t="s">
        <v>461</v>
      </c>
      <c r="B25" s="5">
        <v>100.1</v>
      </c>
      <c r="C25" s="36">
        <v>100</v>
      </c>
      <c r="D25" s="36">
        <v>100</v>
      </c>
      <c r="E25" s="36">
        <v>100</v>
      </c>
      <c r="F25" s="5">
        <v>100.2</v>
      </c>
      <c r="G25" s="5">
        <v>101.4</v>
      </c>
      <c r="H25" s="36">
        <v>101.8</v>
      </c>
      <c r="I25" s="36">
        <v>101.3</v>
      </c>
      <c r="J25" s="36">
        <v>101.7</v>
      </c>
      <c r="K25" s="5">
        <v>101.2</v>
      </c>
      <c r="L25" s="5">
        <v>101.4</v>
      </c>
      <c r="M25" s="36">
        <v>101.5</v>
      </c>
      <c r="N25" s="36">
        <v>101.5</v>
      </c>
      <c r="O25" s="36">
        <v>101.1</v>
      </c>
      <c r="P25" s="5">
        <v>101.5</v>
      </c>
      <c r="Q25" s="5">
        <v>99.7</v>
      </c>
      <c r="R25" s="5">
        <v>99.5</v>
      </c>
      <c r="S25" s="36">
        <v>99.8</v>
      </c>
      <c r="T25" s="36">
        <v>99.7</v>
      </c>
      <c r="U25" s="5">
        <v>99.7</v>
      </c>
      <c r="V25" s="5">
        <v>101.3</v>
      </c>
      <c r="W25" s="5">
        <v>99.9</v>
      </c>
      <c r="X25" s="36">
        <v>99.2</v>
      </c>
      <c r="Y25" s="36">
        <v>102.5</v>
      </c>
      <c r="Z25" s="5">
        <v>103.4</v>
      </c>
    </row>
    <row r="26" spans="1:26" ht="12.75">
      <c r="A26" s="5" t="s">
        <v>498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R26" s="5"/>
      <c r="S26" s="5"/>
      <c r="T26" s="5"/>
      <c r="U26" s="5"/>
      <c r="W26" s="5"/>
      <c r="X26" s="5"/>
      <c r="Y26" s="5"/>
      <c r="Z26" s="5"/>
    </row>
    <row r="27" spans="1:26" ht="12.75">
      <c r="A27" s="5" t="s">
        <v>499</v>
      </c>
      <c r="B27" s="5">
        <v>101.5</v>
      </c>
      <c r="C27" s="5">
        <v>101.2</v>
      </c>
      <c r="D27" s="5">
        <v>101.3</v>
      </c>
      <c r="E27" s="5">
        <v>101.8</v>
      </c>
      <c r="F27" s="5">
        <v>101.8</v>
      </c>
      <c r="G27" s="5">
        <v>99.6</v>
      </c>
      <c r="H27" s="5">
        <v>99.2</v>
      </c>
      <c r="I27" s="5">
        <v>99.5</v>
      </c>
      <c r="J27" s="5">
        <v>99.9</v>
      </c>
      <c r="K27" s="5">
        <v>99.8</v>
      </c>
      <c r="L27" s="5">
        <v>99.7</v>
      </c>
      <c r="M27" s="5">
        <v>99.9</v>
      </c>
      <c r="N27" s="5">
        <v>100.2</v>
      </c>
      <c r="O27" s="5">
        <v>99.6</v>
      </c>
      <c r="P27" s="5">
        <v>99.2</v>
      </c>
      <c r="Q27" s="5">
        <v>101.7</v>
      </c>
      <c r="R27" s="5">
        <v>100.8</v>
      </c>
      <c r="S27" s="5">
        <v>101.2</v>
      </c>
      <c r="T27" s="5">
        <v>102.2</v>
      </c>
      <c r="U27" s="5">
        <v>102.3</v>
      </c>
      <c r="V27" s="5">
        <v>100.9</v>
      </c>
      <c r="W27" s="5">
        <v>99.6</v>
      </c>
      <c r="X27" s="5">
        <v>99.6</v>
      </c>
      <c r="Y27" s="5">
        <v>100.2</v>
      </c>
      <c r="Z27" s="36">
        <v>103</v>
      </c>
    </row>
    <row r="28" spans="1:26" ht="12.75">
      <c r="A28" s="5" t="s">
        <v>464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R28" s="5"/>
      <c r="S28" s="5"/>
      <c r="T28" s="5"/>
      <c r="U28" s="5"/>
      <c r="W28" s="5"/>
      <c r="X28" s="5"/>
      <c r="Y28" s="5"/>
      <c r="Z28" s="5"/>
    </row>
    <row r="29" spans="1:26" ht="12.75">
      <c r="A29" s="5" t="s">
        <v>465</v>
      </c>
      <c r="B29" s="5">
        <v>101.7</v>
      </c>
      <c r="C29" s="5">
        <v>101.5</v>
      </c>
      <c r="D29" s="5">
        <v>101.5</v>
      </c>
      <c r="E29" s="5">
        <v>101.6</v>
      </c>
      <c r="F29" s="5">
        <v>101.9</v>
      </c>
      <c r="G29" s="5">
        <v>99.2</v>
      </c>
      <c r="H29" s="5">
        <v>100.2</v>
      </c>
      <c r="I29" s="5">
        <v>98.4</v>
      </c>
      <c r="J29" s="5">
        <v>99.9</v>
      </c>
      <c r="K29" s="5">
        <v>98.7</v>
      </c>
      <c r="L29" s="5">
        <v>93.7</v>
      </c>
      <c r="M29" s="5">
        <v>97.8</v>
      </c>
      <c r="N29" s="5">
        <v>97.2</v>
      </c>
      <c r="O29" s="5">
        <v>91.2</v>
      </c>
      <c r="P29" s="5">
        <v>89.6</v>
      </c>
      <c r="Q29" s="5">
        <v>97.8</v>
      </c>
      <c r="R29" s="5">
        <v>96.1</v>
      </c>
      <c r="S29" s="5">
        <v>97.8</v>
      </c>
      <c r="T29" s="5">
        <v>98.8</v>
      </c>
      <c r="U29" s="5">
        <v>98.1</v>
      </c>
      <c r="V29" s="5">
        <v>101.3</v>
      </c>
      <c r="W29" s="5">
        <v>101.5</v>
      </c>
      <c r="X29" s="5">
        <v>101.2</v>
      </c>
      <c r="Y29" s="5">
        <v>102.3</v>
      </c>
      <c r="Z29" s="5">
        <v>100.4</v>
      </c>
    </row>
    <row r="30" ht="12.75">
      <c r="A30" s="38" t="s">
        <v>466</v>
      </c>
    </row>
    <row r="31" spans="1:26" ht="12.75">
      <c r="A31" s="38" t="s">
        <v>520</v>
      </c>
      <c r="B31" s="5">
        <v>107.4</v>
      </c>
      <c r="C31" s="5">
        <v>107.9</v>
      </c>
      <c r="D31" s="5">
        <v>106.8</v>
      </c>
      <c r="E31" s="5">
        <v>106.5</v>
      </c>
      <c r="F31" s="5">
        <v>108.2</v>
      </c>
      <c r="G31" s="5">
        <v>106.2</v>
      </c>
      <c r="H31" s="5">
        <v>108.9</v>
      </c>
      <c r="I31" s="5">
        <v>106.7</v>
      </c>
      <c r="J31" s="5">
        <v>105.9</v>
      </c>
      <c r="K31" s="5">
        <v>104.5</v>
      </c>
      <c r="L31" s="5">
        <v>107.1</v>
      </c>
      <c r="M31" s="5">
        <v>112.1</v>
      </c>
      <c r="N31" s="5">
        <v>107.8</v>
      </c>
      <c r="O31" s="5">
        <v>106.8</v>
      </c>
      <c r="P31" s="5">
        <v>103.4</v>
      </c>
      <c r="Q31" s="5">
        <v>96.8</v>
      </c>
      <c r="R31" s="36">
        <v>98</v>
      </c>
      <c r="S31" s="5">
        <v>97.4</v>
      </c>
      <c r="T31" s="36">
        <v>96</v>
      </c>
      <c r="U31" s="36">
        <v>96</v>
      </c>
      <c r="V31" s="5">
        <v>114.2</v>
      </c>
      <c r="W31" s="36">
        <v>106.8</v>
      </c>
      <c r="X31" s="5">
        <v>108.8</v>
      </c>
      <c r="Y31" s="36">
        <v>117.6</v>
      </c>
      <c r="Z31" s="36">
        <v>123.1</v>
      </c>
    </row>
    <row r="32" spans="1:26" ht="12.75">
      <c r="A32" s="5" t="s">
        <v>434</v>
      </c>
      <c r="B32" s="5">
        <v>108.5</v>
      </c>
      <c r="C32" s="5">
        <v>109.4</v>
      </c>
      <c r="D32" s="5">
        <v>110.5</v>
      </c>
      <c r="E32" s="36">
        <v>108</v>
      </c>
      <c r="F32" s="5">
        <v>106.9</v>
      </c>
      <c r="G32" s="5">
        <v>108.4</v>
      </c>
      <c r="H32" s="5">
        <v>106.7</v>
      </c>
      <c r="I32" s="5">
        <v>108.5</v>
      </c>
      <c r="J32" s="36">
        <v>106.4</v>
      </c>
      <c r="K32" s="5">
        <v>111.3</v>
      </c>
      <c r="L32" s="38">
        <v>102.9</v>
      </c>
      <c r="M32" s="5">
        <v>98.6</v>
      </c>
      <c r="N32" s="5">
        <v>99.9</v>
      </c>
      <c r="O32" s="36">
        <v>106.3</v>
      </c>
      <c r="P32" s="5">
        <v>105.4</v>
      </c>
      <c r="Q32" s="5">
        <v>99.5</v>
      </c>
      <c r="R32" s="38">
        <v>117.3</v>
      </c>
      <c r="S32" s="5">
        <v>96.5</v>
      </c>
      <c r="T32" s="36">
        <v>89.8</v>
      </c>
      <c r="U32" s="5">
        <v>98.7</v>
      </c>
      <c r="V32" s="36">
        <v>106</v>
      </c>
      <c r="W32" s="80">
        <v>101</v>
      </c>
      <c r="X32" s="5">
        <v>110.3</v>
      </c>
      <c r="Y32" s="36">
        <v>114.3</v>
      </c>
      <c r="Z32" s="5">
        <v>99.2</v>
      </c>
    </row>
    <row r="33" spans="1:26" ht="13.5" thickBo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6" ht="15.75" hidden="1">
      <c r="A36" s="227" t="s">
        <v>530</v>
      </c>
    </row>
    <row r="37" ht="15.75" hidden="1">
      <c r="A37" s="227" t="s">
        <v>780</v>
      </c>
    </row>
    <row r="38" ht="15.75" hidden="1">
      <c r="A38" s="227" t="s">
        <v>781</v>
      </c>
    </row>
    <row r="39" spans="1:16" ht="13.5" hidden="1" thickBot="1">
      <c r="A39" s="474" t="s">
        <v>313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228"/>
    </row>
    <row r="40" spans="1:11" ht="12.75" hidden="1">
      <c r="A40" s="230"/>
      <c r="B40" s="38"/>
      <c r="C40" s="170"/>
      <c r="D40" s="231">
        <v>2007</v>
      </c>
      <c r="E40" s="231"/>
      <c r="F40" s="170"/>
      <c r="G40" s="38"/>
      <c r="H40" s="170"/>
      <c r="I40" s="231">
        <v>2008</v>
      </c>
      <c r="J40" s="231"/>
      <c r="K40" s="170"/>
    </row>
    <row r="41" spans="1:11" ht="13.5" hidden="1" thickBot="1">
      <c r="A41" s="232"/>
      <c r="B41" s="219">
        <v>2007</v>
      </c>
      <c r="C41" s="219" t="s">
        <v>485</v>
      </c>
      <c r="D41" s="219" t="s">
        <v>486</v>
      </c>
      <c r="E41" s="219" t="s">
        <v>487</v>
      </c>
      <c r="F41" s="219" t="s">
        <v>488</v>
      </c>
      <c r="G41" s="219">
        <v>2008</v>
      </c>
      <c r="H41" s="219" t="s">
        <v>485</v>
      </c>
      <c r="I41" s="219" t="s">
        <v>486</v>
      </c>
      <c r="J41" s="219" t="s">
        <v>487</v>
      </c>
      <c r="K41" s="219" t="s">
        <v>488</v>
      </c>
    </row>
    <row r="42" ht="12.75" hidden="1">
      <c r="A42" s="233"/>
    </row>
    <row r="43" spans="1:11" ht="12.75" hidden="1">
      <c r="A43" s="152" t="s">
        <v>148</v>
      </c>
      <c r="B43" s="40">
        <v>108.5</v>
      </c>
      <c r="C43" s="40">
        <v>109.4</v>
      </c>
      <c r="D43" s="40">
        <v>110.5</v>
      </c>
      <c r="E43" s="40">
        <v>108.3</v>
      </c>
      <c r="F43" s="40">
        <v>106.9</v>
      </c>
      <c r="G43" s="40">
        <v>108.4</v>
      </c>
      <c r="H43" s="40">
        <v>106.7</v>
      </c>
      <c r="I43" s="40">
        <v>108.5</v>
      </c>
      <c r="J43" s="40">
        <v>106.7</v>
      </c>
      <c r="K43" s="40">
        <v>111.2</v>
      </c>
    </row>
    <row r="44" spans="2:11" ht="12.75" hidden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 hidden="1">
      <c r="A45" s="5" t="s">
        <v>445</v>
      </c>
      <c r="B45" s="5">
        <v>101.6</v>
      </c>
      <c r="C45" s="5">
        <v>101.9</v>
      </c>
      <c r="D45" s="5">
        <v>102.4</v>
      </c>
      <c r="E45" s="5">
        <v>101.5</v>
      </c>
      <c r="F45" s="5">
        <v>101.3</v>
      </c>
      <c r="G45" s="5">
        <v>100.9</v>
      </c>
      <c r="H45" s="5">
        <v>102.1</v>
      </c>
      <c r="I45" s="5">
        <v>103.3</v>
      </c>
      <c r="J45" s="5">
        <v>101.1</v>
      </c>
      <c r="K45" s="5">
        <v>98.3</v>
      </c>
    </row>
    <row r="46" spans="1:11" ht="12.75" hidden="1">
      <c r="A46" s="5" t="s">
        <v>446</v>
      </c>
      <c r="B46" s="36">
        <v>150</v>
      </c>
      <c r="C46" s="5">
        <v>114.3</v>
      </c>
      <c r="D46" s="5">
        <v>128.6</v>
      </c>
      <c r="E46" s="36">
        <v>130</v>
      </c>
      <c r="F46" s="5">
        <v>191.7</v>
      </c>
      <c r="G46" s="36">
        <v>111.1</v>
      </c>
      <c r="H46" s="5">
        <v>160.9</v>
      </c>
      <c r="I46" s="36">
        <v>100</v>
      </c>
      <c r="J46" s="36">
        <v>150</v>
      </c>
      <c r="K46" s="5">
        <v>71.4</v>
      </c>
    </row>
    <row r="47" spans="1:11" ht="12.75" hidden="1">
      <c r="A47" s="5" t="s">
        <v>447</v>
      </c>
      <c r="B47" s="5">
        <v>96.8</v>
      </c>
      <c r="C47" s="5">
        <v>100.5</v>
      </c>
      <c r="D47" s="5">
        <v>88.8</v>
      </c>
      <c r="E47" s="5">
        <v>96.1</v>
      </c>
      <c r="F47" s="5">
        <v>100.8</v>
      </c>
      <c r="G47" s="5">
        <v>109.1</v>
      </c>
      <c r="H47" s="5">
        <v>90.6</v>
      </c>
      <c r="I47" s="5">
        <v>104.9</v>
      </c>
      <c r="J47" s="5">
        <v>114</v>
      </c>
      <c r="K47" s="5">
        <v>118.1</v>
      </c>
    </row>
    <row r="48" spans="1:11" ht="12.75" hidden="1">
      <c r="A48" s="5" t="s">
        <v>448</v>
      </c>
      <c r="B48" s="5">
        <v>106.3</v>
      </c>
      <c r="C48" s="5">
        <v>97.3</v>
      </c>
      <c r="D48" s="5">
        <v>106.4</v>
      </c>
      <c r="E48" s="5">
        <v>114.6</v>
      </c>
      <c r="F48" s="5">
        <v>107.5</v>
      </c>
      <c r="G48" s="5">
        <v>121.2</v>
      </c>
      <c r="H48" s="5">
        <v>103.3</v>
      </c>
      <c r="I48" s="5">
        <v>111.3</v>
      </c>
      <c r="J48" s="5">
        <v>119.8</v>
      </c>
      <c r="K48" s="5">
        <v>141.1</v>
      </c>
    </row>
    <row r="49" spans="1:11" ht="12.75" hidden="1">
      <c r="A49" s="5" t="s">
        <v>531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 hidden="1">
      <c r="A50" s="5" t="s">
        <v>369</v>
      </c>
      <c r="B50" s="5">
        <v>107.5</v>
      </c>
      <c r="C50" s="5">
        <v>110.2</v>
      </c>
      <c r="D50" s="5">
        <v>109.7</v>
      </c>
      <c r="E50" s="5">
        <v>105.2</v>
      </c>
      <c r="F50" s="5">
        <v>104.2</v>
      </c>
      <c r="G50" s="5">
        <v>92.6</v>
      </c>
      <c r="H50" s="36">
        <v>105</v>
      </c>
      <c r="I50" s="5">
        <v>89.8</v>
      </c>
      <c r="J50" s="5">
        <v>92.4</v>
      </c>
      <c r="K50" s="5">
        <v>78.9</v>
      </c>
    </row>
    <row r="51" spans="1:11" ht="12.75" hidden="1">
      <c r="A51" s="5" t="s">
        <v>452</v>
      </c>
      <c r="B51" s="5">
        <v>132.3</v>
      </c>
      <c r="C51" s="5">
        <v>162.4</v>
      </c>
      <c r="D51" s="5">
        <v>135.3</v>
      </c>
      <c r="E51" s="5">
        <v>145.7</v>
      </c>
      <c r="F51" s="5">
        <v>112.5</v>
      </c>
      <c r="G51" s="5">
        <v>110.8</v>
      </c>
      <c r="H51" s="5">
        <v>93.1</v>
      </c>
      <c r="I51" s="5">
        <v>106.3</v>
      </c>
      <c r="J51" s="5">
        <v>111.6</v>
      </c>
      <c r="K51" s="5">
        <v>118.7</v>
      </c>
    </row>
    <row r="52" spans="1:11" ht="12.75" hidden="1">
      <c r="A52" s="5" t="s">
        <v>532</v>
      </c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 hidden="1">
      <c r="A53" s="5" t="s">
        <v>533</v>
      </c>
      <c r="B53" s="5">
        <v>110.9</v>
      </c>
      <c r="C53" s="5">
        <v>111.9</v>
      </c>
      <c r="D53" s="5">
        <v>116.6</v>
      </c>
      <c r="E53" s="5">
        <v>110.6</v>
      </c>
      <c r="F53" s="5">
        <v>106.9</v>
      </c>
      <c r="G53" s="5">
        <v>109.6</v>
      </c>
      <c r="H53" s="5">
        <v>105.7</v>
      </c>
      <c r="I53" s="5">
        <v>107.6</v>
      </c>
      <c r="J53" s="5">
        <v>108.9</v>
      </c>
      <c r="K53" s="5">
        <v>113.4</v>
      </c>
    </row>
    <row r="54" spans="1:11" ht="12.75" hidden="1">
      <c r="A54" s="5" t="s">
        <v>455</v>
      </c>
      <c r="B54" s="36">
        <v>113</v>
      </c>
      <c r="C54" s="5">
        <v>125.6</v>
      </c>
      <c r="D54" s="5">
        <v>116.2</v>
      </c>
      <c r="E54" s="5">
        <v>112.3</v>
      </c>
      <c r="F54" s="5">
        <v>104.7</v>
      </c>
      <c r="G54" s="36">
        <v>113.3</v>
      </c>
      <c r="H54" s="5">
        <v>110.4</v>
      </c>
      <c r="I54" s="5">
        <v>112.1</v>
      </c>
      <c r="J54" s="5">
        <v>108.9</v>
      </c>
      <c r="K54" s="5">
        <v>119.7</v>
      </c>
    </row>
    <row r="55" spans="1:11" ht="12.75" hidden="1">
      <c r="A55" s="5" t="s">
        <v>456</v>
      </c>
      <c r="B55" s="5">
        <v>144.4</v>
      </c>
      <c r="C55" s="5">
        <v>144.4</v>
      </c>
      <c r="D55" s="5">
        <v>137.7</v>
      </c>
      <c r="E55" s="5">
        <v>158.1</v>
      </c>
      <c r="F55" s="5">
        <v>138.9</v>
      </c>
      <c r="G55" s="5">
        <v>131.1</v>
      </c>
      <c r="H55" s="5">
        <v>129.8</v>
      </c>
      <c r="I55" s="5">
        <v>136.7</v>
      </c>
      <c r="J55" s="36">
        <v>133</v>
      </c>
      <c r="K55" s="5">
        <v>125.5</v>
      </c>
    </row>
    <row r="56" spans="1:11" ht="12.75" hidden="1">
      <c r="A56" s="5" t="s">
        <v>457</v>
      </c>
      <c r="B56" s="5">
        <v>108.1</v>
      </c>
      <c r="C56" s="43">
        <v>108.6</v>
      </c>
      <c r="D56" s="43">
        <v>107.5</v>
      </c>
      <c r="E56" s="43">
        <v>107.3</v>
      </c>
      <c r="F56" s="43">
        <v>108.9</v>
      </c>
      <c r="G56" s="36">
        <v>106</v>
      </c>
      <c r="H56" s="43">
        <v>108.6</v>
      </c>
      <c r="I56" s="43">
        <v>106.6</v>
      </c>
      <c r="J56" s="46">
        <v>106</v>
      </c>
      <c r="K56" s="43">
        <v>104.2</v>
      </c>
    </row>
    <row r="57" spans="1:11" ht="12.75" hidden="1">
      <c r="A57" s="5" t="s">
        <v>428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 hidden="1">
      <c r="A58" s="5" t="s">
        <v>429</v>
      </c>
      <c r="B58" s="36">
        <v>105</v>
      </c>
      <c r="C58" s="5">
        <v>106.5</v>
      </c>
      <c r="D58" s="5">
        <v>102.9</v>
      </c>
      <c r="E58" s="5">
        <v>103.9</v>
      </c>
      <c r="F58" s="5">
        <v>106.7</v>
      </c>
      <c r="G58" s="36">
        <v>110.2</v>
      </c>
      <c r="H58" s="5">
        <v>112.5</v>
      </c>
      <c r="I58" s="5">
        <v>112.4</v>
      </c>
      <c r="J58" s="5">
        <v>110.2</v>
      </c>
      <c r="K58" s="5">
        <v>106.9</v>
      </c>
    </row>
    <row r="59" spans="1:11" ht="12.75" hidden="1">
      <c r="A59" s="5" t="s">
        <v>460</v>
      </c>
      <c r="B59" s="36">
        <v>101.8</v>
      </c>
      <c r="C59" s="5">
        <v>102.6</v>
      </c>
      <c r="D59" s="5">
        <v>102.1</v>
      </c>
      <c r="E59" s="5">
        <v>101.5</v>
      </c>
      <c r="F59" s="5">
        <v>101.4</v>
      </c>
      <c r="G59" s="36">
        <v>102.9</v>
      </c>
      <c r="H59" s="5">
        <v>102.6</v>
      </c>
      <c r="I59" s="5">
        <v>102.1</v>
      </c>
      <c r="J59" s="5">
        <v>102.6</v>
      </c>
      <c r="K59" s="5">
        <v>103.8</v>
      </c>
    </row>
    <row r="60" spans="1:11" ht="12.75" hidden="1">
      <c r="A60" s="5" t="s">
        <v>461</v>
      </c>
      <c r="B60" s="5">
        <v>100.1</v>
      </c>
      <c r="C60" s="36">
        <v>100</v>
      </c>
      <c r="D60" s="36">
        <v>100</v>
      </c>
      <c r="E60" s="36">
        <v>100</v>
      </c>
      <c r="F60" s="5">
        <v>100.2</v>
      </c>
      <c r="G60" s="5">
        <v>101.4</v>
      </c>
      <c r="H60" s="36">
        <v>101.8</v>
      </c>
      <c r="I60" s="36">
        <v>101.3</v>
      </c>
      <c r="J60" s="36">
        <v>101.7</v>
      </c>
      <c r="K60" s="5">
        <v>101.2</v>
      </c>
    </row>
    <row r="61" spans="1:11" ht="12.75" hidden="1">
      <c r="A61" s="5" t="s">
        <v>498</v>
      </c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 hidden="1">
      <c r="A62" s="5" t="s">
        <v>499</v>
      </c>
      <c r="B62" s="5">
        <v>101.5</v>
      </c>
      <c r="C62" s="5">
        <v>101.2</v>
      </c>
      <c r="D62" s="5">
        <v>101.3</v>
      </c>
      <c r="E62" s="5">
        <v>101.8</v>
      </c>
      <c r="F62" s="5">
        <v>101.8</v>
      </c>
      <c r="G62" s="5">
        <v>99.6</v>
      </c>
      <c r="H62" s="5">
        <v>99.2</v>
      </c>
      <c r="I62" s="5">
        <v>99.5</v>
      </c>
      <c r="J62" s="5">
        <v>99.9</v>
      </c>
      <c r="K62" s="5">
        <v>99.8</v>
      </c>
    </row>
    <row r="63" spans="1:11" ht="12.75" hidden="1">
      <c r="A63" s="5" t="s">
        <v>464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 hidden="1">
      <c r="A64" s="5" t="s">
        <v>465</v>
      </c>
      <c r="B64" s="5">
        <v>101.7</v>
      </c>
      <c r="C64" s="5">
        <v>101.5</v>
      </c>
      <c r="D64" s="5">
        <v>101.5</v>
      </c>
      <c r="E64" s="5">
        <v>101.6</v>
      </c>
      <c r="F64" s="5">
        <v>101.9</v>
      </c>
      <c r="G64" s="5">
        <v>99.2</v>
      </c>
      <c r="H64" s="5">
        <v>100.2</v>
      </c>
      <c r="I64" s="5">
        <v>98.4</v>
      </c>
      <c r="J64" s="5">
        <v>99.9</v>
      </c>
      <c r="K64" s="5">
        <v>98.7</v>
      </c>
    </row>
    <row r="65" ht="12.75" hidden="1">
      <c r="A65" s="38" t="s">
        <v>466</v>
      </c>
    </row>
    <row r="66" spans="1:11" ht="12.75" hidden="1">
      <c r="A66" s="38" t="s">
        <v>520</v>
      </c>
      <c r="B66" s="5">
        <v>107.4</v>
      </c>
      <c r="C66" s="5">
        <v>107.9</v>
      </c>
      <c r="D66" s="5">
        <v>106.8</v>
      </c>
      <c r="E66" s="5">
        <v>106.5</v>
      </c>
      <c r="F66" s="5">
        <v>108.2</v>
      </c>
      <c r="G66" s="5">
        <v>106.2</v>
      </c>
      <c r="H66" s="5">
        <v>108.9</v>
      </c>
      <c r="I66" s="5">
        <v>106.7</v>
      </c>
      <c r="J66" s="5">
        <v>105.9</v>
      </c>
      <c r="K66" s="5">
        <v>104.5</v>
      </c>
    </row>
    <row r="67" spans="1:11" ht="12.75" hidden="1">
      <c r="A67" s="5" t="s">
        <v>434</v>
      </c>
      <c r="B67" s="5">
        <v>108.5</v>
      </c>
      <c r="C67" s="5">
        <v>109.4</v>
      </c>
      <c r="D67" s="5">
        <v>110.5</v>
      </c>
      <c r="E67" s="36">
        <v>108</v>
      </c>
      <c r="F67" s="5">
        <v>106.9</v>
      </c>
      <c r="G67" s="5">
        <v>108.4</v>
      </c>
      <c r="H67" s="5">
        <v>106.7</v>
      </c>
      <c r="I67" s="5">
        <v>108.5</v>
      </c>
      <c r="J67" s="36">
        <v>106.4</v>
      </c>
      <c r="K67" s="5">
        <v>111.3</v>
      </c>
    </row>
    <row r="68" spans="1:11" ht="13.5" hidden="1" thickBo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ht="12.75" hidden="1"/>
  </sheetData>
  <mergeCells count="2">
    <mergeCell ref="A39:O39"/>
    <mergeCell ref="A4:Z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&amp;C69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="145" zoomScaleNormal="145" workbookViewId="0" topLeftCell="A25">
      <selection activeCell="F40" sqref="F40"/>
    </sheetView>
  </sheetViews>
  <sheetFormatPr defaultColWidth="9.00390625" defaultRowHeight="12.75"/>
  <cols>
    <col min="1" max="1" width="37.00390625" style="4" customWidth="1"/>
    <col min="2" max="21" width="0" style="4" hidden="1" customWidth="1"/>
    <col min="22" max="16384" width="9.125" style="4" customWidth="1"/>
  </cols>
  <sheetData>
    <row r="1" ht="18.75" customHeight="1">
      <c r="A1" s="105" t="s">
        <v>450</v>
      </c>
    </row>
    <row r="2" ht="18.75" customHeight="1" hidden="1">
      <c r="A2" s="105" t="s">
        <v>771</v>
      </c>
    </row>
    <row r="3" ht="18.75" customHeight="1" hidden="1">
      <c r="A3" s="85" t="s">
        <v>158</v>
      </c>
    </row>
    <row r="4" ht="18.75" customHeight="1" thickBot="1">
      <c r="A4" s="235" t="s">
        <v>159</v>
      </c>
    </row>
    <row r="5" spans="1:26" ht="24" customHeight="1">
      <c r="A5" s="481"/>
      <c r="B5" s="478" t="s">
        <v>125</v>
      </c>
      <c r="C5" s="469" t="s">
        <v>534</v>
      </c>
      <c r="D5" s="480"/>
      <c r="E5" s="476" t="s">
        <v>535</v>
      </c>
      <c r="F5" s="477"/>
      <c r="G5" s="478" t="s">
        <v>125</v>
      </c>
      <c r="H5" s="469" t="s">
        <v>534</v>
      </c>
      <c r="I5" s="480"/>
      <c r="J5" s="476" t="s">
        <v>535</v>
      </c>
      <c r="K5" s="477"/>
      <c r="L5" s="478" t="s">
        <v>125</v>
      </c>
      <c r="M5" s="469" t="s">
        <v>534</v>
      </c>
      <c r="N5" s="480"/>
      <c r="O5" s="476" t="s">
        <v>535</v>
      </c>
      <c r="P5" s="477"/>
      <c r="Q5" s="478" t="s">
        <v>125</v>
      </c>
      <c r="R5" s="469" t="s">
        <v>534</v>
      </c>
      <c r="S5" s="480"/>
      <c r="T5" s="476" t="s">
        <v>535</v>
      </c>
      <c r="U5" s="477"/>
      <c r="V5" s="478" t="s">
        <v>125</v>
      </c>
      <c r="W5" s="469" t="s">
        <v>534</v>
      </c>
      <c r="X5" s="480"/>
      <c r="Y5" s="476" t="s">
        <v>535</v>
      </c>
      <c r="Z5" s="477"/>
    </row>
    <row r="6" spans="1:26" ht="53.25" customHeight="1" thickBot="1">
      <c r="A6" s="482"/>
      <c r="B6" s="479"/>
      <c r="C6" s="236" t="s">
        <v>536</v>
      </c>
      <c r="D6" s="238" t="s">
        <v>537</v>
      </c>
      <c r="E6" s="236" t="s">
        <v>538</v>
      </c>
      <c r="F6" s="237" t="s">
        <v>539</v>
      </c>
      <c r="G6" s="479"/>
      <c r="H6" s="236" t="s">
        <v>536</v>
      </c>
      <c r="I6" s="238" t="s">
        <v>537</v>
      </c>
      <c r="J6" s="236" t="s">
        <v>538</v>
      </c>
      <c r="K6" s="237" t="s">
        <v>539</v>
      </c>
      <c r="L6" s="479"/>
      <c r="M6" s="236" t="s">
        <v>536</v>
      </c>
      <c r="N6" s="238" t="s">
        <v>537</v>
      </c>
      <c r="O6" s="236" t="s">
        <v>538</v>
      </c>
      <c r="P6" s="237" t="s">
        <v>539</v>
      </c>
      <c r="Q6" s="479"/>
      <c r="R6" s="236" t="s">
        <v>536</v>
      </c>
      <c r="S6" s="238" t="s">
        <v>537</v>
      </c>
      <c r="T6" s="236" t="s">
        <v>538</v>
      </c>
      <c r="U6" s="237" t="s">
        <v>539</v>
      </c>
      <c r="V6" s="479"/>
      <c r="W6" s="236" t="s">
        <v>536</v>
      </c>
      <c r="X6" s="238" t="s">
        <v>537</v>
      </c>
      <c r="Y6" s="236" t="s">
        <v>538</v>
      </c>
      <c r="Z6" s="237" t="s">
        <v>539</v>
      </c>
    </row>
    <row r="7" ht="12.75">
      <c r="A7" s="194"/>
    </row>
    <row r="8" spans="1:26" ht="12.75" hidden="1">
      <c r="A8" s="210"/>
      <c r="B8" s="9"/>
      <c r="C8" s="44">
        <v>2007</v>
      </c>
      <c r="E8" s="9"/>
      <c r="F8" s="9"/>
      <c r="G8" s="9"/>
      <c r="H8" s="44">
        <v>2008</v>
      </c>
      <c r="J8" s="6"/>
      <c r="K8" s="6"/>
      <c r="L8" s="44">
        <v>2009</v>
      </c>
      <c r="M8" s="9"/>
      <c r="O8" s="6"/>
      <c r="P8" s="6"/>
      <c r="Q8" s="44">
        <v>2010</v>
      </c>
      <c r="R8" s="9"/>
      <c r="T8" s="6"/>
      <c r="U8" s="6"/>
      <c r="V8" s="44">
        <v>2011</v>
      </c>
      <c r="W8" s="9"/>
      <c r="X8" s="140"/>
      <c r="Y8" s="6"/>
      <c r="Z8" s="6"/>
    </row>
    <row r="9" spans="1:26" ht="12.75">
      <c r="A9" s="210">
        <v>2011</v>
      </c>
      <c r="B9" s="6"/>
      <c r="C9" s="44"/>
      <c r="D9" s="6"/>
      <c r="E9" s="6"/>
      <c r="F9" s="6"/>
      <c r="G9" s="6"/>
      <c r="H9" s="44">
        <v>2008</v>
      </c>
      <c r="I9" s="6"/>
      <c r="J9" s="6"/>
      <c r="K9" s="6"/>
      <c r="L9" s="44"/>
      <c r="M9" s="44">
        <v>2008</v>
      </c>
      <c r="N9" s="6"/>
      <c r="O9" s="6"/>
      <c r="P9" s="6"/>
      <c r="Q9" s="44"/>
      <c r="R9" s="44">
        <v>2008</v>
      </c>
      <c r="S9" s="6"/>
      <c r="T9" s="6"/>
      <c r="U9" s="6"/>
      <c r="V9" s="44"/>
      <c r="W9" s="44">
        <v>2011</v>
      </c>
      <c r="X9" s="6"/>
      <c r="Y9" s="6"/>
      <c r="Z9" s="6"/>
    </row>
    <row r="10" spans="1:26" ht="12.75">
      <c r="A10" s="19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>
      <c r="A11" s="215" t="s">
        <v>148</v>
      </c>
      <c r="B11" s="9">
        <v>141897.7</v>
      </c>
      <c r="C11" s="9">
        <v>21775.1</v>
      </c>
      <c r="D11" s="9">
        <v>120122.6</v>
      </c>
      <c r="E11" s="9">
        <v>15.3</v>
      </c>
      <c r="F11" s="9">
        <v>84.7</v>
      </c>
      <c r="G11" s="9">
        <v>187991.9</v>
      </c>
      <c r="H11" s="9">
        <v>27708.7</v>
      </c>
      <c r="I11" s="9">
        <v>160283.2</v>
      </c>
      <c r="J11" s="9">
        <v>14.7</v>
      </c>
      <c r="K11" s="9">
        <v>85.3</v>
      </c>
      <c r="L11" s="9">
        <v>201222.9</v>
      </c>
      <c r="M11" s="82">
        <v>34443.9</v>
      </c>
      <c r="N11" s="82">
        <v>166779</v>
      </c>
      <c r="O11" s="68">
        <v>17.1</v>
      </c>
      <c r="P11" s="68">
        <v>82.9</v>
      </c>
      <c r="Q11" s="9">
        <f>SUM(Q13:Q36)</f>
        <v>220369.3</v>
      </c>
      <c r="R11" s="9">
        <f>SUM(R13:R35)</f>
        <v>38037.1</v>
      </c>
      <c r="S11" s="9">
        <v>182332.2</v>
      </c>
      <c r="T11" s="68">
        <f>SUM(T13:T35)</f>
        <v>17.3</v>
      </c>
      <c r="U11" s="68">
        <f>SUM(U13:U35)</f>
        <v>82.6</v>
      </c>
      <c r="V11" s="9">
        <v>285989.1</v>
      </c>
      <c r="W11" s="9">
        <v>51666.2</v>
      </c>
      <c r="X11" s="9">
        <v>234322.9</v>
      </c>
      <c r="Y11" s="68">
        <v>18.1</v>
      </c>
      <c r="Z11" s="68">
        <f>SUM(Z13:Z35)</f>
        <v>81.9</v>
      </c>
    </row>
    <row r="12" spans="2:26" ht="12.7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7"/>
      <c r="O12" s="5"/>
      <c r="P12" s="5"/>
      <c r="Q12" s="6"/>
      <c r="R12" s="6"/>
      <c r="S12" s="47"/>
      <c r="T12" s="5"/>
      <c r="U12" s="5"/>
      <c r="V12" s="6"/>
      <c r="W12" s="6"/>
      <c r="X12" s="47"/>
      <c r="Y12" s="5"/>
      <c r="Z12" s="5"/>
    </row>
    <row r="13" spans="1:26" ht="12.75">
      <c r="A13" s="5" t="s">
        <v>445</v>
      </c>
      <c r="B13" s="6">
        <v>38140.6</v>
      </c>
      <c r="C13" s="6">
        <v>488.1</v>
      </c>
      <c r="D13" s="6">
        <v>37652.5</v>
      </c>
      <c r="E13" s="6">
        <v>0.3</v>
      </c>
      <c r="F13" s="6">
        <v>26.5</v>
      </c>
      <c r="G13" s="6">
        <v>44145.7</v>
      </c>
      <c r="H13" s="6">
        <v>415.8</v>
      </c>
      <c r="I13" s="6">
        <v>43729.9</v>
      </c>
      <c r="J13" s="6">
        <v>0.2</v>
      </c>
      <c r="K13" s="6">
        <v>23.3</v>
      </c>
      <c r="L13" s="6">
        <v>37743.9</v>
      </c>
      <c r="M13" s="6">
        <v>542.9</v>
      </c>
      <c r="N13" s="47">
        <v>37201</v>
      </c>
      <c r="O13" s="36">
        <v>0.3</v>
      </c>
      <c r="P13" s="36">
        <v>18.5</v>
      </c>
      <c r="Q13" s="6">
        <v>38444.1</v>
      </c>
      <c r="R13" s="6">
        <v>447.4</v>
      </c>
      <c r="S13" s="47">
        <v>37996.7</v>
      </c>
      <c r="T13" s="36">
        <f>R13/$Q$11*100</f>
        <v>0.2</v>
      </c>
      <c r="U13" s="36">
        <f>S13/$Q$11*100</f>
        <v>17.2</v>
      </c>
      <c r="V13" s="6">
        <f>W13+X13</f>
        <v>47361</v>
      </c>
      <c r="W13" s="6">
        <v>537</v>
      </c>
      <c r="X13" s="47">
        <v>46824</v>
      </c>
      <c r="Y13" s="36">
        <f>W13/$V$11*100</f>
        <v>0.2</v>
      </c>
      <c r="Z13" s="36">
        <f>X13/$V$11*100</f>
        <v>16.4</v>
      </c>
    </row>
    <row r="14" spans="1:26" ht="12.75">
      <c r="A14" s="5" t="s">
        <v>446</v>
      </c>
      <c r="B14" s="6">
        <v>1.8</v>
      </c>
      <c r="C14" s="6">
        <v>1.2</v>
      </c>
      <c r="D14" s="6">
        <v>0.6</v>
      </c>
      <c r="E14" s="6">
        <v>0</v>
      </c>
      <c r="F14" s="6">
        <v>0</v>
      </c>
      <c r="G14" s="6">
        <v>5.2</v>
      </c>
      <c r="H14" s="6">
        <v>2.5</v>
      </c>
      <c r="I14" s="6">
        <v>2.7</v>
      </c>
      <c r="J14" s="6">
        <v>0</v>
      </c>
      <c r="K14" s="6">
        <v>0</v>
      </c>
      <c r="L14" s="6">
        <v>7</v>
      </c>
      <c r="M14" s="6">
        <v>2.9</v>
      </c>
      <c r="N14" s="47">
        <v>4.1</v>
      </c>
      <c r="O14" s="36">
        <v>0</v>
      </c>
      <c r="P14" s="36">
        <v>0</v>
      </c>
      <c r="Q14" s="6">
        <v>15.2</v>
      </c>
      <c r="R14" s="6">
        <v>7.4</v>
      </c>
      <c r="S14" s="47">
        <v>7.8</v>
      </c>
      <c r="T14" s="36">
        <f aca="true" t="shared" si="0" ref="T14:U32">R14/$Q$11*100</f>
        <v>0</v>
      </c>
      <c r="U14" s="36">
        <f aca="true" t="shared" si="1" ref="U14:U19">S14/$Q$11*100</f>
        <v>0</v>
      </c>
      <c r="V14" s="6">
        <f>W14+X14</f>
        <v>23.9</v>
      </c>
      <c r="W14" s="6">
        <v>18.1</v>
      </c>
      <c r="X14" s="47">
        <v>5.8</v>
      </c>
      <c r="Y14" s="36">
        <f>W14/$V$11*100</f>
        <v>0</v>
      </c>
      <c r="Z14" s="36">
        <f aca="true" t="shared" si="2" ref="Z14:Z34">X14/$V$11*100</f>
        <v>0</v>
      </c>
    </row>
    <row r="15" spans="1:26" ht="12.75">
      <c r="A15" s="5" t="s">
        <v>447</v>
      </c>
      <c r="B15" s="6">
        <v>643.7</v>
      </c>
      <c r="C15" s="6">
        <v>1.8</v>
      </c>
      <c r="D15" s="6">
        <v>641.9</v>
      </c>
      <c r="E15" s="6">
        <v>0</v>
      </c>
      <c r="F15" s="6">
        <v>0.5</v>
      </c>
      <c r="G15" s="6">
        <v>1001.7</v>
      </c>
      <c r="H15" s="6">
        <v>4.2</v>
      </c>
      <c r="I15" s="6">
        <v>997.5</v>
      </c>
      <c r="J15" s="6">
        <v>0</v>
      </c>
      <c r="K15" s="6">
        <v>0.5</v>
      </c>
      <c r="L15" s="6">
        <v>1072.3</v>
      </c>
      <c r="M15" s="6">
        <v>5.8</v>
      </c>
      <c r="N15" s="47">
        <v>1066.5</v>
      </c>
      <c r="O15" s="36">
        <v>0</v>
      </c>
      <c r="P15" s="36">
        <v>0.5</v>
      </c>
      <c r="Q15" s="6">
        <v>1384.8</v>
      </c>
      <c r="R15" s="6">
        <v>7.9</v>
      </c>
      <c r="S15" s="47">
        <v>1376.9</v>
      </c>
      <c r="T15" s="36">
        <f t="shared" si="0"/>
        <v>0</v>
      </c>
      <c r="U15" s="36">
        <f t="shared" si="1"/>
        <v>0.6</v>
      </c>
      <c r="V15" s="6">
        <f>W15+X15</f>
        <v>2169.5</v>
      </c>
      <c r="W15" s="6">
        <v>19.6</v>
      </c>
      <c r="X15" s="47">
        <v>2149.9</v>
      </c>
      <c r="Y15" s="36">
        <f>W15/$V$11*100</f>
        <v>0</v>
      </c>
      <c r="Z15" s="36">
        <f t="shared" si="2"/>
        <v>0.8</v>
      </c>
    </row>
    <row r="16" spans="1:26" ht="12.75">
      <c r="A16" s="5" t="s">
        <v>448</v>
      </c>
      <c r="B16" s="6">
        <v>14074.9</v>
      </c>
      <c r="C16" s="6">
        <v>143.6</v>
      </c>
      <c r="D16" s="6">
        <v>13931.3</v>
      </c>
      <c r="E16" s="6">
        <v>0.1</v>
      </c>
      <c r="F16" s="6">
        <v>9.8</v>
      </c>
      <c r="G16" s="6">
        <v>24850.7</v>
      </c>
      <c r="H16" s="6">
        <v>228.3</v>
      </c>
      <c r="I16" s="6">
        <v>24622.4</v>
      </c>
      <c r="J16" s="6">
        <v>0.1</v>
      </c>
      <c r="K16" s="6">
        <v>13.1</v>
      </c>
      <c r="L16" s="6">
        <v>28630.5</v>
      </c>
      <c r="M16" s="6">
        <v>331.1</v>
      </c>
      <c r="N16" s="47">
        <v>28299.4</v>
      </c>
      <c r="O16" s="36">
        <v>0.2</v>
      </c>
      <c r="P16" s="36">
        <v>14.1</v>
      </c>
      <c r="Q16" s="6">
        <v>37356.5</v>
      </c>
      <c r="R16" s="6">
        <v>338.7</v>
      </c>
      <c r="S16" s="47">
        <v>37017.8</v>
      </c>
      <c r="T16" s="36">
        <f t="shared" si="0"/>
        <v>0.2</v>
      </c>
      <c r="U16" s="36">
        <f t="shared" si="1"/>
        <v>16.8</v>
      </c>
      <c r="V16" s="6">
        <f aca="true" t="shared" si="3" ref="V16:V32">W16+X16</f>
        <v>52454.6</v>
      </c>
      <c r="W16" s="6">
        <v>271.2</v>
      </c>
      <c r="X16" s="47">
        <v>52183.4</v>
      </c>
      <c r="Y16" s="36">
        <f>W16/$V$11*100</f>
        <v>0.1</v>
      </c>
      <c r="Z16" s="36">
        <f t="shared" si="2"/>
        <v>18.2</v>
      </c>
    </row>
    <row r="17" spans="1:26" ht="12.75">
      <c r="A17" s="5" t="s">
        <v>531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6"/>
      <c r="P17" s="36"/>
      <c r="Q17" s="6"/>
      <c r="R17" s="6"/>
      <c r="S17" s="6"/>
      <c r="T17" s="36"/>
      <c r="U17" s="36"/>
      <c r="V17" s="6"/>
      <c r="W17" s="6"/>
      <c r="X17" s="6"/>
      <c r="Y17" s="36"/>
      <c r="Z17" s="36"/>
    </row>
    <row r="18" spans="1:26" ht="12.75">
      <c r="A18" s="5" t="s">
        <v>369</v>
      </c>
      <c r="B18" s="6">
        <v>3882.8</v>
      </c>
      <c r="C18" s="6">
        <v>50.5</v>
      </c>
      <c r="D18" s="6">
        <v>3832.3</v>
      </c>
      <c r="E18" s="6">
        <v>0</v>
      </c>
      <c r="F18" s="6">
        <v>2.7</v>
      </c>
      <c r="G18" s="6">
        <v>2672</v>
      </c>
      <c r="H18" s="6">
        <v>-188.1</v>
      </c>
      <c r="I18" s="47">
        <v>2860.1</v>
      </c>
      <c r="J18" s="36">
        <v>-0.1</v>
      </c>
      <c r="K18" s="36">
        <v>1.5</v>
      </c>
      <c r="L18" s="6">
        <v>4369.1</v>
      </c>
      <c r="M18" s="6">
        <v>120.4</v>
      </c>
      <c r="N18" s="47">
        <v>4248.7</v>
      </c>
      <c r="O18" s="36">
        <v>0.1</v>
      </c>
      <c r="P18" s="36">
        <v>2.1</v>
      </c>
      <c r="Q18" s="6">
        <v>6848.5</v>
      </c>
      <c r="R18" s="6">
        <v>334.8</v>
      </c>
      <c r="S18" s="47">
        <v>6513.7</v>
      </c>
      <c r="T18" s="36">
        <f t="shared" si="0"/>
        <v>0.2</v>
      </c>
      <c r="U18" s="36">
        <f t="shared" si="1"/>
        <v>3</v>
      </c>
      <c r="V18" s="6">
        <f t="shared" si="3"/>
        <v>9684.1</v>
      </c>
      <c r="W18" s="6">
        <v>459.4</v>
      </c>
      <c r="X18" s="47">
        <v>9224.7</v>
      </c>
      <c r="Y18" s="36">
        <f>W18/$V$11*100</f>
        <v>0.2</v>
      </c>
      <c r="Z18" s="36">
        <f t="shared" si="2"/>
        <v>3.2</v>
      </c>
    </row>
    <row r="19" spans="1:26" ht="12.75">
      <c r="A19" s="5" t="s">
        <v>452</v>
      </c>
      <c r="B19" s="6">
        <v>5070.4</v>
      </c>
      <c r="C19" s="6">
        <v>1828.3</v>
      </c>
      <c r="D19" s="6">
        <v>3242.1</v>
      </c>
      <c r="E19" s="6">
        <v>1.3</v>
      </c>
      <c r="F19" s="6">
        <v>2.3</v>
      </c>
      <c r="G19" s="6">
        <v>9880.3</v>
      </c>
      <c r="H19" s="6">
        <v>2308.8</v>
      </c>
      <c r="I19" s="6">
        <v>7571.5</v>
      </c>
      <c r="J19" s="6">
        <v>1.2</v>
      </c>
      <c r="K19" s="6">
        <v>4</v>
      </c>
      <c r="L19" s="6">
        <v>13488.6</v>
      </c>
      <c r="M19" s="47">
        <v>2903.9</v>
      </c>
      <c r="N19" s="47">
        <v>10584.7</v>
      </c>
      <c r="O19" s="36">
        <v>1.4</v>
      </c>
      <c r="P19" s="36">
        <v>5.3</v>
      </c>
      <c r="Q19" s="6">
        <v>12169.1</v>
      </c>
      <c r="R19" s="47">
        <v>3042.5</v>
      </c>
      <c r="S19" s="47">
        <v>9126.6</v>
      </c>
      <c r="T19" s="36">
        <f t="shared" si="0"/>
        <v>1.4</v>
      </c>
      <c r="U19" s="36">
        <f t="shared" si="1"/>
        <v>4.1</v>
      </c>
      <c r="V19" s="6">
        <f t="shared" si="3"/>
        <v>14078.3</v>
      </c>
      <c r="W19" s="47">
        <v>5297.5</v>
      </c>
      <c r="X19" s="47">
        <v>8780.8</v>
      </c>
      <c r="Y19" s="36">
        <f>W19/$V$11*100</f>
        <v>1.9</v>
      </c>
      <c r="Z19" s="36">
        <f t="shared" si="2"/>
        <v>3.1</v>
      </c>
    </row>
    <row r="20" spans="1:26" ht="12.75">
      <c r="A20" s="5" t="s">
        <v>532</v>
      </c>
      <c r="B20" s="6"/>
      <c r="C20" s="6"/>
      <c r="D20" s="6"/>
      <c r="E20" s="6">
        <v>0</v>
      </c>
      <c r="F20" s="6"/>
      <c r="G20" s="6"/>
      <c r="H20" s="6"/>
      <c r="I20" s="6"/>
      <c r="J20" s="6"/>
      <c r="K20" s="6"/>
      <c r="L20" s="6"/>
      <c r="M20" s="6"/>
      <c r="N20" s="6"/>
      <c r="O20" s="36"/>
      <c r="P20" s="36"/>
      <c r="Q20" s="6"/>
      <c r="R20" s="6"/>
      <c r="S20" s="6"/>
      <c r="T20" s="36"/>
      <c r="U20" s="36"/>
      <c r="V20" s="6"/>
      <c r="W20" s="6"/>
      <c r="X20" s="6"/>
      <c r="Y20" s="36"/>
      <c r="Z20" s="36"/>
    </row>
    <row r="21" spans="1:26" ht="12.75">
      <c r="A21" s="5" t="s">
        <v>533</v>
      </c>
      <c r="B21" s="6">
        <v>25445.2</v>
      </c>
      <c r="C21" s="6">
        <v>66.9</v>
      </c>
      <c r="D21" s="6">
        <v>25378.3</v>
      </c>
      <c r="E21" s="6">
        <v>0</v>
      </c>
      <c r="F21" s="6">
        <v>17.9</v>
      </c>
      <c r="G21" s="6">
        <v>30712.6</v>
      </c>
      <c r="H21" s="6">
        <v>81</v>
      </c>
      <c r="I21" s="6">
        <v>30631.6</v>
      </c>
      <c r="J21" s="6">
        <v>0</v>
      </c>
      <c r="K21" s="6">
        <v>16.3</v>
      </c>
      <c r="L21" s="6">
        <v>33865.4</v>
      </c>
      <c r="M21" s="6">
        <v>230.1</v>
      </c>
      <c r="N21" s="6">
        <v>33635.3</v>
      </c>
      <c r="O21" s="36">
        <v>0.1</v>
      </c>
      <c r="P21" s="36">
        <v>16.7</v>
      </c>
      <c r="Q21" s="6">
        <v>35179.7</v>
      </c>
      <c r="R21" s="6">
        <v>73.3</v>
      </c>
      <c r="S21" s="6">
        <v>35106.4</v>
      </c>
      <c r="T21" s="36">
        <f t="shared" si="0"/>
        <v>0</v>
      </c>
      <c r="U21" s="36">
        <f t="shared" si="0"/>
        <v>15.9</v>
      </c>
      <c r="V21" s="6">
        <f t="shared" si="3"/>
        <v>43368.5</v>
      </c>
      <c r="W21" s="6">
        <v>36.6</v>
      </c>
      <c r="X21" s="6">
        <v>43331.9</v>
      </c>
      <c r="Y21" s="36">
        <f>W21/$V$11*100</f>
        <v>0</v>
      </c>
      <c r="Z21" s="36">
        <f t="shared" si="2"/>
        <v>15.2</v>
      </c>
    </row>
    <row r="22" spans="1:26" ht="12.75">
      <c r="A22" s="5" t="s">
        <v>455</v>
      </c>
      <c r="B22" s="6">
        <v>1707.9</v>
      </c>
      <c r="C22" s="6">
        <v>19.5</v>
      </c>
      <c r="D22" s="6">
        <v>1688.4</v>
      </c>
      <c r="E22" s="6">
        <v>0</v>
      </c>
      <c r="F22" s="6">
        <v>1.2</v>
      </c>
      <c r="G22" s="6">
        <v>2453.2</v>
      </c>
      <c r="H22" s="6">
        <v>36.5</v>
      </c>
      <c r="I22" s="6">
        <v>2416.7</v>
      </c>
      <c r="J22" s="6">
        <v>0</v>
      </c>
      <c r="K22" s="6">
        <v>1.3</v>
      </c>
      <c r="L22" s="6">
        <v>2652.2</v>
      </c>
      <c r="M22" s="6">
        <v>24.6</v>
      </c>
      <c r="N22" s="6">
        <v>2627.6</v>
      </c>
      <c r="O22" s="36">
        <v>0</v>
      </c>
      <c r="P22" s="36">
        <v>1.3</v>
      </c>
      <c r="Q22" s="6">
        <v>2762</v>
      </c>
      <c r="R22" s="6">
        <v>36.9</v>
      </c>
      <c r="S22" s="6">
        <v>2725.1</v>
      </c>
      <c r="T22" s="36">
        <f t="shared" si="0"/>
        <v>0</v>
      </c>
      <c r="U22" s="36">
        <f t="shared" si="0"/>
        <v>1.2</v>
      </c>
      <c r="V22" s="6">
        <f t="shared" si="3"/>
        <v>4163.1</v>
      </c>
      <c r="W22" s="6">
        <v>38.5</v>
      </c>
      <c r="X22" s="6">
        <v>4124.6</v>
      </c>
      <c r="Y22" s="36">
        <f>W22/$V$11*100</f>
        <v>0</v>
      </c>
      <c r="Z22" s="36">
        <f t="shared" si="2"/>
        <v>1.4</v>
      </c>
    </row>
    <row r="23" spans="1:26" ht="12.75">
      <c r="A23" s="5" t="s">
        <v>456</v>
      </c>
      <c r="B23" s="6">
        <v>10561.1</v>
      </c>
      <c r="C23" s="6">
        <v>1330.2</v>
      </c>
      <c r="D23" s="6">
        <v>9230.9</v>
      </c>
      <c r="E23" s="6">
        <v>0.9</v>
      </c>
      <c r="F23" s="6">
        <v>6.5</v>
      </c>
      <c r="G23" s="6">
        <v>14825.1</v>
      </c>
      <c r="H23" s="6">
        <v>1846.7</v>
      </c>
      <c r="I23" s="6">
        <v>12978.4</v>
      </c>
      <c r="J23" s="6">
        <v>1</v>
      </c>
      <c r="K23" s="6">
        <v>6.9</v>
      </c>
      <c r="L23" s="6">
        <v>17670.8</v>
      </c>
      <c r="M23" s="6">
        <v>2134.4</v>
      </c>
      <c r="N23" s="6">
        <v>15536.4</v>
      </c>
      <c r="O23" s="36">
        <v>1.1</v>
      </c>
      <c r="P23" s="36">
        <v>7.7</v>
      </c>
      <c r="Q23" s="6">
        <v>18894</v>
      </c>
      <c r="R23" s="6">
        <v>2340.1</v>
      </c>
      <c r="S23" s="6">
        <v>16553.9</v>
      </c>
      <c r="T23" s="36">
        <f t="shared" si="0"/>
        <v>1.1</v>
      </c>
      <c r="U23" s="36">
        <f t="shared" si="0"/>
        <v>7.5</v>
      </c>
      <c r="V23" s="6">
        <f t="shared" si="3"/>
        <v>23278.7</v>
      </c>
      <c r="W23" s="6">
        <v>2637.7</v>
      </c>
      <c r="X23" s="6">
        <v>20641</v>
      </c>
      <c r="Y23" s="36">
        <f>W23/$V$11*100</f>
        <v>0.9</v>
      </c>
      <c r="Z23" s="36">
        <f t="shared" si="2"/>
        <v>7.2</v>
      </c>
    </row>
    <row r="24" spans="1:26" ht="12.75">
      <c r="A24" s="5" t="s">
        <v>457</v>
      </c>
      <c r="B24" s="6">
        <v>4801</v>
      </c>
      <c r="C24" s="6">
        <v>427.6</v>
      </c>
      <c r="D24" s="6">
        <v>4373.4</v>
      </c>
      <c r="E24" s="6">
        <v>0.3</v>
      </c>
      <c r="F24" s="6">
        <v>3.1</v>
      </c>
      <c r="G24" s="6">
        <v>6939</v>
      </c>
      <c r="H24" s="6">
        <v>507.5</v>
      </c>
      <c r="I24" s="6">
        <v>6431.5</v>
      </c>
      <c r="J24" s="6">
        <v>0.3</v>
      </c>
      <c r="K24" s="6">
        <v>3.4</v>
      </c>
      <c r="L24" s="6">
        <v>8023.4</v>
      </c>
      <c r="M24" s="6">
        <v>567.8</v>
      </c>
      <c r="N24" s="6">
        <v>7455.6</v>
      </c>
      <c r="O24" s="36">
        <v>0.3</v>
      </c>
      <c r="P24" s="36">
        <v>3.7</v>
      </c>
      <c r="Q24" s="6">
        <v>8573.9</v>
      </c>
      <c r="R24" s="6">
        <v>614.2</v>
      </c>
      <c r="S24" s="6">
        <v>7959.7</v>
      </c>
      <c r="T24" s="36">
        <f t="shared" si="0"/>
        <v>0.3</v>
      </c>
      <c r="U24" s="36">
        <f t="shared" si="0"/>
        <v>3.6</v>
      </c>
      <c r="V24" s="6">
        <f t="shared" si="3"/>
        <v>9956</v>
      </c>
      <c r="W24" s="6">
        <v>875.4</v>
      </c>
      <c r="X24" s="6">
        <v>9080.6</v>
      </c>
      <c r="Y24" s="36">
        <f>W24/$V$11*100</f>
        <v>0.3</v>
      </c>
      <c r="Z24" s="36">
        <f t="shared" si="2"/>
        <v>3.2</v>
      </c>
    </row>
    <row r="25" spans="1:26" ht="12.75">
      <c r="A25" s="5" t="s">
        <v>428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6"/>
      <c r="P25" s="36"/>
      <c r="Q25" s="6"/>
      <c r="R25" s="6"/>
      <c r="S25" s="6"/>
      <c r="T25" s="36"/>
      <c r="U25" s="36"/>
      <c r="V25" s="6"/>
      <c r="W25" s="6"/>
      <c r="X25" s="6"/>
      <c r="Y25" s="36"/>
      <c r="Z25" s="36"/>
    </row>
    <row r="26" spans="1:26" ht="12.75">
      <c r="A26" s="5" t="s">
        <v>429</v>
      </c>
      <c r="B26" s="6">
        <v>4325.5</v>
      </c>
      <c r="C26" s="6">
        <v>970</v>
      </c>
      <c r="D26" s="6">
        <v>3355.5</v>
      </c>
      <c r="E26" s="6">
        <v>0.7</v>
      </c>
      <c r="F26" s="6">
        <v>2.4</v>
      </c>
      <c r="G26" s="6">
        <v>7549.7</v>
      </c>
      <c r="H26" s="6">
        <v>1499.3</v>
      </c>
      <c r="I26" s="6">
        <v>6050.4</v>
      </c>
      <c r="J26" s="6">
        <v>0.8</v>
      </c>
      <c r="K26" s="6">
        <v>3.2</v>
      </c>
      <c r="L26" s="6">
        <v>9165.2</v>
      </c>
      <c r="M26" s="6">
        <v>1800.6</v>
      </c>
      <c r="N26" s="6">
        <v>7364.6</v>
      </c>
      <c r="O26" s="36">
        <v>0.9</v>
      </c>
      <c r="P26" s="36">
        <v>3.7</v>
      </c>
      <c r="Q26" s="6">
        <v>10671.1</v>
      </c>
      <c r="R26" s="6">
        <v>1950.5</v>
      </c>
      <c r="S26" s="6">
        <v>8720.6</v>
      </c>
      <c r="T26" s="36">
        <f t="shared" si="0"/>
        <v>0.9</v>
      </c>
      <c r="U26" s="36">
        <f t="shared" si="0"/>
        <v>4</v>
      </c>
      <c r="V26" s="6">
        <f t="shared" si="3"/>
        <v>12397.3</v>
      </c>
      <c r="W26" s="6">
        <v>2424.1</v>
      </c>
      <c r="X26" s="6">
        <v>9973.2</v>
      </c>
      <c r="Y26" s="36">
        <f>W26/$V$11*100</f>
        <v>0.8</v>
      </c>
      <c r="Z26" s="36">
        <f t="shared" si="2"/>
        <v>3.5</v>
      </c>
    </row>
    <row r="27" spans="1:26" ht="12.75">
      <c r="A27" s="5" t="s">
        <v>460</v>
      </c>
      <c r="B27" s="6">
        <v>6137.6</v>
      </c>
      <c r="C27" s="6">
        <v>6137.6</v>
      </c>
      <c r="D27" s="6">
        <v>0</v>
      </c>
      <c r="E27" s="6">
        <v>4.3</v>
      </c>
      <c r="F27" s="6">
        <v>0</v>
      </c>
      <c r="G27" s="6">
        <v>8660.1</v>
      </c>
      <c r="H27" s="6">
        <v>8660.1</v>
      </c>
      <c r="I27" s="6">
        <v>0</v>
      </c>
      <c r="J27" s="6">
        <v>4.6</v>
      </c>
      <c r="K27" s="6">
        <v>0</v>
      </c>
      <c r="L27" s="6">
        <v>10757.7</v>
      </c>
      <c r="M27" s="6">
        <v>10757.7</v>
      </c>
      <c r="N27" s="16" t="s">
        <v>279</v>
      </c>
      <c r="O27" s="36">
        <v>5.3</v>
      </c>
      <c r="P27" s="239" t="s">
        <v>279</v>
      </c>
      <c r="Q27" s="6">
        <v>12448.2</v>
      </c>
      <c r="R27" s="6">
        <v>12448.2</v>
      </c>
      <c r="S27" s="16" t="s">
        <v>279</v>
      </c>
      <c r="T27" s="36">
        <f t="shared" si="0"/>
        <v>5.6</v>
      </c>
      <c r="U27" s="239" t="s">
        <v>279</v>
      </c>
      <c r="V27" s="6">
        <f>W27</f>
        <v>14543.7</v>
      </c>
      <c r="W27" s="6">
        <v>14543.7</v>
      </c>
      <c r="X27" s="16" t="s">
        <v>279</v>
      </c>
      <c r="Y27" s="36">
        <f>W27/$Q$11*100</f>
        <v>6.6</v>
      </c>
      <c r="Z27" s="239" t="s">
        <v>279</v>
      </c>
    </row>
    <row r="28" spans="1:26" ht="12.75">
      <c r="A28" s="5" t="s">
        <v>461</v>
      </c>
      <c r="B28" s="6">
        <v>6336.1</v>
      </c>
      <c r="C28" s="6">
        <v>5864.4</v>
      </c>
      <c r="D28" s="6">
        <v>471.7</v>
      </c>
      <c r="E28" s="6">
        <v>4.1</v>
      </c>
      <c r="F28" s="6">
        <v>0.3</v>
      </c>
      <c r="G28" s="6">
        <v>7889.1</v>
      </c>
      <c r="H28" s="6">
        <v>7204.7</v>
      </c>
      <c r="I28" s="6">
        <v>684.4</v>
      </c>
      <c r="J28" s="6">
        <v>3.8</v>
      </c>
      <c r="K28" s="6">
        <v>0.4</v>
      </c>
      <c r="L28" s="6">
        <v>8929.3</v>
      </c>
      <c r="M28" s="6">
        <v>8120.2</v>
      </c>
      <c r="N28" s="6">
        <v>809.1</v>
      </c>
      <c r="O28" s="36">
        <v>4</v>
      </c>
      <c r="P28" s="36">
        <v>0.4</v>
      </c>
      <c r="Q28" s="6">
        <v>9654.1</v>
      </c>
      <c r="R28" s="6">
        <v>8669.7</v>
      </c>
      <c r="S28" s="6">
        <v>984.4</v>
      </c>
      <c r="T28" s="36">
        <f t="shared" si="0"/>
        <v>3.9</v>
      </c>
      <c r="U28" s="36">
        <f t="shared" si="0"/>
        <v>0.4</v>
      </c>
      <c r="V28" s="6">
        <f t="shared" si="3"/>
        <v>15280.8</v>
      </c>
      <c r="W28" s="6">
        <v>14135.9</v>
      </c>
      <c r="X28" s="6">
        <v>1144.9</v>
      </c>
      <c r="Y28" s="36">
        <f>W28/$Q$11*100</f>
        <v>6.4</v>
      </c>
      <c r="Z28" s="36">
        <f>X28/$V$11*100</f>
        <v>0.4</v>
      </c>
    </row>
    <row r="29" spans="1:26" ht="12.75">
      <c r="A29" s="5" t="s">
        <v>498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5"/>
      <c r="N29" s="5"/>
      <c r="O29" s="36"/>
      <c r="P29" s="36"/>
      <c r="Q29" s="6"/>
      <c r="R29" s="5"/>
      <c r="S29" s="5"/>
      <c r="T29" s="36"/>
      <c r="U29" s="36"/>
      <c r="V29" s="6"/>
      <c r="W29" s="5"/>
      <c r="X29" s="5"/>
      <c r="Y29" s="36"/>
      <c r="Z29" s="36"/>
    </row>
    <row r="30" spans="1:26" ht="12.75">
      <c r="A30" s="5" t="s">
        <v>499</v>
      </c>
      <c r="B30" s="6">
        <v>2998.3</v>
      </c>
      <c r="C30" s="6">
        <v>2845.9</v>
      </c>
      <c r="D30" s="6">
        <v>152.4</v>
      </c>
      <c r="E30" s="6">
        <v>2</v>
      </c>
      <c r="F30" s="6">
        <v>0.1</v>
      </c>
      <c r="G30" s="6">
        <v>3951.4</v>
      </c>
      <c r="H30" s="6">
        <v>3561.7</v>
      </c>
      <c r="I30" s="6">
        <v>389.7</v>
      </c>
      <c r="J30" s="6">
        <v>1.9</v>
      </c>
      <c r="K30" s="6">
        <v>0.2</v>
      </c>
      <c r="L30" s="6">
        <v>5186</v>
      </c>
      <c r="M30" s="6">
        <v>4668.4</v>
      </c>
      <c r="N30" s="6">
        <v>517.6</v>
      </c>
      <c r="O30" s="36">
        <v>2.3</v>
      </c>
      <c r="P30" s="36">
        <v>0.3</v>
      </c>
      <c r="Q30" s="6">
        <v>5678.3</v>
      </c>
      <c r="R30" s="6">
        <v>5108</v>
      </c>
      <c r="S30" s="6">
        <v>570.3</v>
      </c>
      <c r="T30" s="36">
        <f t="shared" si="0"/>
        <v>2.3</v>
      </c>
      <c r="U30" s="36">
        <f t="shared" si="0"/>
        <v>0.3</v>
      </c>
      <c r="V30" s="6">
        <f t="shared" si="3"/>
        <v>8640.3</v>
      </c>
      <c r="W30" s="6">
        <v>7978</v>
      </c>
      <c r="X30" s="6">
        <v>662.3</v>
      </c>
      <c r="Y30" s="36">
        <f>W30/$V$11*100</f>
        <v>2.8</v>
      </c>
      <c r="Z30" s="36">
        <f t="shared" si="2"/>
        <v>0.2</v>
      </c>
    </row>
    <row r="31" spans="1:26" ht="12.75">
      <c r="A31" s="5" t="s">
        <v>464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6"/>
      <c r="P31" s="36"/>
      <c r="Q31" s="6"/>
      <c r="R31" s="6"/>
      <c r="S31" s="6"/>
      <c r="T31" s="36"/>
      <c r="U31" s="36"/>
      <c r="V31" s="6"/>
      <c r="W31" s="6"/>
      <c r="X31" s="6"/>
      <c r="Y31" s="36"/>
      <c r="Z31" s="36"/>
    </row>
    <row r="32" spans="1:26" ht="12.75">
      <c r="A32" s="5" t="s">
        <v>465</v>
      </c>
      <c r="B32" s="6">
        <v>2308.5</v>
      </c>
      <c r="C32" s="6">
        <v>966.9</v>
      </c>
      <c r="D32" s="6">
        <v>1341.6</v>
      </c>
      <c r="E32" s="6">
        <v>0.7</v>
      </c>
      <c r="F32" s="6">
        <v>0.9</v>
      </c>
      <c r="G32" s="6">
        <v>3136.6</v>
      </c>
      <c r="H32" s="6">
        <v>818.7</v>
      </c>
      <c r="I32" s="6">
        <v>2317.9</v>
      </c>
      <c r="J32" s="6">
        <v>0.4</v>
      </c>
      <c r="K32" s="6">
        <v>1.2</v>
      </c>
      <c r="L32" s="6">
        <v>4155.7</v>
      </c>
      <c r="M32" s="6">
        <v>1245.3</v>
      </c>
      <c r="N32" s="6">
        <v>2910.4</v>
      </c>
      <c r="O32" s="36">
        <v>0.6</v>
      </c>
      <c r="P32" s="36">
        <v>1.4</v>
      </c>
      <c r="Q32" s="6">
        <v>4978.6</v>
      </c>
      <c r="R32" s="6">
        <v>1530.4</v>
      </c>
      <c r="S32" s="6">
        <v>3448.2</v>
      </c>
      <c r="T32" s="36">
        <f t="shared" si="0"/>
        <v>0.7</v>
      </c>
      <c r="U32" s="36">
        <f t="shared" si="0"/>
        <v>1.6</v>
      </c>
      <c r="V32" s="6">
        <f t="shared" si="3"/>
        <v>5366.3</v>
      </c>
      <c r="W32" s="6">
        <v>1726.4</v>
      </c>
      <c r="X32" s="6">
        <v>3639.9</v>
      </c>
      <c r="Y32" s="36">
        <f>W32/$V$11*100</f>
        <v>0.6</v>
      </c>
      <c r="Z32" s="36">
        <f t="shared" si="2"/>
        <v>1.3</v>
      </c>
    </row>
    <row r="33" spans="1:26" ht="12.75">
      <c r="A33" s="38" t="s">
        <v>466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6"/>
      <c r="P33" s="36"/>
      <c r="Q33" s="6"/>
      <c r="R33" s="6"/>
      <c r="S33" s="6"/>
      <c r="T33" s="36"/>
      <c r="U33" s="36"/>
      <c r="V33" s="6"/>
      <c r="W33" s="6"/>
      <c r="X33" s="6"/>
      <c r="Y33" s="36"/>
      <c r="Z33" s="36"/>
    </row>
    <row r="34" spans="1:26" ht="12.75">
      <c r="A34" s="38" t="s">
        <v>467</v>
      </c>
      <c r="B34" s="6">
        <v>-3695.5</v>
      </c>
      <c r="C34" s="6">
        <v>-3.7</v>
      </c>
      <c r="D34" s="6">
        <v>-3691.8</v>
      </c>
      <c r="E34" s="6">
        <v>0</v>
      </c>
      <c r="F34" s="6">
        <v>-2.6</v>
      </c>
      <c r="G34" s="6">
        <v>-5373.8</v>
      </c>
      <c r="H34" s="6">
        <v>-44.5</v>
      </c>
      <c r="I34" s="6">
        <v>-5329.3</v>
      </c>
      <c r="J34" s="6">
        <v>0</v>
      </c>
      <c r="K34" s="6">
        <v>-2.8</v>
      </c>
      <c r="L34" s="6">
        <v>-6647</v>
      </c>
      <c r="M34" s="6">
        <v>-18.3</v>
      </c>
      <c r="N34" s="6">
        <v>-6628.7</v>
      </c>
      <c r="O34" s="36">
        <v>0</v>
      </c>
      <c r="P34" s="36">
        <v>-3.3</v>
      </c>
      <c r="Q34" s="6">
        <v>-7271.2</v>
      </c>
      <c r="R34" s="6">
        <v>-14.7</v>
      </c>
      <c r="S34" s="6">
        <v>-7256.5</v>
      </c>
      <c r="T34" s="36">
        <f>R34/$Q$11*100</f>
        <v>0</v>
      </c>
      <c r="U34" s="36">
        <f>S34/$Q$11*100</f>
        <v>-3.3</v>
      </c>
      <c r="V34" s="6">
        <f>W34+X34</f>
        <v>-8344.6</v>
      </c>
      <c r="W34" s="6">
        <v>-190.9</v>
      </c>
      <c r="X34" s="6">
        <v>-8153.7</v>
      </c>
      <c r="Y34" s="36">
        <f>W34/$V$11*100</f>
        <v>-0.1</v>
      </c>
      <c r="Z34" s="36">
        <f t="shared" si="2"/>
        <v>-2.9</v>
      </c>
    </row>
    <row r="35" spans="1:26" ht="12.75">
      <c r="A35" s="5" t="s">
        <v>396</v>
      </c>
      <c r="B35" s="6">
        <v>19157.8</v>
      </c>
      <c r="C35" s="6">
        <v>636.3</v>
      </c>
      <c r="D35" s="6">
        <v>18521.5</v>
      </c>
      <c r="E35" s="6">
        <v>0.4</v>
      </c>
      <c r="F35" s="6">
        <v>13.1</v>
      </c>
      <c r="G35" s="6">
        <v>24693.3</v>
      </c>
      <c r="H35" s="6">
        <v>765.5</v>
      </c>
      <c r="I35" s="6">
        <v>23927.8</v>
      </c>
      <c r="J35" s="6">
        <v>0.4</v>
      </c>
      <c r="K35" s="6">
        <v>12.7</v>
      </c>
      <c r="L35" s="6">
        <v>22152.8</v>
      </c>
      <c r="M35" s="6">
        <v>1006.1</v>
      </c>
      <c r="N35" s="6">
        <v>21146.7</v>
      </c>
      <c r="O35" s="36">
        <v>0.5</v>
      </c>
      <c r="P35" s="36">
        <v>10.5</v>
      </c>
      <c r="Q35" s="6">
        <v>22582.4</v>
      </c>
      <c r="R35" s="6">
        <v>1101.8</v>
      </c>
      <c r="S35" s="6">
        <v>21480.6</v>
      </c>
      <c r="T35" s="36">
        <f>R35/$Q$11*100</f>
        <v>0.5</v>
      </c>
      <c r="U35" s="36">
        <f>S35/$Q$11*100</f>
        <v>9.7</v>
      </c>
      <c r="V35" s="6">
        <v>31567.6</v>
      </c>
      <c r="W35" s="6">
        <v>858</v>
      </c>
      <c r="X35" s="6">
        <v>30709.6</v>
      </c>
      <c r="Y35" s="36">
        <f>W35/$V$11*100</f>
        <v>0.3</v>
      </c>
      <c r="Z35" s="36">
        <f>X35/$V$11*100</f>
        <v>10.7</v>
      </c>
    </row>
    <row r="36" spans="1:26" ht="13.5" thickBot="1">
      <c r="A36" s="4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4" ht="12.75">
      <c r="A37" s="194"/>
      <c r="R37" s="41"/>
      <c r="S37" s="140"/>
      <c r="W37" s="41"/>
      <c r="X37" s="140"/>
    </row>
    <row r="38" spans="7:25" ht="15.75">
      <c r="G38" s="85"/>
      <c r="H38" s="85"/>
      <c r="I38" s="85"/>
      <c r="J38" s="85"/>
      <c r="K38" s="85"/>
      <c r="V38" s="140"/>
      <c r="W38" s="140"/>
      <c r="X38" s="140"/>
      <c r="Y38" s="41"/>
    </row>
    <row r="39" spans="7:23" ht="15.75">
      <c r="G39" s="85"/>
      <c r="H39" s="85"/>
      <c r="I39" s="85"/>
      <c r="J39" s="85"/>
      <c r="K39" s="85"/>
      <c r="W39" s="140"/>
    </row>
    <row r="40" spans="7:11" ht="15.75">
      <c r="G40" s="85"/>
      <c r="H40" s="85"/>
      <c r="I40" s="85"/>
      <c r="J40" s="85"/>
      <c r="K40" s="85"/>
    </row>
    <row r="41" spans="7:11" ht="15.75">
      <c r="G41" s="85"/>
      <c r="H41" s="85"/>
      <c r="I41" s="85"/>
      <c r="J41" s="85"/>
      <c r="K41" s="85"/>
    </row>
    <row r="42" spans="7:11" ht="15.75">
      <c r="G42" s="85"/>
      <c r="H42" s="85"/>
      <c r="I42" s="85"/>
      <c r="J42" s="85"/>
      <c r="K42" s="85"/>
    </row>
    <row r="43" spans="7:11" ht="15.75">
      <c r="G43" s="85"/>
      <c r="H43" s="85"/>
      <c r="I43" s="85"/>
      <c r="J43" s="85"/>
      <c r="K43" s="85"/>
    </row>
    <row r="44" spans="7:11" ht="15.75">
      <c r="G44" s="85"/>
      <c r="H44" s="85"/>
      <c r="I44" s="85"/>
      <c r="J44" s="85"/>
      <c r="K44" s="85"/>
    </row>
    <row r="45" spans="7:11" ht="15.75">
      <c r="G45" s="85"/>
      <c r="H45" s="85"/>
      <c r="I45" s="85"/>
      <c r="J45" s="85"/>
      <c r="K45" s="85"/>
    </row>
    <row r="46" spans="7:11" ht="15.75">
      <c r="G46" s="85"/>
      <c r="H46" s="85"/>
      <c r="I46" s="85"/>
      <c r="J46" s="85"/>
      <c r="K46" s="85"/>
    </row>
    <row r="47" spans="7:11" ht="15.75">
      <c r="G47" s="85"/>
      <c r="H47" s="85"/>
      <c r="I47" s="85"/>
      <c r="J47" s="85"/>
      <c r="K47" s="85"/>
    </row>
    <row r="48" spans="7:11" ht="15.75">
      <c r="G48" s="85"/>
      <c r="H48" s="85"/>
      <c r="I48" s="85"/>
      <c r="J48" s="85"/>
      <c r="K48" s="85"/>
    </row>
    <row r="49" spans="7:11" ht="15.75">
      <c r="G49" s="85"/>
      <c r="H49" s="85"/>
      <c r="I49" s="85"/>
      <c r="J49" s="85"/>
      <c r="K49" s="85"/>
    </row>
    <row r="50" spans="7:11" ht="15.75">
      <c r="G50" s="85"/>
      <c r="H50" s="85"/>
      <c r="I50" s="85"/>
      <c r="J50" s="85"/>
      <c r="K50" s="85"/>
    </row>
    <row r="51" spans="7:11" ht="15.75">
      <c r="G51" s="85"/>
      <c r="H51" s="85"/>
      <c r="I51" s="85"/>
      <c r="J51" s="85"/>
      <c r="K51" s="85"/>
    </row>
    <row r="52" spans="7:11" ht="15.75">
      <c r="G52" s="85"/>
      <c r="H52" s="85"/>
      <c r="I52" s="85"/>
      <c r="J52" s="85"/>
      <c r="K52" s="85"/>
    </row>
    <row r="53" spans="7:11" ht="15.75">
      <c r="G53" s="85"/>
      <c r="H53" s="85"/>
      <c r="I53" s="85"/>
      <c r="J53" s="85"/>
      <c r="K53" s="85"/>
    </row>
    <row r="54" spans="7:11" ht="15.75">
      <c r="G54" s="85"/>
      <c r="H54" s="85"/>
      <c r="I54" s="85"/>
      <c r="J54" s="85"/>
      <c r="K54" s="85"/>
    </row>
  </sheetData>
  <mergeCells count="16">
    <mergeCell ref="A5:A6"/>
    <mergeCell ref="V5:V6"/>
    <mergeCell ref="W5:X5"/>
    <mergeCell ref="Y5:Z5"/>
    <mergeCell ref="B5:B6"/>
    <mergeCell ref="J5:K5"/>
    <mergeCell ref="C5:D5"/>
    <mergeCell ref="E5:F5"/>
    <mergeCell ref="G5:G6"/>
    <mergeCell ref="H5:I5"/>
    <mergeCell ref="T5:U5"/>
    <mergeCell ref="L5:L6"/>
    <mergeCell ref="M5:N5"/>
    <mergeCell ref="O5:P5"/>
    <mergeCell ref="Q5:Q6"/>
    <mergeCell ref="R5:S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&amp;C74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="175" zoomScaleNormal="175" workbookViewId="0" topLeftCell="A1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85" t="s">
        <v>540</v>
      </c>
    </row>
    <row r="2" ht="18.75" customHeight="1">
      <c r="A2" s="85" t="s">
        <v>164</v>
      </c>
    </row>
    <row r="3" spans="1:10" ht="18" customHeight="1" thickBot="1">
      <c r="A3" s="483" t="s">
        <v>788</v>
      </c>
      <c r="B3" s="483"/>
      <c r="C3" s="150"/>
      <c r="D3" s="150"/>
      <c r="E3" s="150"/>
      <c r="F3" s="150"/>
      <c r="G3" s="207"/>
      <c r="H3" s="207"/>
      <c r="I3" s="207"/>
      <c r="J3" s="194"/>
    </row>
    <row r="4" spans="1:6" ht="18" customHeight="1" thickBot="1">
      <c r="A4" s="86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</row>
    <row r="5" ht="12.75">
      <c r="A5" s="5"/>
    </row>
    <row r="6" spans="1:7" ht="12.75">
      <c r="A6" s="152" t="s">
        <v>148</v>
      </c>
      <c r="B6" s="135">
        <v>100</v>
      </c>
      <c r="C6" s="135">
        <v>100</v>
      </c>
      <c r="D6" s="135">
        <v>100</v>
      </c>
      <c r="E6" s="135">
        <v>100</v>
      </c>
      <c r="F6" s="135">
        <v>100</v>
      </c>
      <c r="G6" s="41"/>
    </row>
    <row r="7" spans="4:6" ht="12.75">
      <c r="D7" s="5"/>
      <c r="F7" s="5"/>
    </row>
    <row r="8" spans="1:6" ht="12.75">
      <c r="A8" s="5" t="s">
        <v>445</v>
      </c>
      <c r="B8" s="36">
        <v>26.9</v>
      </c>
      <c r="C8" s="36">
        <v>23.5</v>
      </c>
      <c r="D8" s="36">
        <v>18.8</v>
      </c>
      <c r="E8" s="36">
        <v>17.5</v>
      </c>
      <c r="F8" s="6">
        <v>16.6</v>
      </c>
    </row>
    <row r="9" spans="1:6" ht="12.75">
      <c r="A9" s="5" t="s">
        <v>446</v>
      </c>
      <c r="B9" s="36">
        <v>0</v>
      </c>
      <c r="C9" s="36">
        <v>0</v>
      </c>
      <c r="D9" s="36">
        <v>0</v>
      </c>
      <c r="E9" s="36">
        <v>0</v>
      </c>
      <c r="F9" s="6">
        <v>0</v>
      </c>
    </row>
    <row r="10" spans="1:6" ht="12.75">
      <c r="A10" s="5" t="s">
        <v>447</v>
      </c>
      <c r="B10" s="36">
        <v>0.5</v>
      </c>
      <c r="C10" s="5">
        <v>0.5</v>
      </c>
      <c r="D10" s="36">
        <v>0.5</v>
      </c>
      <c r="E10" s="5">
        <v>0.6</v>
      </c>
      <c r="F10" s="6">
        <v>0.8</v>
      </c>
    </row>
    <row r="11" spans="1:6" ht="12.75">
      <c r="A11" s="5" t="s">
        <v>448</v>
      </c>
      <c r="B11" s="36">
        <v>9.9</v>
      </c>
      <c r="C11" s="5">
        <v>13.2</v>
      </c>
      <c r="D11" s="36">
        <v>14.2</v>
      </c>
      <c r="E11" s="36">
        <v>17</v>
      </c>
      <c r="F11" s="6">
        <v>18.3</v>
      </c>
    </row>
    <row r="12" spans="1:6" ht="12.75">
      <c r="A12" s="5" t="s">
        <v>542</v>
      </c>
      <c r="C12" s="5"/>
      <c r="D12" s="5"/>
      <c r="E12" s="5"/>
      <c r="F12" s="5"/>
    </row>
    <row r="13" spans="1:6" ht="12.75">
      <c r="A13" s="5" t="s">
        <v>398</v>
      </c>
      <c r="B13" s="36">
        <v>2.7</v>
      </c>
      <c r="C13" s="5">
        <v>1.4</v>
      </c>
      <c r="D13" s="5">
        <v>2.2</v>
      </c>
      <c r="E13" s="5">
        <v>3.1</v>
      </c>
      <c r="F13" s="36">
        <v>3.4</v>
      </c>
    </row>
    <row r="14" spans="1:6" ht="12.75">
      <c r="A14" s="5" t="s">
        <v>452</v>
      </c>
      <c r="B14" s="36">
        <v>3.6</v>
      </c>
      <c r="C14" s="5">
        <v>5.3</v>
      </c>
      <c r="D14" s="5">
        <v>6.7</v>
      </c>
      <c r="E14" s="5">
        <v>5.5</v>
      </c>
      <c r="F14" s="36">
        <v>4.9</v>
      </c>
    </row>
    <row r="15" spans="1:6" ht="12.75">
      <c r="A15" s="5" t="s">
        <v>532</v>
      </c>
      <c r="C15" s="5"/>
      <c r="D15" s="5"/>
      <c r="E15" s="5"/>
      <c r="F15" s="5"/>
    </row>
    <row r="16" spans="1:6" ht="12.75">
      <c r="A16" s="5" t="s">
        <v>533</v>
      </c>
      <c r="B16" s="36">
        <v>17.9</v>
      </c>
      <c r="C16" s="5">
        <v>16.3</v>
      </c>
      <c r="D16" s="5">
        <v>16.8</v>
      </c>
      <c r="E16" s="36">
        <v>16</v>
      </c>
      <c r="F16" s="36">
        <v>15.2</v>
      </c>
    </row>
    <row r="17" spans="1:6" ht="12.75">
      <c r="A17" s="5" t="s">
        <v>455</v>
      </c>
      <c r="B17" s="36">
        <v>1.2</v>
      </c>
      <c r="C17" s="5">
        <v>1.3</v>
      </c>
      <c r="D17" s="5">
        <v>1.3</v>
      </c>
      <c r="E17" s="5">
        <v>1.3</v>
      </c>
      <c r="F17" s="36">
        <v>1.5</v>
      </c>
    </row>
    <row r="18" spans="1:6" ht="12.75">
      <c r="A18" s="5" t="s">
        <v>456</v>
      </c>
      <c r="B18" s="36">
        <v>7.4</v>
      </c>
      <c r="C18" s="5">
        <v>7.9</v>
      </c>
      <c r="D18" s="5">
        <v>8.8</v>
      </c>
      <c r="E18" s="5">
        <v>8.6</v>
      </c>
      <c r="F18" s="36">
        <v>8.1</v>
      </c>
    </row>
    <row r="19" spans="1:6" ht="12.75">
      <c r="A19" s="5" t="s">
        <v>457</v>
      </c>
      <c r="B19" s="36">
        <v>3.4</v>
      </c>
      <c r="C19" s="5">
        <v>3.7</v>
      </c>
      <c r="D19" s="36">
        <v>4</v>
      </c>
      <c r="E19" s="5">
        <v>3.9</v>
      </c>
      <c r="F19" s="36">
        <v>3.5</v>
      </c>
    </row>
    <row r="20" spans="1:6" ht="12.75">
      <c r="A20" s="5" t="s">
        <v>458</v>
      </c>
      <c r="B20" s="5"/>
      <c r="C20" s="5"/>
      <c r="D20" s="5"/>
      <c r="E20" s="5"/>
      <c r="F20" s="5"/>
    </row>
    <row r="21" spans="1:6" ht="12.75">
      <c r="A21" s="5" t="s">
        <v>429</v>
      </c>
      <c r="B21" s="36">
        <v>3.1</v>
      </c>
      <c r="C21" s="36">
        <v>4</v>
      </c>
      <c r="D21" s="5">
        <v>4.6</v>
      </c>
      <c r="E21" s="5">
        <v>4.8</v>
      </c>
      <c r="F21" s="36">
        <v>4.3</v>
      </c>
    </row>
    <row r="22" spans="1:6" ht="12.75">
      <c r="A22" s="5" t="s">
        <v>460</v>
      </c>
      <c r="B22" s="36">
        <v>4.3</v>
      </c>
      <c r="C22" s="5">
        <v>4.6</v>
      </c>
      <c r="D22" s="5">
        <v>5.3</v>
      </c>
      <c r="E22" s="36">
        <v>5.6</v>
      </c>
      <c r="F22" s="36">
        <v>5.1</v>
      </c>
    </row>
    <row r="23" spans="1:6" ht="12.75">
      <c r="A23" s="5" t="s">
        <v>461</v>
      </c>
      <c r="B23" s="36">
        <v>4.5</v>
      </c>
      <c r="C23" s="5">
        <v>4.2</v>
      </c>
      <c r="D23" s="5">
        <v>4.4</v>
      </c>
      <c r="E23" s="5">
        <v>4.4</v>
      </c>
      <c r="F23" s="36">
        <v>5.3</v>
      </c>
    </row>
    <row r="24" spans="1:6" ht="12.75">
      <c r="A24" s="5" t="s">
        <v>498</v>
      </c>
      <c r="B24" s="36"/>
      <c r="C24" s="5"/>
      <c r="D24" s="5"/>
      <c r="E24" s="5"/>
      <c r="F24" s="5"/>
    </row>
    <row r="25" spans="1:6" ht="12.75">
      <c r="A25" s="5" t="s">
        <v>463</v>
      </c>
      <c r="B25" s="36">
        <v>2.1</v>
      </c>
      <c r="C25" s="5">
        <v>2.1</v>
      </c>
      <c r="D25" s="5">
        <v>2.6</v>
      </c>
      <c r="E25" s="5">
        <v>2.6</v>
      </c>
      <c r="F25" s="36">
        <v>3</v>
      </c>
    </row>
    <row r="26" spans="1:6" ht="12.75">
      <c r="A26" s="5" t="s">
        <v>464</v>
      </c>
      <c r="B26" s="5"/>
      <c r="C26" s="5"/>
      <c r="D26" s="5"/>
      <c r="E26" s="5"/>
      <c r="F26" s="5"/>
    </row>
    <row r="27" spans="1:6" ht="12.75">
      <c r="A27" s="5" t="s">
        <v>465</v>
      </c>
      <c r="B27" s="5">
        <v>1.6</v>
      </c>
      <c r="C27" s="5">
        <v>1.7</v>
      </c>
      <c r="D27" s="5">
        <v>2.1</v>
      </c>
      <c r="E27" s="5">
        <v>2.2</v>
      </c>
      <c r="F27" s="36">
        <v>1.9</v>
      </c>
    </row>
    <row r="28" spans="1:6" ht="12.75">
      <c r="A28" s="38" t="s">
        <v>466</v>
      </c>
      <c r="B28" s="5"/>
      <c r="C28" s="5"/>
      <c r="D28" s="5"/>
      <c r="E28" s="5"/>
      <c r="F28" s="5"/>
    </row>
    <row r="29" spans="1:6" ht="12.75">
      <c r="A29" s="38" t="s">
        <v>467</v>
      </c>
      <c r="B29" s="36">
        <v>-2.6</v>
      </c>
      <c r="C29" s="5">
        <v>-2.8</v>
      </c>
      <c r="D29" s="5">
        <v>-3.3</v>
      </c>
      <c r="E29" s="5">
        <v>-3.3</v>
      </c>
      <c r="F29" s="36">
        <v>-2.9</v>
      </c>
    </row>
    <row r="30" spans="1:6" ht="12.75">
      <c r="A30" s="38" t="s">
        <v>493</v>
      </c>
      <c r="B30" s="5">
        <v>13.5</v>
      </c>
      <c r="C30" s="5">
        <v>13.1</v>
      </c>
      <c r="D30" s="36">
        <v>11</v>
      </c>
      <c r="E30" s="5">
        <v>10.2</v>
      </c>
      <c r="F30" s="36">
        <v>11</v>
      </c>
    </row>
    <row r="31" spans="1:6" ht="13.5" thickBot="1">
      <c r="A31" s="42"/>
      <c r="B31" s="42"/>
      <c r="C31" s="42"/>
      <c r="D31" s="42"/>
      <c r="E31" s="42"/>
      <c r="F31" s="42"/>
    </row>
    <row r="32" ht="12.75">
      <c r="A32" s="194"/>
    </row>
    <row r="33" ht="18.75" customHeight="1">
      <c r="A33" s="85" t="s">
        <v>543</v>
      </c>
    </row>
    <row r="34" ht="18.75" customHeight="1">
      <c r="A34" s="85" t="s">
        <v>544</v>
      </c>
    </row>
    <row r="35" spans="1:10" ht="18" customHeight="1" thickBot="1">
      <c r="A35" s="483" t="s">
        <v>165</v>
      </c>
      <c r="B35" s="483"/>
      <c r="C35" s="483"/>
      <c r="D35" s="150"/>
      <c r="E35" s="150"/>
      <c r="F35" s="150"/>
      <c r="G35" s="207"/>
      <c r="H35" s="207"/>
      <c r="I35" s="207"/>
      <c r="J35" s="207"/>
    </row>
    <row r="36" spans="1:6" ht="18" customHeight="1" thickBot="1">
      <c r="A36" s="86"/>
      <c r="B36" s="10">
        <v>2007</v>
      </c>
      <c r="C36" s="10">
        <v>2008</v>
      </c>
      <c r="D36" s="10">
        <v>2009</v>
      </c>
      <c r="E36" s="10">
        <v>2010</v>
      </c>
      <c r="F36" s="10">
        <v>2011</v>
      </c>
    </row>
    <row r="37" ht="12.75">
      <c r="A37" s="38"/>
    </row>
    <row r="38" spans="1:6" ht="12.75">
      <c r="A38" s="209" t="s">
        <v>545</v>
      </c>
      <c r="B38" s="240">
        <v>57.6</v>
      </c>
      <c r="C38" s="240">
        <v>58.5</v>
      </c>
      <c r="D38" s="40">
        <v>58.3</v>
      </c>
      <c r="E38" s="240">
        <v>57.9</v>
      </c>
      <c r="F38" s="68">
        <v>57.7</v>
      </c>
    </row>
    <row r="39" spans="3:4" ht="12.75">
      <c r="C39" s="5"/>
      <c r="D39" s="5"/>
    </row>
    <row r="40" spans="1:6" ht="12.75">
      <c r="A40" s="5" t="s">
        <v>445</v>
      </c>
      <c r="B40" s="36">
        <v>57.6</v>
      </c>
      <c r="C40" s="5">
        <v>60.6</v>
      </c>
      <c r="D40" s="5">
        <v>66.1</v>
      </c>
      <c r="E40" s="5">
        <v>66.6</v>
      </c>
      <c r="F40" s="36">
        <v>68.3</v>
      </c>
    </row>
    <row r="41" spans="1:6" ht="12.75">
      <c r="A41" s="5" t="s">
        <v>446</v>
      </c>
      <c r="B41" s="36">
        <v>65.4</v>
      </c>
      <c r="C41" s="5">
        <v>77.6</v>
      </c>
      <c r="D41" s="5">
        <v>47.4</v>
      </c>
      <c r="E41" s="5">
        <v>65.1</v>
      </c>
      <c r="F41" s="36">
        <v>56.4</v>
      </c>
    </row>
    <row r="42" spans="1:6" ht="12.75">
      <c r="A42" s="5" t="s">
        <v>447</v>
      </c>
      <c r="B42" s="36">
        <v>56.9</v>
      </c>
      <c r="C42" s="36">
        <v>47.7</v>
      </c>
      <c r="D42" s="5">
        <v>44.5</v>
      </c>
      <c r="E42" s="5">
        <v>42.4</v>
      </c>
      <c r="F42" s="36">
        <v>41</v>
      </c>
    </row>
    <row r="43" spans="1:6" ht="12.75">
      <c r="A43" s="5" t="s">
        <v>448</v>
      </c>
      <c r="B43" s="36">
        <v>75.5</v>
      </c>
      <c r="C43" s="36">
        <v>71.9</v>
      </c>
      <c r="D43" s="5">
        <v>68.8</v>
      </c>
      <c r="E43" s="5">
        <v>67.7</v>
      </c>
      <c r="F43" s="36">
        <v>65.7</v>
      </c>
    </row>
    <row r="44" spans="1:6" ht="12.75">
      <c r="A44" s="5" t="s">
        <v>542</v>
      </c>
      <c r="E44" s="5"/>
      <c r="F44" s="36"/>
    </row>
    <row r="45" spans="1:6" ht="12.75">
      <c r="A45" s="5" t="s">
        <v>398</v>
      </c>
      <c r="B45" s="36">
        <v>55</v>
      </c>
      <c r="C45" s="36">
        <v>69.4</v>
      </c>
      <c r="D45" s="5">
        <v>61.7</v>
      </c>
      <c r="E45" s="5">
        <v>52.7</v>
      </c>
      <c r="F45" s="36">
        <v>47.3</v>
      </c>
    </row>
    <row r="46" spans="1:6" ht="12.75">
      <c r="A46" s="5" t="s">
        <v>452</v>
      </c>
      <c r="B46" s="36">
        <v>77</v>
      </c>
      <c r="C46" s="36">
        <v>68</v>
      </c>
      <c r="D46" s="36">
        <v>66.7</v>
      </c>
      <c r="E46" s="5">
        <v>68.1</v>
      </c>
      <c r="F46" s="36">
        <v>68.5</v>
      </c>
    </row>
    <row r="47" spans="1:6" ht="12.75">
      <c r="A47" s="5" t="s">
        <v>532</v>
      </c>
      <c r="E47" s="5"/>
      <c r="F47" s="36"/>
    </row>
    <row r="48" spans="1:6" ht="12.75">
      <c r="A48" s="5" t="s">
        <v>533</v>
      </c>
      <c r="B48" s="36">
        <v>37</v>
      </c>
      <c r="C48" s="36">
        <v>41</v>
      </c>
      <c r="D48" s="36">
        <v>40.1</v>
      </c>
      <c r="E48" s="36">
        <v>39</v>
      </c>
      <c r="F48" s="36">
        <v>40.1</v>
      </c>
    </row>
    <row r="49" spans="1:6" ht="12.75">
      <c r="A49" s="5" t="s">
        <v>455</v>
      </c>
      <c r="B49" s="36">
        <v>64.8</v>
      </c>
      <c r="C49" s="36">
        <v>64.6</v>
      </c>
      <c r="D49" s="5">
        <v>65.1</v>
      </c>
      <c r="E49" s="5">
        <v>64.6</v>
      </c>
      <c r="F49" s="36">
        <v>61.4</v>
      </c>
    </row>
    <row r="50" spans="1:6" ht="12.75">
      <c r="A50" s="5" t="s">
        <v>456</v>
      </c>
      <c r="B50" s="36">
        <v>50.2</v>
      </c>
      <c r="C50" s="36">
        <v>53.1</v>
      </c>
      <c r="D50" s="36">
        <v>51</v>
      </c>
      <c r="E50" s="5">
        <v>52.8</v>
      </c>
      <c r="F50" s="36">
        <v>52.5</v>
      </c>
    </row>
    <row r="51" spans="1:6" ht="12.75">
      <c r="A51" s="5" t="s">
        <v>457</v>
      </c>
      <c r="B51" s="36">
        <v>28</v>
      </c>
      <c r="C51" s="36">
        <v>26.4</v>
      </c>
      <c r="D51" s="36">
        <v>28</v>
      </c>
      <c r="E51" s="5">
        <v>25.6</v>
      </c>
      <c r="F51" s="36">
        <v>26</v>
      </c>
    </row>
    <row r="52" spans="1:6" ht="12.75">
      <c r="A52" s="5" t="s">
        <v>458</v>
      </c>
      <c r="E52" s="5"/>
      <c r="F52" s="36"/>
    </row>
    <row r="53" spans="1:6" ht="12.75">
      <c r="A53" s="5" t="s">
        <v>429</v>
      </c>
      <c r="B53" s="36">
        <v>40.7</v>
      </c>
      <c r="C53" s="36">
        <v>42.9</v>
      </c>
      <c r="D53" s="5">
        <v>42.1</v>
      </c>
      <c r="E53" s="5">
        <v>37.4</v>
      </c>
      <c r="F53" s="36">
        <v>38.7</v>
      </c>
    </row>
    <row r="54" spans="1:6" ht="12.75">
      <c r="A54" s="5" t="s">
        <v>460</v>
      </c>
      <c r="B54" s="36">
        <v>43</v>
      </c>
      <c r="C54" s="36">
        <v>42.6</v>
      </c>
      <c r="D54" s="5">
        <v>40.1</v>
      </c>
      <c r="E54" s="5">
        <v>40.8</v>
      </c>
      <c r="F54" s="36">
        <v>38.3</v>
      </c>
    </row>
    <row r="55" spans="1:6" ht="12.75">
      <c r="A55" s="5" t="s">
        <v>461</v>
      </c>
      <c r="B55" s="36">
        <v>30.7</v>
      </c>
      <c r="C55" s="36">
        <v>28</v>
      </c>
      <c r="D55" s="36">
        <v>27.5</v>
      </c>
      <c r="E55" s="5">
        <v>29.2</v>
      </c>
      <c r="F55" s="36">
        <v>23.4</v>
      </c>
    </row>
    <row r="56" spans="1:6" ht="12.75">
      <c r="A56" s="5" t="s">
        <v>498</v>
      </c>
      <c r="E56" s="5"/>
      <c r="F56" s="36"/>
    </row>
    <row r="57" spans="1:6" ht="12.75">
      <c r="A57" s="5" t="s">
        <v>546</v>
      </c>
      <c r="B57" s="36">
        <v>36.7</v>
      </c>
      <c r="C57" s="5">
        <v>31.8</v>
      </c>
      <c r="D57" s="5">
        <v>29.3</v>
      </c>
      <c r="E57" s="5">
        <v>32.3</v>
      </c>
      <c r="F57" s="36">
        <v>28.9</v>
      </c>
    </row>
    <row r="58" spans="1:6" ht="12.75">
      <c r="A58" s="5" t="s">
        <v>464</v>
      </c>
      <c r="E58" s="5"/>
      <c r="F58" s="36"/>
    </row>
    <row r="59" spans="1:6" ht="12.75">
      <c r="A59" s="5" t="s">
        <v>465</v>
      </c>
      <c r="B59" s="36">
        <v>50.1</v>
      </c>
      <c r="C59" s="36">
        <v>46.8</v>
      </c>
      <c r="D59" s="5">
        <v>44.2</v>
      </c>
      <c r="E59" s="36">
        <v>47</v>
      </c>
      <c r="F59" s="36">
        <v>50.2</v>
      </c>
    </row>
    <row r="60" spans="1:6" ht="13.5" thickBot="1">
      <c r="A60" s="42"/>
      <c r="B60" s="42"/>
      <c r="C60" s="42"/>
      <c r="D60" s="42"/>
      <c r="E60" s="42"/>
      <c r="F60" s="42"/>
    </row>
  </sheetData>
  <mergeCells count="2">
    <mergeCell ref="A3:B3"/>
    <mergeCell ref="A35:C35"/>
  </mergeCells>
  <printOptions/>
  <pageMargins left="0.75" right="0.75" top="1" bottom="1" header="0.5" footer="0.5"/>
  <pageSetup horizontalDpi="600" verticalDpi="600" orientation="portrait" paperSize="9" scale="88" r:id="rId1"/>
  <headerFooter alignWithMargins="0">
    <oddFooter>&amp;C75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="160" zoomScaleNormal="160" workbookViewId="0" topLeftCell="A16">
      <selection activeCell="F40" sqref="F40"/>
    </sheetView>
  </sheetViews>
  <sheetFormatPr defaultColWidth="9.00390625" defaultRowHeight="12.75"/>
  <cols>
    <col min="1" max="1" width="37.00390625" style="159" customWidth="1"/>
    <col min="2" max="5" width="9.125" style="159" customWidth="1"/>
    <col min="6" max="6" width="9.375" style="159" bestFit="1" customWidth="1"/>
    <col min="7" max="16384" width="9.125" style="159" customWidth="1"/>
  </cols>
  <sheetData>
    <row r="1" spans="1:3" ht="18.75" customHeight="1">
      <c r="A1" s="158" t="s">
        <v>139</v>
      </c>
      <c r="B1" s="138"/>
      <c r="C1" s="138"/>
    </row>
    <row r="2" spans="1:3" ht="18.75" customHeight="1">
      <c r="A2" s="160" t="s">
        <v>140</v>
      </c>
      <c r="B2" s="138"/>
      <c r="C2" s="138"/>
    </row>
    <row r="3" spans="1:6" ht="18" customHeight="1" thickBot="1">
      <c r="A3" s="161" t="s">
        <v>119</v>
      </c>
      <c r="B3" s="139"/>
      <c r="C3" s="139"/>
      <c r="D3" s="162"/>
      <c r="E3" s="162"/>
      <c r="F3" s="162"/>
    </row>
    <row r="4" spans="1:6" ht="18" customHeight="1" thickBot="1">
      <c r="A4" s="163"/>
      <c r="B4" s="164">
        <v>2007</v>
      </c>
      <c r="C4" s="164">
        <v>2008</v>
      </c>
      <c r="D4" s="164">
        <v>2009</v>
      </c>
      <c r="E4" s="164">
        <v>2010</v>
      </c>
      <c r="F4" s="164">
        <v>2011</v>
      </c>
    </row>
    <row r="6" ht="12.75">
      <c r="A6" s="165" t="s">
        <v>120</v>
      </c>
    </row>
    <row r="7" ht="12.75">
      <c r="A7" s="165"/>
    </row>
    <row r="8" spans="1:6" ht="12.75">
      <c r="A8" s="166" t="s">
        <v>121</v>
      </c>
      <c r="B8" s="136">
        <v>249771.7</v>
      </c>
      <c r="C8" s="136">
        <v>315580.7</v>
      </c>
      <c r="D8" s="136">
        <v>406156.9</v>
      </c>
      <c r="E8" s="136">
        <v>426109.5</v>
      </c>
      <c r="F8" s="136">
        <v>502515.1</v>
      </c>
    </row>
    <row r="9" spans="1:6" ht="12.75">
      <c r="A9" s="166" t="s">
        <v>122</v>
      </c>
      <c r="B9" s="136">
        <v>99829</v>
      </c>
      <c r="C9" s="136">
        <v>135613.2</v>
      </c>
      <c r="D9" s="136">
        <v>140303.1</v>
      </c>
      <c r="E9" s="136">
        <v>147460.2</v>
      </c>
      <c r="F9" s="136">
        <v>206862</v>
      </c>
    </row>
    <row r="10" spans="1:6" ht="12.75">
      <c r="A10" s="166" t="s">
        <v>123</v>
      </c>
      <c r="B10" s="136">
        <v>16144.7</v>
      </c>
      <c r="C10" s="136">
        <v>21882.3</v>
      </c>
      <c r="D10" s="136">
        <v>26929.3</v>
      </c>
      <c r="E10" s="136">
        <v>23720.2</v>
      </c>
      <c r="F10" s="136">
        <v>25956.3</v>
      </c>
    </row>
    <row r="11" spans="1:6" ht="12.75">
      <c r="A11" s="166" t="s">
        <v>141</v>
      </c>
      <c r="B11" s="136">
        <v>735.5</v>
      </c>
      <c r="C11" s="136">
        <v>1115.2</v>
      </c>
      <c r="D11" s="136">
        <v>1519.9</v>
      </c>
      <c r="E11" s="136">
        <v>1678.2</v>
      </c>
      <c r="F11" s="136">
        <v>2019</v>
      </c>
    </row>
    <row r="12" spans="1:6" ht="12.75">
      <c r="A12" s="165" t="s">
        <v>125</v>
      </c>
      <c r="B12" s="137">
        <v>365009.9</v>
      </c>
      <c r="C12" s="137">
        <v>471961</v>
      </c>
      <c r="D12" s="137">
        <v>571869.4</v>
      </c>
      <c r="E12" s="137">
        <v>595611.7</v>
      </c>
      <c r="F12" s="137">
        <v>733314.4</v>
      </c>
    </row>
    <row r="13" spans="1:6" ht="12.75">
      <c r="A13" s="165"/>
      <c r="B13" s="138"/>
      <c r="C13" s="137"/>
      <c r="D13" s="136"/>
      <c r="E13" s="136"/>
      <c r="F13" s="136"/>
    </row>
    <row r="14" spans="1:6" ht="12.75">
      <c r="A14" s="165" t="s">
        <v>126</v>
      </c>
      <c r="B14" s="138"/>
      <c r="D14" s="136"/>
      <c r="E14" s="136"/>
      <c r="F14" s="136"/>
    </row>
    <row r="15" spans="1:6" ht="12.75">
      <c r="A15" s="166"/>
      <c r="B15" s="138"/>
      <c r="D15" s="136"/>
      <c r="E15" s="136"/>
      <c r="F15" s="136"/>
    </row>
    <row r="16" spans="1:6" ht="14.25">
      <c r="A16" s="166" t="s">
        <v>300</v>
      </c>
      <c r="B16" s="136">
        <v>141659</v>
      </c>
      <c r="C16" s="136">
        <v>182528.4</v>
      </c>
      <c r="D16" s="136">
        <v>238148.4</v>
      </c>
      <c r="E16" s="136">
        <v>247877.5</v>
      </c>
      <c r="F16" s="136">
        <v>292957.3</v>
      </c>
    </row>
    <row r="17" spans="1:6" ht="12.75">
      <c r="A17" s="166" t="s">
        <v>127</v>
      </c>
      <c r="B17" s="136">
        <v>132040.1</v>
      </c>
      <c r="C17" s="136">
        <v>164452.9</v>
      </c>
      <c r="D17" s="136">
        <v>182383.2</v>
      </c>
      <c r="E17" s="136">
        <v>198504.4</v>
      </c>
      <c r="F17" s="136">
        <v>244678.9</v>
      </c>
    </row>
    <row r="18" spans="1:6" ht="12.75">
      <c r="A18" s="166" t="s">
        <v>128</v>
      </c>
      <c r="B18" s="136">
        <v>10585.6</v>
      </c>
      <c r="C18" s="136">
        <v>11443.5</v>
      </c>
      <c r="D18" s="136">
        <v>16505.1</v>
      </c>
      <c r="E18" s="136">
        <v>19210.1</v>
      </c>
      <c r="F18" s="136">
        <v>22013.6</v>
      </c>
    </row>
    <row r="19" spans="1:6" ht="12.75">
      <c r="A19" s="166" t="s">
        <v>129</v>
      </c>
      <c r="B19" s="136">
        <v>121454.5</v>
      </c>
      <c r="C19" s="136">
        <v>153009.4</v>
      </c>
      <c r="D19" s="136">
        <v>165878.1</v>
      </c>
      <c r="E19" s="136">
        <v>179294.3</v>
      </c>
      <c r="F19" s="136">
        <v>222665.3</v>
      </c>
    </row>
    <row r="20" spans="1:6" ht="12.75">
      <c r="A20" s="166" t="s">
        <v>142</v>
      </c>
      <c r="B20" s="136">
        <v>108448.3</v>
      </c>
      <c r="C20" s="136">
        <v>136868.7</v>
      </c>
      <c r="D20" s="136">
        <v>146272.8</v>
      </c>
      <c r="E20" s="136">
        <v>159362.6</v>
      </c>
      <c r="F20" s="136">
        <v>200797.1</v>
      </c>
    </row>
    <row r="21" spans="1:6" ht="12.75">
      <c r="A21" s="166" t="s">
        <v>143</v>
      </c>
      <c r="B21" s="136">
        <v>2759.8</v>
      </c>
      <c r="C21" s="136">
        <v>2964.6</v>
      </c>
      <c r="D21" s="136">
        <v>2681.9</v>
      </c>
      <c r="E21" s="136">
        <v>2454.3</v>
      </c>
      <c r="F21" s="136">
        <v>3042.3</v>
      </c>
    </row>
    <row r="22" spans="1:6" ht="12.75">
      <c r="A22" s="166" t="s">
        <v>144</v>
      </c>
      <c r="B22" s="136">
        <v>10246.4</v>
      </c>
      <c r="C22" s="136">
        <v>13176.1</v>
      </c>
      <c r="D22" s="136">
        <v>16923.4</v>
      </c>
      <c r="E22" s="136">
        <v>17477.4</v>
      </c>
      <c r="F22" s="136">
        <v>18825.9</v>
      </c>
    </row>
    <row r="23" spans="1:6" ht="12.75">
      <c r="A23" s="166" t="s">
        <v>133</v>
      </c>
      <c r="B23" s="136">
        <v>29035.7</v>
      </c>
      <c r="C23" s="136">
        <v>39554.4</v>
      </c>
      <c r="D23" s="136">
        <v>54643.7</v>
      </c>
      <c r="E23" s="136">
        <v>52745.8</v>
      </c>
      <c r="F23" s="136">
        <v>58479.6</v>
      </c>
    </row>
    <row r="24" spans="1:6" ht="12.75">
      <c r="A24" s="166" t="s">
        <v>145</v>
      </c>
      <c r="B24" s="136"/>
      <c r="D24" s="136"/>
      <c r="E24" s="136"/>
      <c r="F24" s="136"/>
    </row>
    <row r="25" spans="1:6" ht="12.75">
      <c r="A25" s="166" t="s">
        <v>146</v>
      </c>
      <c r="B25" s="136">
        <v>2079.7</v>
      </c>
      <c r="C25" s="136">
        <v>2797.5</v>
      </c>
      <c r="D25" s="136">
        <v>-3519.9</v>
      </c>
      <c r="E25" s="136">
        <v>-1356.7</v>
      </c>
      <c r="F25" s="136">
        <v>4994.4</v>
      </c>
    </row>
    <row r="26" spans="1:6" ht="12.75">
      <c r="A26" s="166" t="s">
        <v>136</v>
      </c>
      <c r="B26" s="136">
        <v>445.5</v>
      </c>
      <c r="C26" s="136">
        <v>708.9</v>
      </c>
      <c r="D26" s="136">
        <v>635.1</v>
      </c>
      <c r="E26" s="136">
        <v>653.4</v>
      </c>
      <c r="F26" s="136">
        <v>734</v>
      </c>
    </row>
    <row r="27" spans="1:6" ht="12.75">
      <c r="A27" s="166" t="s">
        <v>137</v>
      </c>
      <c r="B27" s="136">
        <v>59749.9</v>
      </c>
      <c r="C27" s="136">
        <v>81918.9</v>
      </c>
      <c r="D27" s="136">
        <v>99578.9</v>
      </c>
      <c r="E27" s="136">
        <v>97187.3</v>
      </c>
      <c r="F27" s="136">
        <v>131470.2</v>
      </c>
    </row>
    <row r="28" spans="1:6" ht="12.75" hidden="1">
      <c r="A28" s="166" t="s">
        <v>138</v>
      </c>
      <c r="B28" s="138"/>
      <c r="D28" s="136"/>
      <c r="E28" s="136"/>
      <c r="F28" s="136"/>
    </row>
    <row r="29" spans="1:6" ht="12.75">
      <c r="A29" s="165" t="s">
        <v>125</v>
      </c>
      <c r="B29" s="137">
        <v>365009.9</v>
      </c>
      <c r="C29" s="137">
        <v>471961</v>
      </c>
      <c r="D29" s="137">
        <v>571869.4</v>
      </c>
      <c r="E29" s="137">
        <v>595611.7</v>
      </c>
      <c r="F29" s="137">
        <v>733314.4</v>
      </c>
    </row>
    <row r="30" spans="1:6" ht="13.5" thickBot="1">
      <c r="A30" s="167"/>
      <c r="B30" s="162"/>
      <c r="C30" s="162"/>
      <c r="D30" s="139"/>
      <c r="E30" s="162"/>
      <c r="F30" s="422"/>
    </row>
    <row r="31" spans="1:4" ht="12.75">
      <c r="A31" s="168"/>
      <c r="B31" s="136"/>
      <c r="C31" s="136"/>
      <c r="D31" s="136"/>
    </row>
    <row r="32" ht="13.5">
      <c r="A32" s="169" t="s">
        <v>299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56"/>
  <sheetViews>
    <sheetView showGridLines="0" workbookViewId="0" topLeftCell="A40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41" t="s">
        <v>547</v>
      </c>
    </row>
    <row r="2" ht="18.75" customHeight="1">
      <c r="A2" s="241" t="s">
        <v>548</v>
      </c>
    </row>
    <row r="3" ht="18.75" customHeight="1" thickBot="1">
      <c r="A3" s="242" t="s">
        <v>358</v>
      </c>
    </row>
    <row r="4" spans="1:6" ht="18" customHeight="1" thickBot="1">
      <c r="A4" s="243"/>
      <c r="B4" s="64">
        <v>2007</v>
      </c>
      <c r="C4" s="64">
        <v>2008</v>
      </c>
      <c r="D4" s="64">
        <v>2009</v>
      </c>
      <c r="E4" s="64">
        <v>2010</v>
      </c>
      <c r="F4" s="64">
        <v>2011</v>
      </c>
    </row>
    <row r="5" ht="12.75">
      <c r="A5" s="244"/>
    </row>
    <row r="6" spans="1:7" ht="12.75">
      <c r="A6" s="245" t="s">
        <v>549</v>
      </c>
      <c r="B6" s="246">
        <v>37915</v>
      </c>
      <c r="C6" s="246">
        <v>49448.5</v>
      </c>
      <c r="D6" s="246">
        <v>57330.5</v>
      </c>
      <c r="E6" s="246">
        <v>65167.3</v>
      </c>
      <c r="F6" s="9">
        <v>82818.5</v>
      </c>
      <c r="G6" s="140"/>
    </row>
    <row r="7" ht="12.75">
      <c r="D7" s="45"/>
    </row>
    <row r="8" spans="1:6" ht="12.75">
      <c r="A8" s="5" t="s">
        <v>445</v>
      </c>
      <c r="B8" s="6">
        <v>540.2</v>
      </c>
      <c r="C8" s="46">
        <v>680.5</v>
      </c>
      <c r="D8" s="47">
        <v>858.2</v>
      </c>
      <c r="E8" s="6">
        <v>941.3</v>
      </c>
      <c r="F8" s="6">
        <v>995.2</v>
      </c>
    </row>
    <row r="9" spans="1:6" ht="12.75">
      <c r="A9" s="5" t="s">
        <v>446</v>
      </c>
      <c r="B9" s="6">
        <v>2.4</v>
      </c>
      <c r="C9" s="46">
        <v>4.5</v>
      </c>
      <c r="D9" s="47">
        <v>5.1</v>
      </c>
      <c r="E9" s="6">
        <v>6.3</v>
      </c>
      <c r="F9" s="6">
        <v>22.1</v>
      </c>
    </row>
    <row r="10" spans="1:6" ht="12.75">
      <c r="A10" s="5" t="s">
        <v>447</v>
      </c>
      <c r="B10" s="6">
        <v>442.9</v>
      </c>
      <c r="C10" s="46">
        <v>565.4</v>
      </c>
      <c r="D10" s="47">
        <v>632</v>
      </c>
      <c r="E10" s="6">
        <v>764.7</v>
      </c>
      <c r="F10" s="6">
        <v>930.2</v>
      </c>
    </row>
    <row r="11" spans="1:6" ht="12.75">
      <c r="A11" s="5" t="s">
        <v>448</v>
      </c>
      <c r="B11" s="6">
        <v>8160</v>
      </c>
      <c r="C11" s="47">
        <v>7457.3</v>
      </c>
      <c r="D11" s="47">
        <v>9005.3</v>
      </c>
      <c r="E11" s="6">
        <v>9701.1</v>
      </c>
      <c r="F11" s="6">
        <v>12027.1</v>
      </c>
    </row>
    <row r="12" spans="1:6" ht="12.75">
      <c r="A12" s="5" t="s">
        <v>531</v>
      </c>
      <c r="D12" s="140"/>
      <c r="E12" s="6"/>
      <c r="F12" s="6"/>
    </row>
    <row r="13" spans="1:6" ht="12.75">
      <c r="A13" s="5" t="s">
        <v>369</v>
      </c>
      <c r="B13" s="6">
        <v>2610.8</v>
      </c>
      <c r="C13" s="47">
        <v>3197.3</v>
      </c>
      <c r="D13" s="47">
        <v>3555</v>
      </c>
      <c r="E13" s="6">
        <v>4322.9</v>
      </c>
      <c r="F13" s="6">
        <v>5183.5</v>
      </c>
    </row>
    <row r="14" spans="1:6" ht="12.75">
      <c r="A14" s="5" t="s">
        <v>452</v>
      </c>
      <c r="B14" s="6">
        <v>1437</v>
      </c>
      <c r="C14" s="47">
        <v>2323.1</v>
      </c>
      <c r="D14" s="47">
        <v>2497.3</v>
      </c>
      <c r="E14" s="6">
        <v>3002.9</v>
      </c>
      <c r="F14" s="6">
        <v>2798.3</v>
      </c>
    </row>
    <row r="15" spans="1:6" ht="12.75">
      <c r="A15" s="5" t="s">
        <v>532</v>
      </c>
      <c r="B15" s="154"/>
      <c r="C15" s="6"/>
      <c r="D15" s="6"/>
      <c r="E15" s="6"/>
      <c r="F15" s="6"/>
    </row>
    <row r="16" spans="1:6" ht="12.75">
      <c r="A16" s="5" t="s">
        <v>533</v>
      </c>
      <c r="B16" s="6">
        <v>1330.3</v>
      </c>
      <c r="C16" s="47">
        <v>1990</v>
      </c>
      <c r="D16" s="47">
        <v>2732.1</v>
      </c>
      <c r="E16" s="6">
        <v>2601.1</v>
      </c>
      <c r="F16" s="6">
        <v>3084.6</v>
      </c>
    </row>
    <row r="17" spans="1:6" ht="12.75">
      <c r="A17" s="5" t="s">
        <v>455</v>
      </c>
      <c r="B17" s="6">
        <v>306.5</v>
      </c>
      <c r="C17" s="47">
        <v>329.2</v>
      </c>
      <c r="D17" s="47">
        <v>430.3</v>
      </c>
      <c r="E17" s="6">
        <v>508.9</v>
      </c>
      <c r="F17" s="6">
        <v>565.6</v>
      </c>
    </row>
    <row r="18" spans="1:6" ht="12.75">
      <c r="A18" s="5" t="s">
        <v>456</v>
      </c>
      <c r="B18" s="6">
        <v>3780.4</v>
      </c>
      <c r="C18" s="47">
        <v>4716.2</v>
      </c>
      <c r="D18" s="47">
        <v>5408.1</v>
      </c>
      <c r="E18" s="6">
        <v>5553.3</v>
      </c>
      <c r="F18" s="6">
        <v>6474.1</v>
      </c>
    </row>
    <row r="19" spans="1:6" ht="12.75">
      <c r="A19" s="5" t="s">
        <v>457</v>
      </c>
      <c r="B19" s="6">
        <v>2274.5</v>
      </c>
      <c r="C19" s="47">
        <v>3427.1</v>
      </c>
      <c r="D19" s="47">
        <v>4010.8</v>
      </c>
      <c r="E19" s="6">
        <v>4554.7</v>
      </c>
      <c r="F19" s="6">
        <v>5387.4</v>
      </c>
    </row>
    <row r="20" spans="1:6" ht="12.75">
      <c r="A20" s="5" t="s">
        <v>428</v>
      </c>
      <c r="B20" s="154"/>
      <c r="C20" s="6"/>
      <c r="D20" s="6"/>
      <c r="E20" s="6"/>
      <c r="F20" s="6"/>
    </row>
    <row r="21" spans="1:6" ht="12.75">
      <c r="A21" s="5" t="s">
        <v>429</v>
      </c>
      <c r="B21" s="6">
        <v>2775.3</v>
      </c>
      <c r="C21" s="47">
        <v>4599.4</v>
      </c>
      <c r="D21" s="47">
        <v>5039.4</v>
      </c>
      <c r="E21" s="6">
        <v>5189.8</v>
      </c>
      <c r="F21" s="6">
        <v>6342.8</v>
      </c>
    </row>
    <row r="22" spans="1:6" ht="12.75">
      <c r="A22" s="5" t="s">
        <v>460</v>
      </c>
      <c r="B22" s="6">
        <v>4315.9</v>
      </c>
      <c r="C22" s="47">
        <v>6559.1</v>
      </c>
      <c r="D22" s="47">
        <v>8029.2</v>
      </c>
      <c r="E22" s="6">
        <v>9967</v>
      </c>
      <c r="F22" s="6">
        <v>11886.3</v>
      </c>
    </row>
    <row r="23" spans="1:6" ht="12.75">
      <c r="A23" s="5" t="s">
        <v>461</v>
      </c>
      <c r="B23" s="6">
        <v>6047</v>
      </c>
      <c r="C23" s="47">
        <v>7932.6</v>
      </c>
      <c r="D23" s="47">
        <v>8428.6</v>
      </c>
      <c r="E23" s="6">
        <v>9943.4</v>
      </c>
      <c r="F23" s="6">
        <v>15979.1</v>
      </c>
    </row>
    <row r="24" spans="1:6" ht="12.75">
      <c r="A24" s="5" t="s">
        <v>462</v>
      </c>
      <c r="B24" s="154"/>
      <c r="C24" s="6"/>
      <c r="D24" s="6"/>
      <c r="E24" s="6"/>
      <c r="F24" s="6"/>
    </row>
    <row r="25" spans="1:6" ht="12.75">
      <c r="A25" s="5" t="s">
        <v>499</v>
      </c>
      <c r="B25" s="6">
        <v>2273.2</v>
      </c>
      <c r="C25" s="47">
        <v>3279.4</v>
      </c>
      <c r="D25" s="47">
        <v>4325</v>
      </c>
      <c r="E25" s="6">
        <v>4592.5</v>
      </c>
      <c r="F25" s="6">
        <v>6795.6</v>
      </c>
    </row>
    <row r="26" spans="1:6" ht="12.75">
      <c r="A26" s="5" t="s">
        <v>464</v>
      </c>
      <c r="B26" s="154"/>
      <c r="C26" s="6"/>
      <c r="D26" s="6"/>
      <c r="E26" s="6"/>
      <c r="F26" s="6"/>
    </row>
    <row r="27" spans="1:6" ht="12.75">
      <c r="A27" s="5" t="s">
        <v>465</v>
      </c>
      <c r="B27" s="6">
        <v>1618.6</v>
      </c>
      <c r="C27" s="47">
        <v>2387.4</v>
      </c>
      <c r="D27" s="47">
        <v>2374.1</v>
      </c>
      <c r="E27" s="6">
        <v>3517.4</v>
      </c>
      <c r="F27" s="6">
        <v>4346.6</v>
      </c>
    </row>
    <row r="28" spans="1:6" ht="13.5" thickBot="1">
      <c r="A28" s="42"/>
      <c r="B28" s="42"/>
      <c r="C28" s="42"/>
      <c r="D28" s="42"/>
      <c r="E28" s="42"/>
      <c r="F28" s="42"/>
    </row>
    <row r="30" ht="18.75" customHeight="1">
      <c r="A30" s="247" t="s">
        <v>550</v>
      </c>
    </row>
    <row r="31" ht="18.75" customHeight="1" thickBot="1">
      <c r="A31" s="248" t="s">
        <v>358</v>
      </c>
    </row>
    <row r="32" spans="1:6" ht="18" customHeight="1" thickBot="1">
      <c r="A32" s="249"/>
      <c r="B32" s="64">
        <v>2007</v>
      </c>
      <c r="C32" s="64">
        <v>2008</v>
      </c>
      <c r="D32" s="64">
        <v>2009</v>
      </c>
      <c r="E32" s="64">
        <v>2010</v>
      </c>
      <c r="F32" s="64">
        <v>2011</v>
      </c>
    </row>
    <row r="33" ht="12.75">
      <c r="A33" s="250"/>
    </row>
    <row r="34" spans="1:6" ht="12.75">
      <c r="A34" s="251" t="s">
        <v>551</v>
      </c>
      <c r="B34" s="252">
        <v>2515.4</v>
      </c>
      <c r="C34" s="252">
        <v>3388.8</v>
      </c>
      <c r="D34" s="252">
        <v>3921.4</v>
      </c>
      <c r="E34" s="253">
        <v>3863.3</v>
      </c>
      <c r="F34" s="9">
        <v>4367.4</v>
      </c>
    </row>
    <row r="35" ht="12.75">
      <c r="F35" s="6"/>
    </row>
    <row r="36" spans="1:6" ht="12.75">
      <c r="A36" s="5" t="s">
        <v>445</v>
      </c>
      <c r="B36" s="6">
        <v>260.3</v>
      </c>
      <c r="C36" s="5">
        <v>470.8</v>
      </c>
      <c r="D36" s="6">
        <v>726.1</v>
      </c>
      <c r="E36" s="6">
        <v>901.1</v>
      </c>
      <c r="F36" s="6">
        <v>709.3</v>
      </c>
    </row>
    <row r="37" spans="1:6" ht="12.75">
      <c r="A37" s="5" t="s">
        <v>446</v>
      </c>
      <c r="B37" s="6">
        <v>0</v>
      </c>
      <c r="C37" s="6">
        <v>0</v>
      </c>
      <c r="D37" s="6">
        <v>0.3</v>
      </c>
      <c r="E37" s="6">
        <v>0.3</v>
      </c>
      <c r="F37" s="6">
        <v>0.7</v>
      </c>
    </row>
    <row r="38" spans="1:6" ht="12.75">
      <c r="A38" s="5" t="s">
        <v>447</v>
      </c>
      <c r="B38" s="6">
        <v>26</v>
      </c>
      <c r="C38" s="36">
        <v>37.1</v>
      </c>
      <c r="D38" s="6">
        <v>141.4</v>
      </c>
      <c r="E38" s="6">
        <v>25.2</v>
      </c>
      <c r="F38" s="6">
        <v>38.2</v>
      </c>
    </row>
    <row r="39" spans="1:6" ht="12.75">
      <c r="A39" s="5" t="s">
        <v>448</v>
      </c>
      <c r="B39" s="6">
        <v>830.8</v>
      </c>
      <c r="C39" s="5">
        <v>979.4</v>
      </c>
      <c r="D39" s="6">
        <v>703.4</v>
      </c>
      <c r="E39" s="6">
        <v>646.1</v>
      </c>
      <c r="F39" s="6">
        <v>940.1</v>
      </c>
    </row>
    <row r="40" spans="1:6" ht="12.75">
      <c r="A40" s="5" t="s">
        <v>531</v>
      </c>
      <c r="E40" s="6"/>
      <c r="F40" s="6"/>
    </row>
    <row r="41" spans="1:6" ht="12.75">
      <c r="A41" s="5" t="s">
        <v>369</v>
      </c>
      <c r="B41" s="5">
        <v>151.7</v>
      </c>
      <c r="C41" s="6">
        <v>178.1</v>
      </c>
      <c r="D41" s="5">
        <v>82.1</v>
      </c>
      <c r="E41" s="6">
        <v>75.1</v>
      </c>
      <c r="F41" s="6">
        <v>121.2</v>
      </c>
    </row>
    <row r="42" spans="1:6" ht="12.75">
      <c r="A42" s="5" t="s">
        <v>452</v>
      </c>
      <c r="B42" s="5">
        <v>331.4</v>
      </c>
      <c r="C42" s="6">
        <v>370.3</v>
      </c>
      <c r="D42" s="5">
        <v>271.2</v>
      </c>
      <c r="E42" s="6">
        <v>239</v>
      </c>
      <c r="F42" s="6">
        <v>305.8</v>
      </c>
    </row>
    <row r="43" spans="1:6" ht="12.75">
      <c r="A43" s="5" t="s">
        <v>532</v>
      </c>
      <c r="C43" s="5"/>
      <c r="D43" s="6"/>
      <c r="E43" s="6"/>
      <c r="F43" s="6"/>
    </row>
    <row r="44" spans="1:6" ht="12.75">
      <c r="A44" s="5" t="s">
        <v>533</v>
      </c>
      <c r="B44" s="6">
        <v>267</v>
      </c>
      <c r="C44" s="36">
        <v>457.7</v>
      </c>
      <c r="D44" s="6">
        <v>439.9</v>
      </c>
      <c r="E44" s="6">
        <v>490.7</v>
      </c>
      <c r="F44" s="6">
        <v>443.5</v>
      </c>
    </row>
    <row r="45" spans="1:6" ht="12.75">
      <c r="A45" s="5" t="s">
        <v>455</v>
      </c>
      <c r="B45" s="6">
        <v>72.5</v>
      </c>
      <c r="C45" s="5">
        <v>76.4</v>
      </c>
      <c r="D45" s="6">
        <v>65.6</v>
      </c>
      <c r="E45" s="6">
        <v>48.5</v>
      </c>
      <c r="F45" s="6">
        <v>78</v>
      </c>
    </row>
    <row r="46" spans="1:6" ht="12.75">
      <c r="A46" s="5" t="s">
        <v>456</v>
      </c>
      <c r="B46" s="6">
        <v>297.7</v>
      </c>
      <c r="C46" s="5">
        <v>378</v>
      </c>
      <c r="D46" s="6">
        <v>271.4</v>
      </c>
      <c r="E46" s="6">
        <v>266.8</v>
      </c>
      <c r="F46" s="6">
        <v>371.7</v>
      </c>
    </row>
    <row r="47" spans="1:6" ht="12.75">
      <c r="A47" s="5" t="s">
        <v>457</v>
      </c>
      <c r="B47" s="6">
        <v>14.5</v>
      </c>
      <c r="C47" s="5">
        <v>59.9</v>
      </c>
      <c r="D47" s="6">
        <v>65.4</v>
      </c>
      <c r="E47" s="6">
        <v>29.5</v>
      </c>
      <c r="F47" s="6">
        <v>39.4</v>
      </c>
    </row>
    <row r="48" spans="1:6" ht="12.75">
      <c r="A48" s="5" t="s">
        <v>428</v>
      </c>
      <c r="C48" s="5"/>
      <c r="D48" s="6"/>
      <c r="E48" s="6"/>
      <c r="F48" s="6"/>
    </row>
    <row r="49" spans="1:6" ht="12.75">
      <c r="A49" s="5" t="s">
        <v>429</v>
      </c>
      <c r="B49" s="6">
        <v>79.1</v>
      </c>
      <c r="C49" s="5">
        <v>116.4</v>
      </c>
      <c r="D49" s="6">
        <v>223.4</v>
      </c>
      <c r="E49" s="6">
        <v>277.5</v>
      </c>
      <c r="F49" s="6">
        <v>253.8</v>
      </c>
    </row>
    <row r="50" spans="1:6" ht="12.75">
      <c r="A50" s="5" t="s">
        <v>460</v>
      </c>
      <c r="B50" s="6">
        <v>64.7</v>
      </c>
      <c r="C50" s="5">
        <v>93.2</v>
      </c>
      <c r="D50" s="6">
        <v>425.1</v>
      </c>
      <c r="E50" s="6">
        <v>404.2</v>
      </c>
      <c r="F50" s="6">
        <v>433.9</v>
      </c>
    </row>
    <row r="51" spans="1:6" ht="12.75">
      <c r="A51" s="5" t="s">
        <v>461</v>
      </c>
      <c r="B51" s="6">
        <v>58.8</v>
      </c>
      <c r="C51" s="5">
        <v>78.3</v>
      </c>
      <c r="D51" s="6">
        <v>269.8</v>
      </c>
      <c r="E51" s="6">
        <v>241.1</v>
      </c>
      <c r="F51" s="6">
        <v>341.7</v>
      </c>
    </row>
    <row r="52" spans="1:6" ht="12.75">
      <c r="A52" s="5" t="s">
        <v>498</v>
      </c>
      <c r="C52" s="5"/>
      <c r="D52" s="6"/>
      <c r="E52" s="6"/>
      <c r="F52" s="6"/>
    </row>
    <row r="53" spans="1:6" ht="12.75">
      <c r="A53" s="5" t="s">
        <v>463</v>
      </c>
      <c r="B53" s="6">
        <v>29.5</v>
      </c>
      <c r="C53" s="5">
        <v>42.1</v>
      </c>
      <c r="D53" s="6">
        <v>167.7</v>
      </c>
      <c r="E53" s="6">
        <v>142.5</v>
      </c>
      <c r="F53" s="6">
        <v>210</v>
      </c>
    </row>
    <row r="54" spans="1:6" ht="12.75">
      <c r="A54" s="5" t="s">
        <v>464</v>
      </c>
      <c r="C54" s="5"/>
      <c r="D54" s="6"/>
      <c r="E54" s="6"/>
      <c r="F54" s="6"/>
    </row>
    <row r="55" spans="1:6" ht="12.75">
      <c r="A55" s="5" t="s">
        <v>465</v>
      </c>
      <c r="B55" s="5">
        <v>31.4</v>
      </c>
      <c r="C55" s="6">
        <v>51.1</v>
      </c>
      <c r="D55" s="5">
        <v>68.6</v>
      </c>
      <c r="E55" s="6">
        <v>75.7</v>
      </c>
      <c r="F55" s="6">
        <v>80.1</v>
      </c>
    </row>
    <row r="56" spans="1:6" ht="13.5" thickBot="1">
      <c r="A56" s="42"/>
      <c r="B56" s="42"/>
      <c r="C56" s="42"/>
      <c r="D56" s="42"/>
      <c r="E56" s="42"/>
      <c r="F56" s="42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&amp;C77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16">
      <selection activeCell="F40" sqref="F40"/>
    </sheetView>
  </sheetViews>
  <sheetFormatPr defaultColWidth="9.00390625" defaultRowHeight="12.75"/>
  <cols>
    <col min="1" max="1" width="37.00390625" style="4" customWidth="1"/>
    <col min="2" max="5" width="9.125" style="4" customWidth="1"/>
    <col min="6" max="6" width="9.625" style="4" bestFit="1" customWidth="1"/>
    <col min="7" max="16384" width="9.125" style="4" customWidth="1"/>
  </cols>
  <sheetData>
    <row r="1" ht="18.75" customHeight="1">
      <c r="A1" s="254" t="s">
        <v>550</v>
      </c>
    </row>
    <row r="2" ht="18" customHeight="1" thickBot="1">
      <c r="A2" s="421" t="s">
        <v>358</v>
      </c>
    </row>
    <row r="3" spans="1:6" ht="18" customHeight="1" thickBot="1">
      <c r="A3" s="243"/>
      <c r="B3" s="64">
        <v>2007</v>
      </c>
      <c r="C3" s="64">
        <v>2008</v>
      </c>
      <c r="D3" s="64">
        <v>2009</v>
      </c>
      <c r="E3" s="64">
        <v>2010</v>
      </c>
      <c r="F3" s="64">
        <v>2011</v>
      </c>
    </row>
    <row r="4" ht="12.75">
      <c r="A4" s="244"/>
    </row>
    <row r="5" spans="1:4" ht="12.75">
      <c r="A5" s="255" t="s">
        <v>553</v>
      </c>
      <c r="B5" s="9"/>
      <c r="C5" s="9"/>
      <c r="D5" s="9"/>
    </row>
    <row r="6" spans="1:7" ht="12.75">
      <c r="A6" s="255" t="s">
        <v>475</v>
      </c>
      <c r="B6" s="9">
        <v>82309.5</v>
      </c>
      <c r="C6" s="9">
        <v>110461.3</v>
      </c>
      <c r="D6" s="9">
        <v>117818.2</v>
      </c>
      <c r="E6" s="9">
        <v>128756.3</v>
      </c>
      <c r="F6" s="9">
        <v>167235.6</v>
      </c>
      <c r="G6" s="140"/>
    </row>
    <row r="7" ht="12.75">
      <c r="F7" s="6"/>
    </row>
    <row r="8" spans="1:6" ht="12.75">
      <c r="A8" s="5" t="s">
        <v>445</v>
      </c>
      <c r="B8" s="6">
        <v>37340.1</v>
      </c>
      <c r="C8" s="6">
        <v>42994.4</v>
      </c>
      <c r="D8" s="6">
        <v>36159.6</v>
      </c>
      <c r="E8" s="6">
        <v>36601.7</v>
      </c>
      <c r="F8" s="6">
        <v>45656.5</v>
      </c>
    </row>
    <row r="9" spans="1:6" ht="12.75">
      <c r="A9" s="5" t="s">
        <v>446</v>
      </c>
      <c r="B9" s="6">
        <v>-0.6</v>
      </c>
      <c r="C9" s="6">
        <v>0.7</v>
      </c>
      <c r="D9" s="6">
        <v>1.6</v>
      </c>
      <c r="E9" s="6">
        <v>8.6</v>
      </c>
      <c r="F9" s="6">
        <v>1.1</v>
      </c>
    </row>
    <row r="10" spans="1:6" ht="12.75">
      <c r="A10" s="5" t="s">
        <v>447</v>
      </c>
      <c r="B10" s="6">
        <v>174.8</v>
      </c>
      <c r="C10" s="6">
        <v>399.2</v>
      </c>
      <c r="D10" s="6">
        <v>298.9</v>
      </c>
      <c r="E10" s="6">
        <v>594.9</v>
      </c>
      <c r="F10" s="6">
        <v>1201.1</v>
      </c>
    </row>
    <row r="11" spans="1:6" ht="12.75">
      <c r="A11" s="5" t="s">
        <v>448</v>
      </c>
      <c r="B11" s="6">
        <v>5084.1</v>
      </c>
      <c r="C11" s="6">
        <v>16414</v>
      </c>
      <c r="D11" s="6">
        <v>18921.8</v>
      </c>
      <c r="E11" s="6">
        <v>27009.3</v>
      </c>
      <c r="F11" s="6">
        <v>39487.4</v>
      </c>
    </row>
    <row r="12" spans="1:6" ht="12.75">
      <c r="A12" s="5" t="s">
        <v>449</v>
      </c>
      <c r="B12" s="256"/>
      <c r="C12" s="256"/>
      <c r="D12" s="256"/>
      <c r="E12" s="6"/>
      <c r="F12" s="6"/>
    </row>
    <row r="13" spans="1:6" ht="12.75">
      <c r="A13" s="5" t="s">
        <v>554</v>
      </c>
      <c r="B13" s="6">
        <v>1120.3</v>
      </c>
      <c r="C13" s="6">
        <v>-703.4</v>
      </c>
      <c r="D13" s="6">
        <v>732</v>
      </c>
      <c r="E13" s="6">
        <v>2450.5</v>
      </c>
      <c r="F13" s="6">
        <v>4379.4</v>
      </c>
    </row>
    <row r="14" spans="1:6" ht="12.75">
      <c r="A14" s="5" t="s">
        <v>452</v>
      </c>
      <c r="B14" s="6">
        <v>3302</v>
      </c>
      <c r="C14" s="6">
        <v>7186.9</v>
      </c>
      <c r="D14" s="6">
        <v>10720.1</v>
      </c>
      <c r="E14" s="6">
        <v>8927.2</v>
      </c>
      <c r="F14" s="6">
        <v>10974.2</v>
      </c>
    </row>
    <row r="15" spans="1:6" ht="12.75">
      <c r="A15" s="5" t="s">
        <v>453</v>
      </c>
      <c r="C15" s="6"/>
      <c r="D15" s="6"/>
      <c r="E15" s="6"/>
      <c r="F15" s="6"/>
    </row>
    <row r="16" spans="1:6" ht="12.75">
      <c r="A16" s="5" t="s">
        <v>454</v>
      </c>
      <c r="B16" s="6">
        <v>23847.9</v>
      </c>
      <c r="C16" s="6">
        <v>28264.9</v>
      </c>
      <c r="D16" s="6">
        <v>30693.4</v>
      </c>
      <c r="E16" s="6">
        <v>32087.9</v>
      </c>
      <c r="F16" s="6">
        <v>39840.4</v>
      </c>
    </row>
    <row r="17" spans="1:6" ht="12.75">
      <c r="A17" s="5" t="s">
        <v>455</v>
      </c>
      <c r="B17" s="6">
        <v>1328.9</v>
      </c>
      <c r="C17" s="6">
        <v>2047.6</v>
      </c>
      <c r="D17" s="6">
        <v>2156.3</v>
      </c>
      <c r="E17" s="6">
        <v>2204.6</v>
      </c>
      <c r="F17" s="6">
        <v>3519.5</v>
      </c>
    </row>
    <row r="18" spans="1:6" ht="12.75">
      <c r="A18" s="5" t="s">
        <v>456</v>
      </c>
      <c r="B18" s="6">
        <v>6483</v>
      </c>
      <c r="C18" s="6">
        <v>9730.9</v>
      </c>
      <c r="D18" s="6">
        <v>11991.3</v>
      </c>
      <c r="E18" s="6">
        <v>13073.9</v>
      </c>
      <c r="F18" s="6">
        <v>16432.9</v>
      </c>
    </row>
    <row r="19" spans="1:6" ht="12.75">
      <c r="A19" s="5" t="s">
        <v>457</v>
      </c>
      <c r="B19" s="6">
        <v>2512</v>
      </c>
      <c r="C19" s="6">
        <v>3452</v>
      </c>
      <c r="D19" s="6">
        <v>3947.2</v>
      </c>
      <c r="E19" s="6">
        <v>3989.7</v>
      </c>
      <c r="F19" s="6">
        <v>4529.2</v>
      </c>
    </row>
    <row r="20" spans="1:6" ht="12.75">
      <c r="A20" s="5" t="s">
        <v>428</v>
      </c>
      <c r="C20" s="6"/>
      <c r="D20" s="6"/>
      <c r="E20" s="6"/>
      <c r="F20" s="6"/>
    </row>
    <row r="21" spans="1:6" ht="12.75">
      <c r="A21" s="5" t="s">
        <v>429</v>
      </c>
      <c r="B21" s="6">
        <v>1471.1</v>
      </c>
      <c r="C21" s="6">
        <v>2833.9</v>
      </c>
      <c r="D21" s="6">
        <v>3902.4</v>
      </c>
      <c r="E21" s="6">
        <v>5203.8</v>
      </c>
      <c r="F21" s="6">
        <v>5800.7</v>
      </c>
    </row>
    <row r="22" spans="1:6" ht="12.75">
      <c r="A22" s="5" t="s">
        <v>460</v>
      </c>
      <c r="B22" s="6">
        <v>1757</v>
      </c>
      <c r="C22" s="6">
        <v>2007.8</v>
      </c>
      <c r="D22" s="6">
        <v>2303.4</v>
      </c>
      <c r="E22" s="6">
        <v>2077</v>
      </c>
      <c r="F22" s="6">
        <v>2223.5</v>
      </c>
    </row>
    <row r="23" spans="1:6" ht="12.75">
      <c r="A23" s="5" t="s">
        <v>461</v>
      </c>
      <c r="B23" s="6">
        <v>230.3</v>
      </c>
      <c r="C23" s="6">
        <v>-121.8</v>
      </c>
      <c r="D23" s="6">
        <v>230.9</v>
      </c>
      <c r="E23" s="6">
        <v>-530.4</v>
      </c>
      <c r="F23" s="6">
        <v>-1040</v>
      </c>
    </row>
    <row r="24" spans="1:6" ht="12.75">
      <c r="A24" s="5" t="s">
        <v>498</v>
      </c>
      <c r="D24" s="6"/>
      <c r="E24" s="6"/>
      <c r="F24" s="6"/>
    </row>
    <row r="25" spans="1:6" ht="12.75">
      <c r="A25" s="5" t="s">
        <v>463</v>
      </c>
      <c r="B25" s="6">
        <v>695.6</v>
      </c>
      <c r="C25" s="6">
        <v>629.9</v>
      </c>
      <c r="D25" s="6">
        <v>693.3</v>
      </c>
      <c r="E25" s="6">
        <v>943.3</v>
      </c>
      <c r="F25" s="6">
        <v>1634.7</v>
      </c>
    </row>
    <row r="26" spans="1:6" ht="12.75">
      <c r="A26" s="5" t="s">
        <v>464</v>
      </c>
      <c r="C26" s="6"/>
      <c r="D26" s="6"/>
      <c r="E26" s="6"/>
      <c r="F26" s="6"/>
    </row>
    <row r="27" spans="1:6" ht="12.75">
      <c r="A27" s="5" t="s">
        <v>465</v>
      </c>
      <c r="B27" s="6">
        <v>658.5</v>
      </c>
      <c r="C27" s="6">
        <v>698.1</v>
      </c>
      <c r="D27" s="36">
        <v>1713</v>
      </c>
      <c r="E27" s="6">
        <v>1385.5</v>
      </c>
      <c r="F27" s="6">
        <v>939.6</v>
      </c>
    </row>
    <row r="28" spans="1:6" ht="12.75">
      <c r="A28" s="38" t="s">
        <v>779</v>
      </c>
      <c r="C28" s="6"/>
      <c r="D28" s="6"/>
      <c r="E28" s="6"/>
      <c r="F28" s="6"/>
    </row>
    <row r="29" spans="1:6" ht="12.75">
      <c r="A29" s="38" t="s">
        <v>467</v>
      </c>
      <c r="B29" s="6">
        <v>-3695.5</v>
      </c>
      <c r="C29" s="6">
        <v>-5373.8</v>
      </c>
      <c r="D29" s="6">
        <v>-6647</v>
      </c>
      <c r="E29" s="6">
        <v>-7271.2</v>
      </c>
      <c r="F29" s="6">
        <v>-8344.6</v>
      </c>
    </row>
    <row r="30" spans="1:6" ht="13.5" thickBot="1">
      <c r="A30" s="42"/>
      <c r="B30" s="8"/>
      <c r="C30" s="11"/>
      <c r="D30" s="8"/>
      <c r="E30" s="42"/>
      <c r="F30" s="42"/>
    </row>
    <row r="31" spans="1:4" ht="12.75">
      <c r="A31" s="194"/>
      <c r="B31" s="194"/>
      <c r="C31" s="38"/>
      <c r="D31" s="48"/>
    </row>
    <row r="32" spans="1:4" ht="18.75" customHeight="1">
      <c r="A32" s="257" t="s">
        <v>550</v>
      </c>
      <c r="B32" s="48"/>
      <c r="C32" s="38"/>
      <c r="D32" s="48"/>
    </row>
    <row r="33" spans="1:4" ht="18" customHeight="1" thickBot="1">
      <c r="A33" s="258" t="s">
        <v>152</v>
      </c>
      <c r="B33" s="194"/>
      <c r="C33" s="38"/>
      <c r="D33" s="48"/>
    </row>
    <row r="34" spans="1:6" ht="18" customHeight="1" thickBot="1">
      <c r="A34" s="259"/>
      <c r="B34" s="260">
        <v>2007</v>
      </c>
      <c r="C34" s="260">
        <v>2008</v>
      </c>
      <c r="D34" s="260">
        <v>2009</v>
      </c>
      <c r="E34" s="260">
        <v>2010</v>
      </c>
      <c r="F34" s="260">
        <v>2011</v>
      </c>
    </row>
    <row r="35" ht="12.75">
      <c r="A35" s="261"/>
    </row>
    <row r="36" spans="1:3" ht="12.75">
      <c r="A36" s="262" t="s">
        <v>555</v>
      </c>
      <c r="C36" s="140"/>
    </row>
    <row r="37" spans="1:6" ht="12.75">
      <c r="A37" s="262" t="s">
        <v>476</v>
      </c>
      <c r="B37" s="9">
        <v>69633.3</v>
      </c>
      <c r="C37" s="9">
        <v>90936.6</v>
      </c>
      <c r="D37" s="9">
        <v>97624.4</v>
      </c>
      <c r="E37" s="9">
        <v>106245.3</v>
      </c>
      <c r="F37" s="9">
        <v>141974.8</v>
      </c>
    </row>
    <row r="38" ht="12.75">
      <c r="F38" s="6"/>
    </row>
    <row r="39" spans="1:6" ht="12.75">
      <c r="A39" s="5" t="s">
        <v>445</v>
      </c>
      <c r="B39" s="6">
        <v>35930.4</v>
      </c>
      <c r="C39" s="6">
        <v>41406</v>
      </c>
      <c r="D39" s="6">
        <v>33930.3</v>
      </c>
      <c r="E39" s="6">
        <v>34567.9</v>
      </c>
      <c r="F39" s="6">
        <v>43244.4</v>
      </c>
    </row>
    <row r="40" spans="1:6" ht="12.75">
      <c r="A40" s="5" t="s">
        <v>446</v>
      </c>
      <c r="B40" s="6">
        <v>-0.8</v>
      </c>
      <c r="C40" s="6">
        <v>-10</v>
      </c>
      <c r="D40" s="6">
        <v>-2.7</v>
      </c>
      <c r="E40" s="6">
        <v>7.2</v>
      </c>
      <c r="F40" s="6">
        <v>0</v>
      </c>
    </row>
    <row r="41" spans="1:6" ht="12.75">
      <c r="A41" s="5" t="s">
        <v>447</v>
      </c>
      <c r="B41" s="6">
        <v>7.1</v>
      </c>
      <c r="C41" s="6">
        <v>41.2</v>
      </c>
      <c r="D41" s="6">
        <v>55.3</v>
      </c>
      <c r="E41" s="6">
        <v>260.3</v>
      </c>
      <c r="F41" s="6">
        <v>900.5</v>
      </c>
    </row>
    <row r="42" spans="1:6" ht="12.75">
      <c r="A42" s="5" t="s">
        <v>448</v>
      </c>
      <c r="B42" s="6">
        <v>2444.3</v>
      </c>
      <c r="C42" s="6">
        <v>9138.4</v>
      </c>
      <c r="D42" s="6">
        <v>12931.3</v>
      </c>
      <c r="E42" s="6">
        <v>20194.5</v>
      </c>
      <c r="F42" s="6">
        <v>32470.7</v>
      </c>
    </row>
    <row r="43" spans="1:6" ht="12.75">
      <c r="A43" s="5" t="s">
        <v>449</v>
      </c>
      <c r="E43" s="6"/>
      <c r="F43" s="6"/>
    </row>
    <row r="44" spans="1:6" ht="12.75">
      <c r="A44" s="5" t="s">
        <v>556</v>
      </c>
      <c r="B44" s="6">
        <v>362.8</v>
      </c>
      <c r="C44" s="6">
        <v>-1487.2</v>
      </c>
      <c r="D44" s="6">
        <v>-60.1</v>
      </c>
      <c r="E44" s="6">
        <v>1513.2</v>
      </c>
      <c r="F44" s="6">
        <v>3078.1</v>
      </c>
    </row>
    <row r="45" spans="1:6" ht="12.75">
      <c r="A45" s="5" t="s">
        <v>452</v>
      </c>
      <c r="B45" s="6">
        <v>2978</v>
      </c>
      <c r="C45" s="6">
        <v>6544.7</v>
      </c>
      <c r="D45" s="6">
        <v>9904</v>
      </c>
      <c r="E45" s="6">
        <v>8226.6</v>
      </c>
      <c r="F45" s="6">
        <v>10082</v>
      </c>
    </row>
    <row r="46" spans="1:6" ht="12.75">
      <c r="A46" s="5" t="s">
        <v>453</v>
      </c>
      <c r="C46" s="6"/>
      <c r="D46" s="6"/>
      <c r="E46" s="6"/>
      <c r="F46" s="6"/>
    </row>
    <row r="47" spans="1:6" ht="12.75">
      <c r="A47" s="5" t="s">
        <v>454</v>
      </c>
      <c r="B47" s="6">
        <v>23599.4</v>
      </c>
      <c r="C47" s="6">
        <v>27941.1</v>
      </c>
      <c r="D47" s="6">
        <v>30347.7</v>
      </c>
      <c r="E47" s="6">
        <v>31699.1</v>
      </c>
      <c r="F47" s="6">
        <v>39483.4</v>
      </c>
    </row>
    <row r="48" spans="1:6" ht="12.75">
      <c r="A48" s="5" t="s">
        <v>455</v>
      </c>
      <c r="B48" s="6">
        <v>1245.7</v>
      </c>
      <c r="C48" s="6">
        <v>1927.6</v>
      </c>
      <c r="D48" s="6">
        <v>2038.8</v>
      </c>
      <c r="E48" s="6">
        <v>2008.3</v>
      </c>
      <c r="F48" s="6">
        <v>3366</v>
      </c>
    </row>
    <row r="49" spans="1:6" ht="12.75">
      <c r="A49" s="5" t="s">
        <v>456</v>
      </c>
      <c r="B49" s="6">
        <v>5160.9</v>
      </c>
      <c r="C49" s="6">
        <v>7403.3</v>
      </c>
      <c r="D49" s="6">
        <v>10078.4</v>
      </c>
      <c r="E49" s="6">
        <v>9969.6</v>
      </c>
      <c r="F49" s="6">
        <v>12932.3</v>
      </c>
    </row>
    <row r="50" spans="1:6" ht="12.75">
      <c r="A50" s="5" t="s">
        <v>457</v>
      </c>
      <c r="B50" s="6">
        <v>2051</v>
      </c>
      <c r="C50" s="6">
        <v>2946.8</v>
      </c>
      <c r="D50" s="6">
        <v>3439.5</v>
      </c>
      <c r="E50" s="6">
        <v>3450.2</v>
      </c>
      <c r="F50" s="6">
        <v>3837.9</v>
      </c>
    </row>
    <row r="51" spans="1:6" ht="12.75">
      <c r="A51" s="5" t="s">
        <v>428</v>
      </c>
      <c r="C51" s="6"/>
      <c r="D51" s="6"/>
      <c r="E51" s="6"/>
      <c r="F51" s="6"/>
    </row>
    <row r="52" spans="1:6" ht="12.75">
      <c r="A52" s="5" t="s">
        <v>429</v>
      </c>
      <c r="B52" s="6">
        <v>-202.3</v>
      </c>
      <c r="C52" s="6">
        <v>877.9</v>
      </c>
      <c r="D52" s="6">
        <v>1040.5</v>
      </c>
      <c r="E52" s="6">
        <v>2075.1</v>
      </c>
      <c r="F52" s="6">
        <v>1868.8</v>
      </c>
    </row>
    <row r="53" spans="1:6" ht="12.75">
      <c r="A53" s="5" t="s">
        <v>460</v>
      </c>
      <c r="B53" s="6">
        <v>-129.7</v>
      </c>
      <c r="C53" s="6">
        <v>0</v>
      </c>
      <c r="D53" s="6">
        <v>0</v>
      </c>
      <c r="E53" s="6">
        <v>0</v>
      </c>
      <c r="F53" s="6">
        <v>0</v>
      </c>
    </row>
    <row r="54" spans="1:6" ht="12.75">
      <c r="A54" s="5" t="s">
        <v>461</v>
      </c>
      <c r="B54" s="6">
        <v>-385.1</v>
      </c>
      <c r="C54" s="6">
        <v>-757.7</v>
      </c>
      <c r="D54" s="6">
        <v>-353.8</v>
      </c>
      <c r="E54" s="6">
        <v>-1191.9</v>
      </c>
      <c r="F54" s="6">
        <v>-1819.3</v>
      </c>
    </row>
    <row r="55" spans="1:6" ht="12.75">
      <c r="A55" s="5" t="s">
        <v>498</v>
      </c>
      <c r="D55" s="6"/>
      <c r="E55" s="6"/>
      <c r="F55" s="6"/>
    </row>
    <row r="56" spans="1:6" ht="12.75">
      <c r="A56" s="5" t="s">
        <v>499</v>
      </c>
      <c r="B56" s="6">
        <v>21.6</v>
      </c>
      <c r="C56" s="6">
        <v>-214.9</v>
      </c>
      <c r="D56" s="5">
        <v>-263.8</v>
      </c>
      <c r="E56" s="6">
        <v>-99</v>
      </c>
      <c r="F56" s="6">
        <v>407.1</v>
      </c>
    </row>
    <row r="57" spans="1:6" ht="12.75">
      <c r="A57" s="5" t="s">
        <v>464</v>
      </c>
      <c r="C57" s="6"/>
      <c r="D57" s="6"/>
      <c r="E57" s="6"/>
      <c r="F57" s="6"/>
    </row>
    <row r="58" spans="1:6" ht="12.75">
      <c r="A58" s="5" t="s">
        <v>465</v>
      </c>
      <c r="B58" s="6">
        <v>245.5</v>
      </c>
      <c r="C58" s="6">
        <v>553.2</v>
      </c>
      <c r="D58" s="36">
        <v>1186</v>
      </c>
      <c r="E58" s="6">
        <v>835.4</v>
      </c>
      <c r="F58" s="36">
        <v>467.5</v>
      </c>
    </row>
    <row r="59" spans="1:6" ht="12.75">
      <c r="A59" s="38" t="s">
        <v>779</v>
      </c>
      <c r="C59" s="6"/>
      <c r="D59" s="6"/>
      <c r="E59" s="6"/>
      <c r="F59" s="6"/>
    </row>
    <row r="60" spans="1:6" ht="12.75">
      <c r="A60" s="38" t="s">
        <v>467</v>
      </c>
      <c r="B60" s="6">
        <v>-3695.5</v>
      </c>
      <c r="C60" s="6">
        <v>-5373.8</v>
      </c>
      <c r="D60" s="36">
        <v>-6647</v>
      </c>
      <c r="E60" s="6">
        <v>-7271.2</v>
      </c>
      <c r="F60" s="6">
        <v>-8344.6</v>
      </c>
    </row>
    <row r="61" spans="1:6" ht="13.5" thickBot="1">
      <c r="A61" s="42"/>
      <c r="B61" s="42"/>
      <c r="C61" s="42"/>
      <c r="D61" s="42"/>
      <c r="E61" s="42"/>
      <c r="F61" s="42"/>
    </row>
  </sheetData>
  <printOptions/>
  <pageMargins left="0.75" right="0.75" top="1" bottom="1" header="0.5" footer="0.5"/>
  <pageSetup horizontalDpi="600" verticalDpi="600" orientation="portrait" paperSize="9" scale="88" r:id="rId1"/>
  <headerFooter alignWithMargins="0">
    <oddFooter>&amp;C78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86"/>
  <sheetViews>
    <sheetView showGridLines="0" workbookViewId="0" topLeftCell="A171">
      <selection activeCell="F40" sqref="F40"/>
    </sheetView>
  </sheetViews>
  <sheetFormatPr defaultColWidth="9.00390625" defaultRowHeight="12.75"/>
  <cols>
    <col min="1" max="1" width="36.00390625" style="4" customWidth="1"/>
    <col min="2" max="16384" width="9.125" style="4" customWidth="1"/>
  </cols>
  <sheetData>
    <row r="1" ht="18.75" customHeight="1">
      <c r="A1" s="263" t="s">
        <v>187</v>
      </c>
    </row>
    <row r="2" ht="18.75" customHeight="1">
      <c r="A2" s="263" t="s">
        <v>557</v>
      </c>
    </row>
    <row r="3" ht="18" customHeight="1" hidden="1">
      <c r="A3" s="264" t="s">
        <v>152</v>
      </c>
    </row>
    <row r="4" spans="1:7" ht="96.75" customHeight="1" hidden="1" thickBot="1">
      <c r="A4" s="265"/>
      <c r="B4" s="266" t="s">
        <v>440</v>
      </c>
      <c r="C4" s="266" t="s">
        <v>441</v>
      </c>
      <c r="D4" s="266" t="s">
        <v>442</v>
      </c>
      <c r="E4" s="266" t="s">
        <v>559</v>
      </c>
      <c r="F4" s="266" t="s">
        <v>444</v>
      </c>
      <c r="G4" s="266" t="s">
        <v>560</v>
      </c>
    </row>
    <row r="5" ht="12.75" hidden="1">
      <c r="A5" s="267"/>
    </row>
    <row r="6" spans="1:7" ht="12.75" hidden="1">
      <c r="A6" s="268">
        <v>2004</v>
      </c>
      <c r="B6" s="269"/>
      <c r="C6" s="269"/>
      <c r="D6" s="269"/>
      <c r="E6" s="269"/>
      <c r="F6" s="269"/>
      <c r="G6" s="269"/>
    </row>
    <row r="7" spans="1:7" ht="12.75" hidden="1">
      <c r="A7" s="267"/>
      <c r="B7" s="269"/>
      <c r="C7" s="269"/>
      <c r="D7" s="269"/>
      <c r="E7" s="269"/>
      <c r="F7" s="269"/>
      <c r="G7" s="269"/>
    </row>
    <row r="8" spans="1:7" ht="12.75" hidden="1">
      <c r="A8" s="270" t="s">
        <v>125</v>
      </c>
      <c r="B8" s="271">
        <v>14223.5</v>
      </c>
      <c r="C8" s="271">
        <v>997.8</v>
      </c>
      <c r="D8" s="271">
        <v>7333.6</v>
      </c>
      <c r="E8" s="272"/>
      <c r="F8" s="271">
        <v>410.7</v>
      </c>
      <c r="G8" s="271">
        <v>22965.6</v>
      </c>
    </row>
    <row r="9" ht="12.75" hidden="1">
      <c r="G9" s="273"/>
    </row>
    <row r="10" spans="1:7" ht="12.75" hidden="1">
      <c r="A10" s="5" t="s">
        <v>338</v>
      </c>
      <c r="B10" s="6">
        <v>360.7</v>
      </c>
      <c r="C10" s="58"/>
      <c r="D10" s="6">
        <v>196.2</v>
      </c>
      <c r="E10" s="58"/>
      <c r="F10" s="58"/>
      <c r="G10" s="273">
        <v>556.9</v>
      </c>
    </row>
    <row r="11" spans="1:7" ht="12.75" hidden="1">
      <c r="A11" s="5" t="s">
        <v>339</v>
      </c>
      <c r="B11" s="6">
        <v>0.8</v>
      </c>
      <c r="C11" s="58"/>
      <c r="D11" s="6">
        <v>0.3</v>
      </c>
      <c r="E11" s="58"/>
      <c r="F11" s="58"/>
      <c r="G11" s="273">
        <v>1.1</v>
      </c>
    </row>
    <row r="12" spans="1:7" ht="12.75" hidden="1">
      <c r="A12" s="5" t="s">
        <v>340</v>
      </c>
      <c r="B12" s="6">
        <v>257.5</v>
      </c>
      <c r="C12" s="58"/>
      <c r="D12" s="6"/>
      <c r="E12" s="58"/>
      <c r="F12" s="58"/>
      <c r="G12" s="273">
        <v>257.5</v>
      </c>
    </row>
    <row r="13" spans="1:7" ht="12.75" hidden="1">
      <c r="A13" s="5" t="s">
        <v>341</v>
      </c>
      <c r="B13" s="6">
        <v>5203</v>
      </c>
      <c r="C13" s="58"/>
      <c r="D13" s="6"/>
      <c r="E13" s="58"/>
      <c r="F13" s="58"/>
      <c r="G13" s="273">
        <v>5203</v>
      </c>
    </row>
    <row r="14" spans="1:7" ht="12.75" hidden="1">
      <c r="A14" s="5" t="s">
        <v>561</v>
      </c>
      <c r="B14" s="140"/>
      <c r="D14" s="140"/>
      <c r="G14" s="140"/>
    </row>
    <row r="15" spans="1:7" ht="12.75" hidden="1">
      <c r="A15" s="5" t="s">
        <v>343</v>
      </c>
      <c r="B15" s="6">
        <v>1481.5</v>
      </c>
      <c r="C15" s="58"/>
      <c r="D15" s="6"/>
      <c r="E15" s="58"/>
      <c r="F15" s="58"/>
      <c r="G15" s="273">
        <v>1481.5</v>
      </c>
    </row>
    <row r="16" spans="1:7" ht="12.75" hidden="1">
      <c r="A16" s="5" t="s">
        <v>344</v>
      </c>
      <c r="B16" s="6">
        <v>914.8</v>
      </c>
      <c r="C16" s="58"/>
      <c r="D16" s="6"/>
      <c r="E16" s="58"/>
      <c r="F16" s="58"/>
      <c r="G16" s="273">
        <v>914.8</v>
      </c>
    </row>
    <row r="17" spans="1:7" ht="12.75" hidden="1">
      <c r="A17" s="5" t="s">
        <v>562</v>
      </c>
      <c r="B17" s="6"/>
      <c r="C17" s="58"/>
      <c r="D17" s="6"/>
      <c r="E17" s="58"/>
      <c r="F17" s="58"/>
      <c r="G17" s="273"/>
    </row>
    <row r="18" spans="1:7" ht="12.75" hidden="1">
      <c r="A18" s="5" t="s">
        <v>454</v>
      </c>
      <c r="B18" s="6">
        <v>1367</v>
      </c>
      <c r="C18" s="58"/>
      <c r="D18" s="6"/>
      <c r="E18" s="58"/>
      <c r="F18" s="58"/>
      <c r="G18" s="273">
        <v>1367</v>
      </c>
    </row>
    <row r="19" spans="1:7" ht="12.75" hidden="1">
      <c r="A19" s="5" t="s">
        <v>347</v>
      </c>
      <c r="B19" s="6">
        <v>170.8</v>
      </c>
      <c r="C19" s="58"/>
      <c r="D19" s="6"/>
      <c r="E19" s="58"/>
      <c r="F19" s="58"/>
      <c r="G19" s="273">
        <v>170.8</v>
      </c>
    </row>
    <row r="20" spans="1:7" ht="12.75" hidden="1">
      <c r="A20" s="5" t="s">
        <v>348</v>
      </c>
      <c r="B20" s="6">
        <v>1895.9</v>
      </c>
      <c r="C20" s="58"/>
      <c r="D20" s="6"/>
      <c r="E20" s="58"/>
      <c r="F20" s="58"/>
      <c r="G20" s="273">
        <v>1895.9</v>
      </c>
    </row>
    <row r="21" spans="1:7" ht="12.75" hidden="1">
      <c r="A21" s="5" t="s">
        <v>457</v>
      </c>
      <c r="B21" s="6"/>
      <c r="C21" s="6">
        <v>997.8</v>
      </c>
      <c r="D21" s="6">
        <v>86.6</v>
      </c>
      <c r="E21" s="6"/>
      <c r="F21" s="6"/>
      <c r="G21" s="273">
        <v>1084.4</v>
      </c>
    </row>
    <row r="22" spans="1:7" ht="12.75" hidden="1">
      <c r="A22" s="5" t="s">
        <v>350</v>
      </c>
      <c r="B22" s="6"/>
      <c r="C22" s="6"/>
      <c r="D22" s="6"/>
      <c r="E22" s="6"/>
      <c r="F22" s="6"/>
      <c r="G22" s="273"/>
    </row>
    <row r="23" spans="1:7" ht="12.75" hidden="1">
      <c r="A23" s="5" t="s">
        <v>429</v>
      </c>
      <c r="B23" s="6">
        <v>1172.6</v>
      </c>
      <c r="C23" s="6"/>
      <c r="D23" s="6">
        <v>205.5</v>
      </c>
      <c r="E23" s="6"/>
      <c r="F23" s="6">
        <v>8.7</v>
      </c>
      <c r="G23" s="273">
        <v>1386.8</v>
      </c>
    </row>
    <row r="24" spans="1:7" ht="12.75" hidden="1">
      <c r="A24" s="5" t="s">
        <v>352</v>
      </c>
      <c r="B24" s="6">
        <v>6.6</v>
      </c>
      <c r="C24" s="6"/>
      <c r="D24" s="6">
        <v>3072.8</v>
      </c>
      <c r="E24" s="6"/>
      <c r="F24" s="6"/>
      <c r="G24" s="273">
        <v>3079.4</v>
      </c>
    </row>
    <row r="25" spans="1:7" ht="12.75" hidden="1">
      <c r="A25" s="5" t="s">
        <v>353</v>
      </c>
      <c r="B25" s="6">
        <v>602.7</v>
      </c>
      <c r="C25" s="6"/>
      <c r="D25" s="6">
        <v>2657.9</v>
      </c>
      <c r="E25" s="6"/>
      <c r="F25" s="6">
        <v>29.3</v>
      </c>
      <c r="G25" s="273">
        <v>3289.9</v>
      </c>
    </row>
    <row r="26" spans="1:7" ht="12.75" hidden="1">
      <c r="A26" s="5" t="s">
        <v>563</v>
      </c>
      <c r="B26" s="140"/>
      <c r="G26" s="140"/>
    </row>
    <row r="27" spans="1:7" ht="12.75" hidden="1">
      <c r="A27" s="5" t="s">
        <v>484</v>
      </c>
      <c r="B27" s="6">
        <v>156</v>
      </c>
      <c r="C27" s="6"/>
      <c r="D27" s="6">
        <v>1114.2</v>
      </c>
      <c r="E27" s="6"/>
      <c r="F27" s="6">
        <v>56.1</v>
      </c>
      <c r="G27" s="273">
        <v>1326.3</v>
      </c>
    </row>
    <row r="28" spans="1:7" ht="12.75" hidden="1">
      <c r="A28" s="5" t="s">
        <v>355</v>
      </c>
      <c r="B28" s="6"/>
      <c r="C28" s="6"/>
      <c r="D28" s="6"/>
      <c r="E28" s="6"/>
      <c r="F28" s="6"/>
      <c r="G28" s="273"/>
    </row>
    <row r="29" spans="1:7" ht="12.75" hidden="1">
      <c r="A29" s="5" t="s">
        <v>465</v>
      </c>
      <c r="B29" s="6">
        <v>633.6</v>
      </c>
      <c r="C29" s="6"/>
      <c r="D29" s="6">
        <v>0.1</v>
      </c>
      <c r="E29" s="6"/>
      <c r="F29" s="6">
        <v>316.6</v>
      </c>
      <c r="G29" s="273">
        <v>950.3</v>
      </c>
    </row>
    <row r="30" spans="1:7" ht="13.5" hidden="1" thickBot="1">
      <c r="A30" s="42"/>
      <c r="B30" s="42"/>
      <c r="C30" s="42"/>
      <c r="D30" s="42"/>
      <c r="E30" s="42"/>
      <c r="F30" s="42"/>
      <c r="G30" s="42"/>
    </row>
    <row r="31" ht="12.75" hidden="1"/>
    <row r="32" ht="18.75" customHeight="1" hidden="1">
      <c r="A32" s="263" t="s">
        <v>558</v>
      </c>
    </row>
    <row r="33" ht="18.75" customHeight="1" hidden="1">
      <c r="A33" s="274" t="s">
        <v>439</v>
      </c>
    </row>
    <row r="34" spans="1:7" ht="18.75" customHeight="1" hidden="1">
      <c r="A34" s="263" t="s">
        <v>558</v>
      </c>
      <c r="B34" s="275"/>
      <c r="C34" s="275"/>
      <c r="D34" s="275"/>
      <c r="E34" s="275"/>
      <c r="F34" s="275"/>
      <c r="G34" s="275"/>
    </row>
    <row r="35" spans="1:7" ht="18.75" customHeight="1" hidden="1">
      <c r="A35" s="263" t="s">
        <v>558</v>
      </c>
      <c r="B35" s="275"/>
      <c r="C35" s="275"/>
      <c r="D35" s="275"/>
      <c r="E35" s="275"/>
      <c r="F35" s="275"/>
      <c r="G35" s="275"/>
    </row>
    <row r="36" spans="1:7" ht="18.75" customHeight="1" thickBot="1">
      <c r="A36" s="264" t="s">
        <v>152</v>
      </c>
      <c r="B36" s="276"/>
      <c r="C36" s="277"/>
      <c r="D36" s="277"/>
      <c r="E36" s="277"/>
      <c r="F36" s="277"/>
      <c r="G36" s="278"/>
    </row>
    <row r="37" spans="1:7" ht="96.75" thickBot="1">
      <c r="A37" s="265"/>
      <c r="B37" s="266" t="s">
        <v>440</v>
      </c>
      <c r="C37" s="266" t="s">
        <v>441</v>
      </c>
      <c r="D37" s="266" t="s">
        <v>442</v>
      </c>
      <c r="E37" s="266" t="s">
        <v>559</v>
      </c>
      <c r="F37" s="266" t="s">
        <v>444</v>
      </c>
      <c r="G37" s="266" t="s">
        <v>560</v>
      </c>
    </row>
    <row r="38" spans="1:7" ht="12.75">
      <c r="A38" s="267"/>
      <c r="B38" s="269"/>
      <c r="C38" s="269"/>
      <c r="D38" s="269"/>
      <c r="E38" s="269"/>
      <c r="F38" s="269"/>
      <c r="G38" s="269"/>
    </row>
    <row r="39" spans="1:7" ht="12.75">
      <c r="A39" s="268">
        <v>2007</v>
      </c>
      <c r="B39" s="269"/>
      <c r="C39" s="269"/>
      <c r="D39" s="269"/>
      <c r="E39" s="269"/>
      <c r="F39" s="269"/>
      <c r="G39" s="269"/>
    </row>
    <row r="40" spans="1:7" ht="12.75">
      <c r="A40" s="267"/>
      <c r="B40" s="269"/>
      <c r="C40" s="269"/>
      <c r="D40" s="269"/>
      <c r="E40" s="269"/>
      <c r="F40" s="269"/>
      <c r="G40" s="269"/>
    </row>
    <row r="41" spans="1:7" ht="12.75">
      <c r="A41" s="270" t="s">
        <v>125</v>
      </c>
      <c r="B41" s="271">
        <v>22116.3</v>
      </c>
      <c r="C41" s="271">
        <v>2132.4</v>
      </c>
      <c r="D41" s="271">
        <v>12767.4</v>
      </c>
      <c r="E41" s="271"/>
      <c r="F41" s="271">
        <v>898.9</v>
      </c>
      <c r="G41" s="271">
        <v>37915</v>
      </c>
    </row>
    <row r="42" ht="12.75">
      <c r="G42" s="273"/>
    </row>
    <row r="43" spans="1:7" ht="12.75">
      <c r="A43" s="5" t="s">
        <v>338</v>
      </c>
      <c r="B43" s="6">
        <v>328.8</v>
      </c>
      <c r="C43" s="58"/>
      <c r="D43" s="6">
        <v>211.4</v>
      </c>
      <c r="E43" s="58"/>
      <c r="F43" s="58"/>
      <c r="G43" s="273">
        <v>540.2</v>
      </c>
    </row>
    <row r="44" spans="1:7" ht="12.75">
      <c r="A44" s="5" t="s">
        <v>339</v>
      </c>
      <c r="B44" s="6">
        <v>1.2</v>
      </c>
      <c r="C44" s="58"/>
      <c r="D44" s="6">
        <v>1.2</v>
      </c>
      <c r="E44" s="58"/>
      <c r="F44" s="58"/>
      <c r="G44" s="273">
        <v>2.4</v>
      </c>
    </row>
    <row r="45" spans="1:7" ht="12.75">
      <c r="A45" s="5" t="s">
        <v>340</v>
      </c>
      <c r="B45" s="6">
        <v>442.9</v>
      </c>
      <c r="C45" s="58"/>
      <c r="D45" s="6"/>
      <c r="E45" s="58"/>
      <c r="F45" s="58"/>
      <c r="G45" s="273">
        <v>442.9</v>
      </c>
    </row>
    <row r="46" spans="1:7" ht="12.75">
      <c r="A46" s="5" t="s">
        <v>341</v>
      </c>
      <c r="B46" s="6">
        <v>8160</v>
      </c>
      <c r="C46" s="58"/>
      <c r="D46" s="6"/>
      <c r="E46" s="58"/>
      <c r="F46" s="58"/>
      <c r="G46" s="273">
        <v>8160</v>
      </c>
    </row>
    <row r="47" spans="1:4" ht="12.75">
      <c r="A47" s="5" t="s">
        <v>561</v>
      </c>
      <c r="B47" s="140"/>
      <c r="D47" s="140"/>
    </row>
    <row r="48" spans="1:7" ht="12.75">
      <c r="A48" s="5" t="s">
        <v>343</v>
      </c>
      <c r="B48" s="6">
        <v>2610.8</v>
      </c>
      <c r="C48" s="58"/>
      <c r="D48" s="6"/>
      <c r="E48" s="58"/>
      <c r="F48" s="58"/>
      <c r="G48" s="273">
        <v>2610.8</v>
      </c>
    </row>
    <row r="49" spans="1:7" ht="12.75">
      <c r="A49" s="5" t="s">
        <v>344</v>
      </c>
      <c r="B49" s="6">
        <v>1437</v>
      </c>
      <c r="C49" s="58"/>
      <c r="D49" s="6"/>
      <c r="E49" s="58"/>
      <c r="F49" s="58"/>
      <c r="G49" s="273">
        <v>1437</v>
      </c>
    </row>
    <row r="50" spans="1:7" ht="12.75">
      <c r="A50" s="5" t="s">
        <v>562</v>
      </c>
      <c r="B50" s="6"/>
      <c r="C50" s="58"/>
      <c r="D50" s="6"/>
      <c r="E50" s="58"/>
      <c r="F50" s="58"/>
      <c r="G50" s="273"/>
    </row>
    <row r="51" spans="1:7" ht="12.75">
      <c r="A51" s="5" t="s">
        <v>454</v>
      </c>
      <c r="B51" s="6">
        <v>1330.3</v>
      </c>
      <c r="C51" s="58"/>
      <c r="D51" s="6"/>
      <c r="E51" s="58"/>
      <c r="F51" s="58"/>
      <c r="G51" s="273">
        <v>1330.3</v>
      </c>
    </row>
    <row r="52" spans="1:7" ht="12.75">
      <c r="A52" s="5" t="s">
        <v>347</v>
      </c>
      <c r="B52" s="6">
        <v>306.5</v>
      </c>
      <c r="C52" s="58"/>
      <c r="D52" s="6"/>
      <c r="E52" s="58"/>
      <c r="F52" s="58"/>
      <c r="G52" s="273">
        <v>306.5</v>
      </c>
    </row>
    <row r="53" spans="1:7" ht="12.75">
      <c r="A53" s="5" t="s">
        <v>348</v>
      </c>
      <c r="B53" s="6">
        <v>3780.4</v>
      </c>
      <c r="C53" s="58"/>
      <c r="D53" s="6"/>
      <c r="E53" s="58"/>
      <c r="F53" s="58"/>
      <c r="G53" s="273">
        <v>3780.4</v>
      </c>
    </row>
    <row r="54" spans="1:7" ht="12.75">
      <c r="A54" s="5" t="s">
        <v>399</v>
      </c>
      <c r="B54" s="6"/>
      <c r="C54" s="6">
        <v>2132.4</v>
      </c>
      <c r="D54" s="6">
        <v>142.1</v>
      </c>
      <c r="E54" s="6"/>
      <c r="F54" s="6"/>
      <c r="G54" s="273">
        <v>2274.5</v>
      </c>
    </row>
    <row r="55" spans="1:7" ht="12.75">
      <c r="A55" s="5" t="s">
        <v>350</v>
      </c>
      <c r="B55" s="6"/>
      <c r="C55" s="6"/>
      <c r="D55" s="6"/>
      <c r="E55" s="6"/>
      <c r="F55" s="6"/>
      <c r="G55" s="273"/>
    </row>
    <row r="56" spans="1:7" ht="12.75">
      <c r="A56" s="5" t="s">
        <v>429</v>
      </c>
      <c r="B56" s="6">
        <v>2320.9</v>
      </c>
      <c r="C56" s="6"/>
      <c r="D56" s="6">
        <v>411.7</v>
      </c>
      <c r="E56" s="6"/>
      <c r="F56" s="6">
        <v>42.7</v>
      </c>
      <c r="G56" s="273">
        <v>2775.3</v>
      </c>
    </row>
    <row r="57" spans="1:7" ht="12.75">
      <c r="A57" s="5" t="s">
        <v>352</v>
      </c>
      <c r="B57" s="6">
        <v>109.9</v>
      </c>
      <c r="C57" s="6"/>
      <c r="D57" s="6">
        <v>4206</v>
      </c>
      <c r="E57" s="6"/>
      <c r="F57" s="6"/>
      <c r="G57" s="273">
        <v>4315.9</v>
      </c>
    </row>
    <row r="58" spans="1:7" ht="12.75">
      <c r="A58" s="5" t="s">
        <v>353</v>
      </c>
      <c r="B58" s="6">
        <v>728</v>
      </c>
      <c r="C58" s="6"/>
      <c r="D58" s="6">
        <v>5260</v>
      </c>
      <c r="E58" s="6"/>
      <c r="F58" s="6">
        <v>59</v>
      </c>
      <c r="G58" s="273">
        <v>6047</v>
      </c>
    </row>
    <row r="59" ht="12.75">
      <c r="A59" s="5" t="s">
        <v>563</v>
      </c>
    </row>
    <row r="60" spans="1:7" ht="12.75">
      <c r="A60" s="5" t="s">
        <v>484</v>
      </c>
      <c r="B60" s="6">
        <v>103.9</v>
      </c>
      <c r="C60" s="6"/>
      <c r="D60" s="6">
        <v>2090.7</v>
      </c>
      <c r="E60" s="6"/>
      <c r="F60" s="6">
        <v>78.6</v>
      </c>
      <c r="G60" s="273">
        <v>2273.2</v>
      </c>
    </row>
    <row r="61" spans="1:7" ht="12.75">
      <c r="A61" s="5" t="s">
        <v>355</v>
      </c>
      <c r="B61" s="6"/>
      <c r="C61" s="6"/>
      <c r="D61" s="6"/>
      <c r="E61" s="6"/>
      <c r="F61" s="6"/>
      <c r="G61" s="273"/>
    </row>
    <row r="62" spans="1:7" ht="12.75">
      <c r="A62" s="5" t="s">
        <v>465</v>
      </c>
      <c r="B62" s="6">
        <v>455.7</v>
      </c>
      <c r="C62" s="6"/>
      <c r="D62" s="6">
        <v>444.3</v>
      </c>
      <c r="E62" s="6"/>
      <c r="F62" s="6">
        <v>718.6</v>
      </c>
      <c r="G62" s="273">
        <v>1618.6</v>
      </c>
    </row>
    <row r="63" spans="1:7" ht="13.5" thickBot="1">
      <c r="A63" s="42"/>
      <c r="B63" s="42"/>
      <c r="C63" s="42"/>
      <c r="D63" s="42"/>
      <c r="E63" s="42"/>
      <c r="F63" s="42"/>
      <c r="G63" s="42"/>
    </row>
    <row r="66" spans="1:7" ht="18.75" customHeight="1">
      <c r="A66" s="263" t="s">
        <v>558</v>
      </c>
      <c r="B66" s="275"/>
      <c r="C66" s="275"/>
      <c r="D66" s="275"/>
      <c r="E66" s="275"/>
      <c r="F66" s="275"/>
      <c r="G66" s="275"/>
    </row>
    <row r="67" spans="1:7" ht="18" customHeight="1" thickBot="1">
      <c r="A67" s="264" t="s">
        <v>152</v>
      </c>
      <c r="B67" s="276"/>
      <c r="C67" s="277"/>
      <c r="D67" s="277"/>
      <c r="E67" s="277"/>
      <c r="F67" s="277"/>
      <c r="G67" s="278"/>
    </row>
    <row r="68" spans="1:7" ht="96.75" thickBot="1">
      <c r="A68" s="265"/>
      <c r="B68" s="266" t="s">
        <v>440</v>
      </c>
      <c r="C68" s="266" t="s">
        <v>441</v>
      </c>
      <c r="D68" s="266" t="s">
        <v>442</v>
      </c>
      <c r="E68" s="266" t="s">
        <v>559</v>
      </c>
      <c r="F68" s="266" t="s">
        <v>444</v>
      </c>
      <c r="G68" s="266" t="s">
        <v>560</v>
      </c>
    </row>
    <row r="69" spans="1:7" ht="12.75">
      <c r="A69" s="267"/>
      <c r="B69" s="269"/>
      <c r="C69" s="269"/>
      <c r="D69" s="269"/>
      <c r="E69" s="269"/>
      <c r="F69" s="269"/>
      <c r="G69" s="269"/>
    </row>
    <row r="70" spans="1:7" ht="12.75">
      <c r="A70" s="268">
        <v>2008</v>
      </c>
      <c r="B70" s="269"/>
      <c r="C70" s="269"/>
      <c r="D70" s="269"/>
      <c r="E70" s="269"/>
      <c r="F70" s="269"/>
      <c r="G70" s="269"/>
    </row>
    <row r="71" spans="1:7" ht="12.75">
      <c r="A71" s="267"/>
      <c r="B71" s="269"/>
      <c r="C71" s="269"/>
      <c r="D71" s="269"/>
      <c r="E71" s="269"/>
      <c r="F71" s="269"/>
      <c r="G71" s="269"/>
    </row>
    <row r="72" spans="1:7" ht="12.75">
      <c r="A72" s="270" t="s">
        <v>125</v>
      </c>
      <c r="B72" s="271">
        <v>28003</v>
      </c>
      <c r="C72" s="271">
        <v>3229.2</v>
      </c>
      <c r="D72" s="271">
        <v>17273.3</v>
      </c>
      <c r="E72" s="271"/>
      <c r="F72" s="271">
        <v>943</v>
      </c>
      <c r="G72" s="271">
        <v>49448.5</v>
      </c>
    </row>
    <row r="73" ht="12.75">
      <c r="G73" s="273"/>
    </row>
    <row r="74" spans="1:7" ht="12.75">
      <c r="A74" s="5" t="s">
        <v>338</v>
      </c>
      <c r="B74" s="6">
        <v>554.9</v>
      </c>
      <c r="C74" s="58"/>
      <c r="D74" s="6">
        <v>125.6</v>
      </c>
      <c r="E74" s="58"/>
      <c r="F74" s="58"/>
      <c r="G74" s="273">
        <v>680.5</v>
      </c>
    </row>
    <row r="75" spans="1:7" ht="12.75">
      <c r="A75" s="5" t="s">
        <v>339</v>
      </c>
      <c r="B75" s="6">
        <v>2.1</v>
      </c>
      <c r="C75" s="58"/>
      <c r="D75" s="6">
        <v>2.4</v>
      </c>
      <c r="E75" s="58"/>
      <c r="F75" s="58"/>
      <c r="G75" s="273">
        <v>4.5</v>
      </c>
    </row>
    <row r="76" spans="1:7" ht="12.75">
      <c r="A76" s="5" t="s">
        <v>340</v>
      </c>
      <c r="B76" s="6">
        <v>565.4</v>
      </c>
      <c r="C76" s="58"/>
      <c r="D76" s="6"/>
      <c r="E76" s="58"/>
      <c r="F76" s="58"/>
      <c r="G76" s="273">
        <v>565.4</v>
      </c>
    </row>
    <row r="77" spans="1:7" ht="12.75">
      <c r="A77" s="5" t="s">
        <v>341</v>
      </c>
      <c r="B77" s="6">
        <v>7457.3</v>
      </c>
      <c r="C77" s="58"/>
      <c r="D77" s="6"/>
      <c r="E77" s="58"/>
      <c r="F77" s="58"/>
      <c r="G77" s="273">
        <v>7457.3</v>
      </c>
    </row>
    <row r="78" spans="1:4" ht="12.75">
      <c r="A78" s="5" t="s">
        <v>561</v>
      </c>
      <c r="B78" s="140"/>
      <c r="D78" s="140"/>
    </row>
    <row r="79" spans="1:7" ht="12.75">
      <c r="A79" s="5" t="s">
        <v>343</v>
      </c>
      <c r="B79" s="6">
        <v>3197.3</v>
      </c>
      <c r="C79" s="58"/>
      <c r="D79" s="6"/>
      <c r="E79" s="58"/>
      <c r="F79" s="58"/>
      <c r="G79" s="273">
        <v>3197.3</v>
      </c>
    </row>
    <row r="80" spans="1:7" ht="12.75">
      <c r="A80" s="5" t="s">
        <v>344</v>
      </c>
      <c r="B80" s="6">
        <v>2323.1</v>
      </c>
      <c r="C80" s="58"/>
      <c r="D80" s="6"/>
      <c r="E80" s="58"/>
      <c r="F80" s="58"/>
      <c r="G80" s="273">
        <v>2323.1</v>
      </c>
    </row>
    <row r="81" spans="1:7" ht="12.75">
      <c r="A81" s="5" t="s">
        <v>562</v>
      </c>
      <c r="B81" s="6"/>
      <c r="C81" s="58"/>
      <c r="D81" s="6"/>
      <c r="E81" s="58"/>
      <c r="F81" s="58"/>
      <c r="G81" s="273"/>
    </row>
    <row r="82" spans="1:7" ht="12.75">
      <c r="A82" s="5" t="s">
        <v>454</v>
      </c>
      <c r="B82" s="6">
        <v>1990</v>
      </c>
      <c r="C82" s="58"/>
      <c r="D82" s="6"/>
      <c r="E82" s="58"/>
      <c r="F82" s="58"/>
      <c r="G82" s="273">
        <v>1990</v>
      </c>
    </row>
    <row r="83" spans="1:7" ht="12.75">
      <c r="A83" s="5" t="s">
        <v>347</v>
      </c>
      <c r="B83" s="6">
        <v>329.2</v>
      </c>
      <c r="C83" s="58"/>
      <c r="D83" s="6"/>
      <c r="E83" s="58"/>
      <c r="F83" s="58"/>
      <c r="G83" s="273">
        <v>329.2</v>
      </c>
    </row>
    <row r="84" spans="1:7" ht="12.75">
      <c r="A84" s="5" t="s">
        <v>348</v>
      </c>
      <c r="B84" s="6">
        <v>4716.2</v>
      </c>
      <c r="C84" s="58"/>
      <c r="D84" s="6"/>
      <c r="E84" s="58"/>
      <c r="F84" s="58"/>
      <c r="G84" s="273">
        <v>4716.2</v>
      </c>
    </row>
    <row r="85" spans="1:7" ht="12.75">
      <c r="A85" s="5" t="s">
        <v>399</v>
      </c>
      <c r="B85" s="6"/>
      <c r="C85" s="6">
        <v>3229.2</v>
      </c>
      <c r="D85" s="6">
        <v>197.9</v>
      </c>
      <c r="E85" s="6"/>
      <c r="F85" s="6"/>
      <c r="G85" s="273">
        <v>3427.1</v>
      </c>
    </row>
    <row r="86" spans="1:7" ht="12.75">
      <c r="A86" s="5" t="s">
        <v>350</v>
      </c>
      <c r="B86" s="6"/>
      <c r="C86" s="6"/>
      <c r="D86" s="6"/>
      <c r="E86" s="6"/>
      <c r="F86" s="6"/>
      <c r="G86" s="273"/>
    </row>
    <row r="87" spans="1:7" ht="12.75">
      <c r="A87" s="5" t="s">
        <v>429</v>
      </c>
      <c r="B87" s="6">
        <v>4013.2</v>
      </c>
      <c r="C87" s="6"/>
      <c r="D87" s="6">
        <v>552</v>
      </c>
      <c r="E87" s="6"/>
      <c r="F87" s="6">
        <v>34.2</v>
      </c>
      <c r="G87" s="273">
        <v>4599.4</v>
      </c>
    </row>
    <row r="88" spans="1:7" ht="12.75">
      <c r="A88" s="5" t="s">
        <v>352</v>
      </c>
      <c r="B88" s="6"/>
      <c r="C88" s="6"/>
      <c r="D88" s="6">
        <v>6559.1</v>
      </c>
      <c r="E88" s="6"/>
      <c r="F88" s="6"/>
      <c r="G88" s="273">
        <v>6559.1</v>
      </c>
    </row>
    <row r="89" spans="1:7" ht="12.75">
      <c r="A89" s="5" t="s">
        <v>353</v>
      </c>
      <c r="B89" s="6">
        <v>1270.9</v>
      </c>
      <c r="C89" s="6"/>
      <c r="D89" s="6">
        <v>6574.2</v>
      </c>
      <c r="E89" s="6"/>
      <c r="F89" s="6">
        <v>87.5</v>
      </c>
      <c r="G89" s="273">
        <v>7932.6</v>
      </c>
    </row>
    <row r="90" ht="12.75">
      <c r="A90" s="5" t="s">
        <v>563</v>
      </c>
    </row>
    <row r="91" spans="1:7" ht="12.75">
      <c r="A91" s="5" t="s">
        <v>484</v>
      </c>
      <c r="B91" s="6">
        <v>453.5</v>
      </c>
      <c r="C91" s="6"/>
      <c r="D91" s="6">
        <v>2736.7</v>
      </c>
      <c r="E91" s="6"/>
      <c r="F91" s="6">
        <v>89.2</v>
      </c>
      <c r="G91" s="273">
        <v>3279.4</v>
      </c>
    </row>
    <row r="92" spans="1:7" ht="12.75">
      <c r="A92" s="5" t="s">
        <v>355</v>
      </c>
      <c r="B92" s="6"/>
      <c r="C92" s="6"/>
      <c r="D92" s="6"/>
      <c r="E92" s="6"/>
      <c r="F92" s="6"/>
      <c r="G92" s="273"/>
    </row>
    <row r="93" spans="1:7" ht="12.75">
      <c r="A93" s="5" t="s">
        <v>465</v>
      </c>
      <c r="B93" s="6">
        <v>1129.9</v>
      </c>
      <c r="C93" s="6"/>
      <c r="D93" s="6">
        <v>525.4</v>
      </c>
      <c r="E93" s="6"/>
      <c r="F93" s="6">
        <v>732.1</v>
      </c>
      <c r="G93" s="273">
        <v>2387.4</v>
      </c>
    </row>
    <row r="94" spans="1:7" ht="13.5" thickBot="1">
      <c r="A94" s="42"/>
      <c r="B94" s="42"/>
      <c r="C94" s="42"/>
      <c r="D94" s="42"/>
      <c r="E94" s="42"/>
      <c r="F94" s="42"/>
      <c r="G94" s="42"/>
    </row>
    <row r="96" spans="1:7" ht="18.75" customHeight="1">
      <c r="A96" s="263" t="s">
        <v>558</v>
      </c>
      <c r="B96" s="275"/>
      <c r="C96" s="275"/>
      <c r="D96" s="275"/>
      <c r="E96" s="275"/>
      <c r="F96" s="275"/>
      <c r="G96" s="275"/>
    </row>
    <row r="97" spans="1:7" ht="18.75" customHeight="1" thickBot="1">
      <c r="A97" s="264" t="s">
        <v>152</v>
      </c>
      <c r="B97" s="276"/>
      <c r="C97" s="277"/>
      <c r="D97" s="277"/>
      <c r="E97" s="277"/>
      <c r="F97" s="277"/>
      <c r="G97" s="278"/>
    </row>
    <row r="98" spans="1:7" ht="96.75" thickBot="1">
      <c r="A98" s="265"/>
      <c r="B98" s="266" t="s">
        <v>440</v>
      </c>
      <c r="C98" s="266" t="s">
        <v>441</v>
      </c>
      <c r="D98" s="266" t="s">
        <v>442</v>
      </c>
      <c r="E98" s="266" t="s">
        <v>559</v>
      </c>
      <c r="F98" s="266" t="s">
        <v>444</v>
      </c>
      <c r="G98" s="266" t="s">
        <v>560</v>
      </c>
    </row>
    <row r="99" spans="1:7" ht="12.75">
      <c r="A99" s="267"/>
      <c r="B99" s="269"/>
      <c r="C99" s="269"/>
      <c r="D99" s="269"/>
      <c r="E99" s="269"/>
      <c r="F99" s="269"/>
      <c r="G99" s="269"/>
    </row>
    <row r="100" spans="1:7" ht="12.75">
      <c r="A100" s="268">
        <v>2009</v>
      </c>
      <c r="B100" s="269"/>
      <c r="C100" s="269"/>
      <c r="D100" s="269"/>
      <c r="E100" s="269"/>
      <c r="F100" s="269"/>
      <c r="G100" s="269"/>
    </row>
    <row r="101" spans="1:7" ht="12.75">
      <c r="A101" s="267"/>
      <c r="B101" s="269"/>
      <c r="C101" s="269"/>
      <c r="D101" s="269"/>
      <c r="E101" s="269"/>
      <c r="F101" s="269"/>
      <c r="G101" s="269"/>
    </row>
    <row r="102" spans="1:7" ht="12.75">
      <c r="A102" s="270" t="s">
        <v>125</v>
      </c>
      <c r="B102" s="271">
        <f>SUM(B104:B124)</f>
        <v>31643.8</v>
      </c>
      <c r="C102" s="271">
        <f>SUM(C104:C124)</f>
        <v>3772.3</v>
      </c>
      <c r="D102" s="271">
        <f>SUM(D104:D124)</f>
        <v>20681</v>
      </c>
      <c r="E102" s="271"/>
      <c r="F102" s="271">
        <f>SUM(F104:F124)</f>
        <v>1233.4</v>
      </c>
      <c r="G102" s="271">
        <f>SUM(G104:G124)</f>
        <v>57330.5</v>
      </c>
    </row>
    <row r="103" ht="12.75">
      <c r="G103" s="273"/>
    </row>
    <row r="104" spans="1:7" ht="12.75">
      <c r="A104" s="5" t="s">
        <v>338</v>
      </c>
      <c r="B104" s="6">
        <v>682.6</v>
      </c>
      <c r="C104" s="58"/>
      <c r="D104" s="6">
        <v>175.6</v>
      </c>
      <c r="E104" s="58"/>
      <c r="F104" s="58"/>
      <c r="G104" s="273">
        <v>858.2</v>
      </c>
    </row>
    <row r="105" spans="1:7" ht="12.75">
      <c r="A105" s="5" t="s">
        <v>339</v>
      </c>
      <c r="B105" s="6">
        <v>2.5</v>
      </c>
      <c r="C105" s="58"/>
      <c r="D105" s="6">
        <v>2.6</v>
      </c>
      <c r="E105" s="58"/>
      <c r="F105" s="58"/>
      <c r="G105" s="273">
        <v>5.1</v>
      </c>
    </row>
    <row r="106" spans="1:7" ht="12.75">
      <c r="A106" s="5" t="s">
        <v>340</v>
      </c>
      <c r="B106" s="6">
        <v>632</v>
      </c>
      <c r="C106" s="58"/>
      <c r="D106" s="6"/>
      <c r="E106" s="58"/>
      <c r="F106" s="58"/>
      <c r="G106" s="273">
        <v>632</v>
      </c>
    </row>
    <row r="107" spans="1:7" ht="12.75">
      <c r="A107" s="5" t="s">
        <v>341</v>
      </c>
      <c r="B107" s="6">
        <v>9005.3</v>
      </c>
      <c r="C107" s="58"/>
      <c r="D107" s="6"/>
      <c r="E107" s="58"/>
      <c r="F107" s="58"/>
      <c r="G107" s="273">
        <v>9005.3</v>
      </c>
    </row>
    <row r="108" spans="1:4" ht="12.75">
      <c r="A108" s="5" t="s">
        <v>561</v>
      </c>
      <c r="B108" s="140"/>
      <c r="D108" s="140"/>
    </row>
    <row r="109" spans="1:7" ht="12.75">
      <c r="A109" s="5" t="s">
        <v>343</v>
      </c>
      <c r="B109" s="6">
        <v>3555</v>
      </c>
      <c r="C109" s="58"/>
      <c r="D109" s="6"/>
      <c r="E109" s="58"/>
      <c r="F109" s="58"/>
      <c r="G109" s="273">
        <v>3555</v>
      </c>
    </row>
    <row r="110" spans="1:7" ht="12.75">
      <c r="A110" s="5" t="s">
        <v>344</v>
      </c>
      <c r="B110" s="6">
        <v>2497.3</v>
      </c>
      <c r="C110" s="58"/>
      <c r="D110" s="6"/>
      <c r="E110" s="58"/>
      <c r="F110" s="58"/>
      <c r="G110" s="273">
        <v>2497.3</v>
      </c>
    </row>
    <row r="111" spans="1:7" ht="12.75">
      <c r="A111" s="5" t="s">
        <v>562</v>
      </c>
      <c r="B111" s="6"/>
      <c r="C111" s="58"/>
      <c r="D111" s="6"/>
      <c r="E111" s="58"/>
      <c r="F111" s="58"/>
      <c r="G111" s="273"/>
    </row>
    <row r="112" spans="1:7" ht="12.75">
      <c r="A112" s="5" t="s">
        <v>454</v>
      </c>
      <c r="B112" s="6">
        <v>2732.1</v>
      </c>
      <c r="C112" s="58"/>
      <c r="D112" s="6"/>
      <c r="E112" s="58"/>
      <c r="F112" s="58"/>
      <c r="G112" s="273">
        <v>2732.1</v>
      </c>
    </row>
    <row r="113" spans="1:7" ht="12.75">
      <c r="A113" s="5" t="s">
        <v>347</v>
      </c>
      <c r="B113" s="6">
        <v>430.3</v>
      </c>
      <c r="C113" s="58"/>
      <c r="D113" s="6"/>
      <c r="E113" s="58"/>
      <c r="F113" s="58"/>
      <c r="G113" s="273">
        <v>430.3</v>
      </c>
    </row>
    <row r="114" spans="1:7" ht="12.75">
      <c r="A114" s="5" t="s">
        <v>348</v>
      </c>
      <c r="B114" s="6">
        <v>5408.1</v>
      </c>
      <c r="C114" s="58"/>
      <c r="D114" s="6"/>
      <c r="E114" s="58"/>
      <c r="F114" s="58"/>
      <c r="G114" s="273">
        <v>5408.1</v>
      </c>
    </row>
    <row r="115" spans="1:7" ht="12.75">
      <c r="A115" s="5" t="s">
        <v>399</v>
      </c>
      <c r="B115" s="6"/>
      <c r="C115" s="6">
        <v>3772.3</v>
      </c>
      <c r="D115" s="6">
        <v>238.5</v>
      </c>
      <c r="E115" s="6"/>
      <c r="F115" s="6"/>
      <c r="G115" s="273">
        <v>4010.8</v>
      </c>
    </row>
    <row r="116" spans="1:7" ht="12.75">
      <c r="A116" s="5" t="s">
        <v>350</v>
      </c>
      <c r="B116" s="6"/>
      <c r="C116" s="6"/>
      <c r="D116" s="6"/>
      <c r="E116" s="6"/>
      <c r="F116" s="6"/>
      <c r="G116" s="273"/>
    </row>
    <row r="117" spans="1:7" ht="12.75">
      <c r="A117" s="5" t="s">
        <v>429</v>
      </c>
      <c r="B117" s="6">
        <v>4327.6</v>
      </c>
      <c r="C117" s="6"/>
      <c r="D117" s="6">
        <v>690.4</v>
      </c>
      <c r="E117" s="6"/>
      <c r="F117" s="6">
        <v>21.4</v>
      </c>
      <c r="G117" s="273">
        <v>5039.4</v>
      </c>
    </row>
    <row r="118" spans="1:7" ht="12.75">
      <c r="A118" s="5" t="s">
        <v>352</v>
      </c>
      <c r="B118" s="6"/>
      <c r="C118" s="6"/>
      <c r="D118" s="6">
        <v>8029.2</v>
      </c>
      <c r="E118" s="6"/>
      <c r="F118" s="6"/>
      <c r="G118" s="273">
        <v>8029.2</v>
      </c>
    </row>
    <row r="119" spans="1:7" ht="12.75">
      <c r="A119" s="5" t="s">
        <v>353</v>
      </c>
      <c r="B119" s="6">
        <v>949.4</v>
      </c>
      <c r="C119" s="6"/>
      <c r="D119" s="6">
        <v>7355.1</v>
      </c>
      <c r="E119" s="6"/>
      <c r="F119" s="6">
        <v>124.1</v>
      </c>
      <c r="G119" s="273">
        <v>8428.6</v>
      </c>
    </row>
    <row r="120" ht="12.75">
      <c r="A120" s="5" t="s">
        <v>563</v>
      </c>
    </row>
    <row r="121" spans="1:7" ht="12.75">
      <c r="A121" s="5" t="s">
        <v>484</v>
      </c>
      <c r="B121" s="6">
        <v>611.5</v>
      </c>
      <c r="C121" s="6"/>
      <c r="D121" s="6">
        <v>3607.8</v>
      </c>
      <c r="E121" s="6"/>
      <c r="F121" s="6">
        <v>105.7</v>
      </c>
      <c r="G121" s="273">
        <v>4325</v>
      </c>
    </row>
    <row r="122" spans="1:7" ht="12.75">
      <c r="A122" s="5" t="s">
        <v>355</v>
      </c>
      <c r="B122" s="6"/>
      <c r="C122" s="6"/>
      <c r="D122" s="6"/>
      <c r="E122" s="6"/>
      <c r="F122" s="6"/>
      <c r="G122" s="273"/>
    </row>
    <row r="123" spans="1:7" ht="12.75">
      <c r="A123" s="5" t="s">
        <v>465</v>
      </c>
      <c r="B123" s="6">
        <v>810.1</v>
      </c>
      <c r="C123" s="6"/>
      <c r="D123" s="6">
        <v>581.8</v>
      </c>
      <c r="E123" s="6"/>
      <c r="F123" s="6">
        <v>982.2</v>
      </c>
      <c r="G123" s="273">
        <v>2374.1</v>
      </c>
    </row>
    <row r="124" spans="1:7" ht="12.75" hidden="1">
      <c r="A124" s="5" t="s">
        <v>103</v>
      </c>
      <c r="B124" s="16" t="s">
        <v>552</v>
      </c>
      <c r="C124" s="6"/>
      <c r="D124" s="6"/>
      <c r="E124" s="6"/>
      <c r="F124" s="6"/>
      <c r="G124" s="279" t="s">
        <v>552</v>
      </c>
    </row>
    <row r="125" spans="1:7" ht="13.5" thickBot="1">
      <c r="A125" s="42"/>
      <c r="B125" s="42"/>
      <c r="C125" s="42"/>
      <c r="D125" s="42"/>
      <c r="E125" s="42"/>
      <c r="F125" s="42"/>
      <c r="G125" s="42"/>
    </row>
    <row r="128" spans="1:7" ht="18.75" customHeight="1">
      <c r="A128" s="263" t="s">
        <v>558</v>
      </c>
      <c r="B128" s="275"/>
      <c r="C128" s="275"/>
      <c r="D128" s="275"/>
      <c r="E128" s="275"/>
      <c r="F128" s="275"/>
      <c r="G128" s="275"/>
    </row>
    <row r="129" spans="1:7" ht="18.75" customHeight="1" thickBot="1">
      <c r="A129" s="264" t="s">
        <v>152</v>
      </c>
      <c r="B129" s="276"/>
      <c r="C129" s="277"/>
      <c r="D129" s="277"/>
      <c r="E129" s="277"/>
      <c r="F129" s="277"/>
      <c r="G129" s="278"/>
    </row>
    <row r="130" spans="1:7" ht="96.75" thickBot="1">
      <c r="A130" s="265"/>
      <c r="B130" s="266" t="s">
        <v>440</v>
      </c>
      <c r="C130" s="266" t="s">
        <v>441</v>
      </c>
      <c r="D130" s="266" t="s">
        <v>442</v>
      </c>
      <c r="E130" s="266" t="s">
        <v>559</v>
      </c>
      <c r="F130" s="266" t="s">
        <v>444</v>
      </c>
      <c r="G130" s="266" t="s">
        <v>560</v>
      </c>
    </row>
    <row r="131" spans="1:7" ht="12.75">
      <c r="A131" s="267"/>
      <c r="B131" s="269"/>
      <c r="C131" s="269"/>
      <c r="D131" s="269"/>
      <c r="E131" s="269"/>
      <c r="F131" s="269"/>
      <c r="G131" s="269"/>
    </row>
    <row r="132" spans="1:7" ht="12.75">
      <c r="A132" s="268">
        <v>2010</v>
      </c>
      <c r="B132" s="269"/>
      <c r="C132" s="269"/>
      <c r="D132" s="269"/>
      <c r="E132" s="269"/>
      <c r="F132" s="269"/>
      <c r="G132" s="269"/>
    </row>
    <row r="133" spans="1:7" ht="12.75">
      <c r="A133" s="267"/>
      <c r="B133" s="269"/>
      <c r="C133" s="269"/>
      <c r="D133" s="269"/>
      <c r="E133" s="269"/>
      <c r="F133" s="269"/>
      <c r="G133" s="269"/>
    </row>
    <row r="134" spans="1:8" ht="12.75">
      <c r="A134" s="270" t="s">
        <v>125</v>
      </c>
      <c r="B134" s="271">
        <f>SUM(B136:B155)</f>
        <v>35863.7</v>
      </c>
      <c r="C134" s="271">
        <v>4259.5</v>
      </c>
      <c r="D134" s="271">
        <v>23622.1</v>
      </c>
      <c r="E134" s="271"/>
      <c r="F134" s="271">
        <v>1422</v>
      </c>
      <c r="G134" s="271">
        <v>65167.3</v>
      </c>
      <c r="H134" s="140">
        <f>SUM(B134:F134)</f>
        <v>65167.3</v>
      </c>
    </row>
    <row r="135" spans="2:7" ht="12.75">
      <c r="B135" s="95"/>
      <c r="G135" s="273"/>
    </row>
    <row r="136" spans="1:7" ht="12.75">
      <c r="A136" s="5" t="s">
        <v>338</v>
      </c>
      <c r="B136" s="6">
        <v>828.7</v>
      </c>
      <c r="C136" s="58"/>
      <c r="D136" s="6">
        <v>112.6</v>
      </c>
      <c r="E136" s="58"/>
      <c r="F136" s="58"/>
      <c r="G136" s="273">
        <v>941.3</v>
      </c>
    </row>
    <row r="137" spans="1:7" ht="12.75">
      <c r="A137" s="5" t="s">
        <v>339</v>
      </c>
      <c r="B137" s="6">
        <v>1</v>
      </c>
      <c r="C137" s="58"/>
      <c r="D137" s="6">
        <v>5.3</v>
      </c>
      <c r="E137" s="58"/>
      <c r="F137" s="58"/>
      <c r="G137" s="273">
        <v>6.3</v>
      </c>
    </row>
    <row r="138" spans="1:7" ht="12.75">
      <c r="A138" s="5" t="s">
        <v>340</v>
      </c>
      <c r="B138" s="6">
        <v>764.7</v>
      </c>
      <c r="C138" s="58"/>
      <c r="D138" s="6"/>
      <c r="E138" s="58"/>
      <c r="F138" s="58"/>
      <c r="G138" s="273">
        <v>764.7</v>
      </c>
    </row>
    <row r="139" spans="1:7" ht="12.75">
      <c r="A139" s="5" t="s">
        <v>341</v>
      </c>
      <c r="B139" s="6">
        <v>9701.1</v>
      </c>
      <c r="C139" s="58"/>
      <c r="D139" s="6"/>
      <c r="E139" s="58"/>
      <c r="F139" s="58"/>
      <c r="G139" s="273">
        <v>9701.1</v>
      </c>
    </row>
    <row r="140" spans="1:4" ht="12.75">
      <c r="A140" s="5" t="s">
        <v>561</v>
      </c>
      <c r="B140" s="140"/>
      <c r="D140" s="140"/>
    </row>
    <row r="141" spans="1:7" ht="12.75">
      <c r="A141" s="5" t="s">
        <v>343</v>
      </c>
      <c r="B141" s="6">
        <v>4322.9</v>
      </c>
      <c r="C141" s="58"/>
      <c r="D141" s="6"/>
      <c r="E141" s="58"/>
      <c r="F141" s="58"/>
      <c r="G141" s="273">
        <v>4322.9</v>
      </c>
    </row>
    <row r="142" spans="1:7" ht="12.75">
      <c r="A142" s="5" t="s">
        <v>344</v>
      </c>
      <c r="B142" s="6">
        <v>3002.9</v>
      </c>
      <c r="C142" s="58"/>
      <c r="D142" s="6"/>
      <c r="E142" s="58"/>
      <c r="F142" s="58"/>
      <c r="G142" s="273">
        <v>3002.9</v>
      </c>
    </row>
    <row r="143" spans="1:7" ht="12.75">
      <c r="A143" s="5" t="s">
        <v>562</v>
      </c>
      <c r="B143" s="6"/>
      <c r="C143" s="58"/>
      <c r="D143" s="6"/>
      <c r="E143" s="58"/>
      <c r="F143" s="58"/>
      <c r="G143" s="273"/>
    </row>
    <row r="144" spans="1:7" ht="12.75">
      <c r="A144" s="5" t="s">
        <v>454</v>
      </c>
      <c r="B144" s="6">
        <v>2601.1</v>
      </c>
      <c r="C144" s="58"/>
      <c r="D144" s="6"/>
      <c r="E144" s="58"/>
      <c r="F144" s="58"/>
      <c r="G144" s="273">
        <v>2601.1</v>
      </c>
    </row>
    <row r="145" spans="1:7" ht="12.75">
      <c r="A145" s="5" t="s">
        <v>347</v>
      </c>
      <c r="B145" s="6">
        <v>508.9</v>
      </c>
      <c r="C145" s="58"/>
      <c r="D145" s="6"/>
      <c r="E145" s="58"/>
      <c r="F145" s="58"/>
      <c r="G145" s="273">
        <v>508.9</v>
      </c>
    </row>
    <row r="146" spans="1:7" ht="12.75">
      <c r="A146" s="5" t="s">
        <v>348</v>
      </c>
      <c r="B146" s="6">
        <v>5553.3</v>
      </c>
      <c r="C146" s="58"/>
      <c r="D146" s="6"/>
      <c r="E146" s="58"/>
      <c r="F146" s="58"/>
      <c r="G146" s="273">
        <v>5553.3</v>
      </c>
    </row>
    <row r="147" spans="1:7" ht="12.75">
      <c r="A147" s="5" t="s">
        <v>399</v>
      </c>
      <c r="B147" s="6"/>
      <c r="C147" s="6">
        <v>4259.5</v>
      </c>
      <c r="D147" s="6">
        <v>295.2</v>
      </c>
      <c r="E147" s="6"/>
      <c r="F147" s="6"/>
      <c r="G147" s="273">
        <v>4554.7</v>
      </c>
    </row>
    <row r="148" spans="1:7" ht="12.75">
      <c r="A148" s="5" t="s">
        <v>350</v>
      </c>
      <c r="B148" s="6"/>
      <c r="C148" s="6"/>
      <c r="D148" s="6"/>
      <c r="E148" s="6"/>
      <c r="F148" s="6"/>
      <c r="G148" s="273"/>
    </row>
    <row r="149" spans="1:7" ht="12.75">
      <c r="A149" s="5" t="s">
        <v>429</v>
      </c>
      <c r="B149" s="6">
        <v>4434.9</v>
      </c>
      <c r="C149" s="6"/>
      <c r="D149" s="6">
        <v>690.7</v>
      </c>
      <c r="E149" s="6"/>
      <c r="F149" s="6">
        <v>64.2</v>
      </c>
      <c r="G149" s="273">
        <v>5189.8</v>
      </c>
    </row>
    <row r="150" spans="1:7" ht="12.75">
      <c r="A150" s="5" t="s">
        <v>352</v>
      </c>
      <c r="B150" s="6"/>
      <c r="C150" s="6"/>
      <c r="D150" s="6">
        <v>9967</v>
      </c>
      <c r="E150" s="6"/>
      <c r="F150" s="6"/>
      <c r="G150" s="273">
        <v>9967</v>
      </c>
    </row>
    <row r="151" spans="1:7" ht="12.75">
      <c r="A151" s="5" t="s">
        <v>353</v>
      </c>
      <c r="B151" s="6">
        <v>1953.6</v>
      </c>
      <c r="C151" s="6"/>
      <c r="D151" s="6">
        <v>7855.3</v>
      </c>
      <c r="E151" s="6"/>
      <c r="F151" s="6">
        <v>134.5</v>
      </c>
      <c r="G151" s="273">
        <v>9943.4</v>
      </c>
    </row>
    <row r="152" ht="12.75">
      <c r="A152" s="5" t="s">
        <v>563</v>
      </c>
    </row>
    <row r="153" spans="1:7" ht="12.75">
      <c r="A153" s="5" t="s">
        <v>484</v>
      </c>
      <c r="B153" s="47">
        <v>456.3</v>
      </c>
      <c r="C153" s="47"/>
      <c r="D153" s="47">
        <v>3997.4</v>
      </c>
      <c r="E153" s="47"/>
      <c r="F153" s="47">
        <v>138.8</v>
      </c>
      <c r="G153" s="404">
        <v>4592.5</v>
      </c>
    </row>
    <row r="154" spans="1:7" ht="12.75">
      <c r="A154" s="5" t="s">
        <v>355</v>
      </c>
      <c r="B154" s="6"/>
      <c r="C154" s="6"/>
      <c r="D154" s="6"/>
      <c r="E154" s="6"/>
      <c r="F154" s="6"/>
      <c r="G154" s="273"/>
    </row>
    <row r="155" spans="1:7" ht="12.75">
      <c r="A155" s="5" t="s">
        <v>465</v>
      </c>
      <c r="B155" s="6">
        <v>1734.3</v>
      </c>
      <c r="C155" s="6"/>
      <c r="D155" s="6">
        <v>698.6</v>
      </c>
      <c r="E155" s="6"/>
      <c r="F155" s="6">
        <v>1084.5</v>
      </c>
      <c r="G155" s="273">
        <v>3517.4</v>
      </c>
    </row>
    <row r="156" spans="1:7" ht="13.5" thickBot="1">
      <c r="A156" s="42"/>
      <c r="B156" s="42"/>
      <c r="C156" s="42"/>
      <c r="D156" s="42"/>
      <c r="E156" s="42"/>
      <c r="F156" s="42"/>
      <c r="G156" s="42"/>
    </row>
    <row r="158" spans="1:7" ht="18.75" customHeight="1">
      <c r="A158" s="263" t="s">
        <v>558</v>
      </c>
      <c r="B158" s="275"/>
      <c r="C158" s="275"/>
      <c r="D158" s="275"/>
      <c r="E158" s="275"/>
      <c r="F158" s="275"/>
      <c r="G158" s="275"/>
    </row>
    <row r="159" spans="1:7" ht="18.75" customHeight="1" thickBot="1">
      <c r="A159" s="264" t="s">
        <v>152</v>
      </c>
      <c r="B159" s="276"/>
      <c r="C159" s="277"/>
      <c r="D159" s="277"/>
      <c r="E159" s="277"/>
      <c r="F159" s="277"/>
      <c r="G159" s="278"/>
    </row>
    <row r="160" spans="1:7" ht="96.75" thickBot="1">
      <c r="A160" s="265"/>
      <c r="B160" s="266" t="s">
        <v>440</v>
      </c>
      <c r="C160" s="266" t="s">
        <v>441</v>
      </c>
      <c r="D160" s="266" t="s">
        <v>442</v>
      </c>
      <c r="E160" s="266" t="s">
        <v>559</v>
      </c>
      <c r="F160" s="266" t="s">
        <v>444</v>
      </c>
      <c r="G160" s="266" t="s">
        <v>560</v>
      </c>
    </row>
    <row r="161" spans="1:7" ht="12.75">
      <c r="A161" s="267"/>
      <c r="B161" s="269"/>
      <c r="C161" s="269"/>
      <c r="D161" s="269"/>
      <c r="E161" s="269"/>
      <c r="F161" s="269"/>
      <c r="G161" s="269"/>
    </row>
    <row r="162" spans="1:8" ht="12.75">
      <c r="A162" s="268">
        <v>2011</v>
      </c>
      <c r="B162" s="269"/>
      <c r="C162" s="20"/>
      <c r="D162" s="20"/>
      <c r="E162" s="424"/>
      <c r="F162" s="20"/>
      <c r="G162" s="269"/>
      <c r="H162" s="9"/>
    </row>
    <row r="163" spans="1:8" ht="12.75">
      <c r="A163" s="267"/>
      <c r="B163" s="269"/>
      <c r="C163" s="269"/>
      <c r="D163" s="269"/>
      <c r="E163" s="269"/>
      <c r="F163" s="269"/>
      <c r="G163" s="269"/>
      <c r="H163" s="140"/>
    </row>
    <row r="164" spans="1:8" ht="12.75">
      <c r="A164" s="270" t="s">
        <v>125</v>
      </c>
      <c r="B164" s="271">
        <v>42217.4</v>
      </c>
      <c r="C164" s="271">
        <v>5043.9</v>
      </c>
      <c r="D164" s="271">
        <v>33988</v>
      </c>
      <c r="E164" s="271"/>
      <c r="F164" s="271">
        <v>1569.2</v>
      </c>
      <c r="G164" s="271">
        <v>82818.5</v>
      </c>
      <c r="H164" s="140"/>
    </row>
    <row r="165" spans="2:7" ht="12.75">
      <c r="B165" s="95"/>
      <c r="G165" s="273"/>
    </row>
    <row r="166" spans="1:8" ht="12.75">
      <c r="A166" s="5" t="s">
        <v>338</v>
      </c>
      <c r="B166" s="6">
        <v>790.3</v>
      </c>
      <c r="C166" s="58"/>
      <c r="D166" s="6">
        <v>204.9</v>
      </c>
      <c r="E166" s="58"/>
      <c r="F166" s="58"/>
      <c r="G166" s="273">
        <v>995.2</v>
      </c>
      <c r="H166" s="140"/>
    </row>
    <row r="167" spans="1:8" ht="12.75">
      <c r="A167" s="5" t="s">
        <v>339</v>
      </c>
      <c r="B167" s="6">
        <v>5.5</v>
      </c>
      <c r="C167" s="58"/>
      <c r="D167" s="6">
        <v>16.6</v>
      </c>
      <c r="E167" s="58"/>
      <c r="F167" s="58"/>
      <c r="G167" s="273">
        <v>22.1</v>
      </c>
      <c r="H167" s="140"/>
    </row>
    <row r="168" spans="1:8" ht="12.75">
      <c r="A168" s="5" t="s">
        <v>340</v>
      </c>
      <c r="B168" s="6">
        <v>930.2</v>
      </c>
      <c r="C168" s="58"/>
      <c r="D168" s="6"/>
      <c r="E168" s="58"/>
      <c r="F168" s="58"/>
      <c r="G168" s="273">
        <v>930.2</v>
      </c>
      <c r="H168" s="140"/>
    </row>
    <row r="169" spans="1:8" ht="12.75">
      <c r="A169" s="5" t="s">
        <v>341</v>
      </c>
      <c r="B169" s="6">
        <v>12027.1</v>
      </c>
      <c r="C169" s="58"/>
      <c r="D169" s="6"/>
      <c r="E169" s="58"/>
      <c r="F169" s="58"/>
      <c r="G169" s="273">
        <v>12027.1</v>
      </c>
      <c r="H169" s="140"/>
    </row>
    <row r="170" spans="1:8" ht="12.75">
      <c r="A170" s="5" t="s">
        <v>561</v>
      </c>
      <c r="B170" s="140"/>
      <c r="D170" s="140"/>
      <c r="H170" s="140"/>
    </row>
    <row r="171" spans="1:8" ht="12.75">
      <c r="A171" s="5" t="s">
        <v>343</v>
      </c>
      <c r="B171" s="6">
        <v>5183.5</v>
      </c>
      <c r="C171" s="58"/>
      <c r="D171" s="6"/>
      <c r="E171" s="58"/>
      <c r="F171" s="58"/>
      <c r="G171" s="273">
        <v>5183.5</v>
      </c>
      <c r="H171" s="140"/>
    </row>
    <row r="172" spans="1:8" ht="12.75">
      <c r="A172" s="5" t="s">
        <v>344</v>
      </c>
      <c r="B172" s="6">
        <v>2798.3</v>
      </c>
      <c r="C172" s="58"/>
      <c r="D172" s="6"/>
      <c r="E172" s="58"/>
      <c r="F172" s="58"/>
      <c r="G172" s="273">
        <v>2798.3</v>
      </c>
      <c r="H172" s="140"/>
    </row>
    <row r="173" spans="1:8" ht="12.75">
      <c r="A173" s="5" t="s">
        <v>562</v>
      </c>
      <c r="B173" s="6"/>
      <c r="C173" s="58"/>
      <c r="D173" s="6"/>
      <c r="E173" s="58"/>
      <c r="F173" s="58"/>
      <c r="G173" s="273"/>
      <c r="H173" s="140"/>
    </row>
    <row r="174" spans="1:8" ht="12.75">
      <c r="A174" s="5" t="s">
        <v>454</v>
      </c>
      <c r="B174" s="6">
        <v>3084.6</v>
      </c>
      <c r="C174" s="58"/>
      <c r="D174" s="6"/>
      <c r="E174" s="58"/>
      <c r="F174" s="58"/>
      <c r="G174" s="273">
        <v>3084.6</v>
      </c>
      <c r="H174" s="140"/>
    </row>
    <row r="175" spans="1:8" ht="12.75">
      <c r="A175" s="5" t="s">
        <v>347</v>
      </c>
      <c r="B175" s="6">
        <v>565.6</v>
      </c>
      <c r="C175" s="58"/>
      <c r="D175" s="6"/>
      <c r="E175" s="58"/>
      <c r="F175" s="58"/>
      <c r="G175" s="273">
        <v>565.6</v>
      </c>
      <c r="H175" s="140"/>
    </row>
    <row r="176" spans="1:8" ht="12.75">
      <c r="A176" s="5" t="s">
        <v>348</v>
      </c>
      <c r="B176" s="6">
        <v>6474.1</v>
      </c>
      <c r="C176" s="58"/>
      <c r="D176" s="6"/>
      <c r="E176" s="58"/>
      <c r="F176" s="58"/>
      <c r="G176" s="273">
        <v>6474.1</v>
      </c>
      <c r="H176" s="140"/>
    </row>
    <row r="177" spans="1:8" ht="12.75">
      <c r="A177" s="5" t="s">
        <v>399</v>
      </c>
      <c r="B177" s="6"/>
      <c r="C177" s="6">
        <v>5043.9</v>
      </c>
      <c r="D177" s="6">
        <v>343.5</v>
      </c>
      <c r="E177" s="6"/>
      <c r="F177" s="6"/>
      <c r="G177" s="273">
        <v>5387.4</v>
      </c>
      <c r="H177" s="140"/>
    </row>
    <row r="178" spans="1:8" ht="12.75">
      <c r="A178" s="5" t="s">
        <v>350</v>
      </c>
      <c r="B178" s="6"/>
      <c r="C178" s="6"/>
      <c r="D178" s="6"/>
      <c r="E178" s="6"/>
      <c r="F178" s="6"/>
      <c r="G178" s="273"/>
      <c r="H178" s="140"/>
    </row>
    <row r="179" spans="1:8" ht="12.75">
      <c r="A179" s="5" t="s">
        <v>429</v>
      </c>
      <c r="B179" s="6">
        <v>5313.8</v>
      </c>
      <c r="C179" s="6"/>
      <c r="D179" s="6">
        <v>946.9</v>
      </c>
      <c r="E179" s="6"/>
      <c r="F179" s="6">
        <v>82.1</v>
      </c>
      <c r="G179" s="273">
        <v>6342.8</v>
      </c>
      <c r="H179" s="140"/>
    </row>
    <row r="180" spans="1:8" ht="12.75">
      <c r="A180" s="5" t="s">
        <v>352</v>
      </c>
      <c r="B180" s="6"/>
      <c r="C180" s="6"/>
      <c r="D180" s="6">
        <v>11886.3</v>
      </c>
      <c r="E180" s="6"/>
      <c r="F180" s="6"/>
      <c r="G180" s="273">
        <v>11886.3</v>
      </c>
      <c r="H180" s="140"/>
    </row>
    <row r="181" spans="1:8" ht="12.75">
      <c r="A181" s="5" t="s">
        <v>353</v>
      </c>
      <c r="B181" s="6">
        <v>2705</v>
      </c>
      <c r="C181" s="6"/>
      <c r="D181" s="6">
        <v>13123.1</v>
      </c>
      <c r="E181" s="6"/>
      <c r="F181" s="6">
        <v>151</v>
      </c>
      <c r="G181" s="273">
        <v>15979.1</v>
      </c>
      <c r="H181" s="140"/>
    </row>
    <row r="182" spans="1:8" ht="12.75">
      <c r="A182" s="5" t="s">
        <v>563</v>
      </c>
      <c r="H182" s="140"/>
    </row>
    <row r="183" spans="1:8" ht="12.75">
      <c r="A183" s="5" t="s">
        <v>484</v>
      </c>
      <c r="B183" s="47">
        <v>104.9</v>
      </c>
      <c r="C183" s="47"/>
      <c r="D183" s="47">
        <v>6575.8</v>
      </c>
      <c r="E183" s="47"/>
      <c r="F183" s="47">
        <v>114.9</v>
      </c>
      <c r="G183" s="404">
        <v>6795.6</v>
      </c>
      <c r="H183" s="140"/>
    </row>
    <row r="184" spans="1:8" ht="12.75">
      <c r="A184" s="5" t="s">
        <v>355</v>
      </c>
      <c r="B184" s="6"/>
      <c r="C184" s="6"/>
      <c r="D184" s="6"/>
      <c r="E184" s="6"/>
      <c r="F184" s="6"/>
      <c r="G184" s="273"/>
      <c r="H184" s="140"/>
    </row>
    <row r="185" spans="1:8" ht="12.75">
      <c r="A185" s="5" t="s">
        <v>465</v>
      </c>
      <c r="B185" s="6">
        <v>2234.5</v>
      </c>
      <c r="C185" s="6"/>
      <c r="D185" s="6">
        <v>890.9</v>
      </c>
      <c r="E185" s="6"/>
      <c r="F185" s="6">
        <v>1221.2</v>
      </c>
      <c r="G185" s="273">
        <v>4346.6</v>
      </c>
      <c r="H185" s="140"/>
    </row>
    <row r="186" spans="1:7" ht="13.5" thickBot="1">
      <c r="A186" s="42"/>
      <c r="B186" s="42"/>
      <c r="C186" s="42"/>
      <c r="D186" s="42"/>
      <c r="E186" s="42"/>
      <c r="F186" s="42"/>
      <c r="G186" s="42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&amp;C79</oddFooter>
  </headerFooter>
  <rowBreaks count="4" manualBreakCount="4">
    <brk id="63" max="255" man="1"/>
    <brk id="95" max="255" man="1"/>
    <brk id="126" max="255" man="1"/>
    <brk id="156" max="255" man="1"/>
  </rowBreaks>
  <colBreaks count="1" manualBreakCount="1">
    <brk id="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91"/>
  <sheetViews>
    <sheetView showGridLines="0" workbookViewId="0" topLeftCell="A160">
      <selection activeCell="F40" sqref="F40"/>
    </sheetView>
  </sheetViews>
  <sheetFormatPr defaultColWidth="9.00390625" defaultRowHeight="12.75"/>
  <cols>
    <col min="1" max="1" width="36.00390625" style="437" customWidth="1"/>
    <col min="2" max="16384" width="9.125" style="437" customWidth="1"/>
  </cols>
  <sheetData>
    <row r="1" spans="1:7" ht="18.75" customHeight="1">
      <c r="A1" s="49" t="s">
        <v>751</v>
      </c>
      <c r="B1" s="55"/>
      <c r="C1" s="55"/>
      <c r="D1" s="55"/>
      <c r="E1" s="55"/>
      <c r="F1" s="55"/>
      <c r="G1" s="55"/>
    </row>
    <row r="2" spans="1:7" ht="18.75" customHeight="1">
      <c r="A2" s="49" t="s">
        <v>567</v>
      </c>
      <c r="B2" s="55"/>
      <c r="C2" s="55"/>
      <c r="D2" s="55"/>
      <c r="E2" s="55"/>
      <c r="F2" s="55"/>
      <c r="G2" s="55"/>
    </row>
    <row r="3" spans="1:7" ht="18" customHeight="1" hidden="1" thickBot="1">
      <c r="A3" s="63" t="s">
        <v>358</v>
      </c>
      <c r="B3" s="59"/>
      <c r="C3" s="60"/>
      <c r="D3" s="60"/>
      <c r="E3" s="60"/>
      <c r="F3" s="60"/>
      <c r="G3" s="61"/>
    </row>
    <row r="4" spans="1:7" ht="96.75" hidden="1" thickBot="1">
      <c r="A4" s="23"/>
      <c r="B4" s="26" t="s">
        <v>440</v>
      </c>
      <c r="C4" s="26" t="s">
        <v>441</v>
      </c>
      <c r="D4" s="27" t="s">
        <v>442</v>
      </c>
      <c r="E4" s="27" t="s">
        <v>559</v>
      </c>
      <c r="F4" s="27" t="s">
        <v>444</v>
      </c>
      <c r="G4" s="26" t="s">
        <v>560</v>
      </c>
    </row>
    <row r="5" spans="1:7" ht="12.75" hidden="1">
      <c r="A5" s="24"/>
      <c r="B5" s="32"/>
      <c r="C5" s="32"/>
      <c r="D5" s="33"/>
      <c r="E5" s="33"/>
      <c r="F5" s="33"/>
      <c r="G5" s="33"/>
    </row>
    <row r="6" spans="1:7" ht="12.75" hidden="1">
      <c r="A6" s="25">
        <v>2004</v>
      </c>
      <c r="B6" s="32"/>
      <c r="C6" s="32"/>
      <c r="D6" s="33"/>
      <c r="E6" s="33"/>
      <c r="F6" s="33"/>
      <c r="G6" s="34"/>
    </row>
    <row r="7" spans="1:7" ht="12.75" hidden="1">
      <c r="A7" s="24"/>
      <c r="B7" s="32"/>
      <c r="C7" s="32"/>
      <c r="D7" s="33"/>
      <c r="E7" s="33"/>
      <c r="F7" s="33"/>
      <c r="G7" s="33"/>
    </row>
    <row r="8" spans="1:7" ht="12.75" hidden="1">
      <c r="A8" s="35" t="s">
        <v>125</v>
      </c>
      <c r="B8" s="37">
        <v>1259.7</v>
      </c>
      <c r="C8" s="20">
        <v>1.9</v>
      </c>
      <c r="D8" s="20">
        <v>32.7</v>
      </c>
      <c r="E8" s="37">
        <v>196.9</v>
      </c>
      <c r="F8" s="20">
        <v>34.4</v>
      </c>
      <c r="G8" s="13">
        <v>1525.6</v>
      </c>
    </row>
    <row r="9" ht="12.75" hidden="1"/>
    <row r="10" spans="1:7" ht="12.75" hidden="1">
      <c r="A10" s="2" t="s">
        <v>338</v>
      </c>
      <c r="B10" s="6">
        <v>51.4</v>
      </c>
      <c r="C10" s="6"/>
      <c r="D10" s="6"/>
      <c r="E10" s="6">
        <v>114.1</v>
      </c>
      <c r="F10" s="6"/>
      <c r="G10" s="6">
        <v>165.5</v>
      </c>
    </row>
    <row r="11" spans="1:7" ht="12.75" hidden="1">
      <c r="A11" s="2" t="s">
        <v>339</v>
      </c>
      <c r="B11" s="6">
        <v>0</v>
      </c>
      <c r="C11" s="6"/>
      <c r="D11" s="6"/>
      <c r="E11" s="6"/>
      <c r="F11" s="6"/>
      <c r="G11" s="6">
        <v>0</v>
      </c>
    </row>
    <row r="12" spans="1:7" ht="12.75" hidden="1">
      <c r="A12" s="2" t="s">
        <v>340</v>
      </c>
      <c r="B12" s="6">
        <v>12.2</v>
      </c>
      <c r="C12" s="6"/>
      <c r="D12" s="6"/>
      <c r="E12" s="6">
        <v>0.2</v>
      </c>
      <c r="F12" s="6"/>
      <c r="G12" s="6">
        <v>12.4</v>
      </c>
    </row>
    <row r="13" spans="1:7" ht="12.75" hidden="1">
      <c r="A13" s="2" t="s">
        <v>341</v>
      </c>
      <c r="B13" s="6">
        <v>667.1</v>
      </c>
      <c r="C13" s="6"/>
      <c r="D13" s="6"/>
      <c r="E13" s="6">
        <v>11.8</v>
      </c>
      <c r="F13" s="6"/>
      <c r="G13" s="6">
        <v>678.9</v>
      </c>
    </row>
    <row r="14" ht="12.75" hidden="1">
      <c r="A14" s="2" t="s">
        <v>561</v>
      </c>
    </row>
    <row r="15" spans="1:7" ht="12.75" hidden="1">
      <c r="A15" s="2" t="s">
        <v>343</v>
      </c>
      <c r="B15" s="6">
        <v>119.9</v>
      </c>
      <c r="C15" s="6"/>
      <c r="D15" s="6"/>
      <c r="E15" s="6"/>
      <c r="F15" s="6"/>
      <c r="G15" s="6">
        <v>119.9</v>
      </c>
    </row>
    <row r="16" spans="1:7" ht="12.75" hidden="1">
      <c r="A16" s="2" t="s">
        <v>344</v>
      </c>
      <c r="B16" s="6">
        <v>105.8</v>
      </c>
      <c r="C16" s="6"/>
      <c r="D16" s="6"/>
      <c r="E16" s="6">
        <v>1.8</v>
      </c>
      <c r="F16" s="6"/>
      <c r="G16" s="6">
        <v>107.6</v>
      </c>
    </row>
    <row r="17" spans="1:7" ht="12.75" hidden="1">
      <c r="A17" s="2" t="s">
        <v>562</v>
      </c>
      <c r="B17" s="6"/>
      <c r="C17" s="6"/>
      <c r="D17" s="6"/>
      <c r="E17" s="6"/>
      <c r="F17" s="6"/>
      <c r="G17" s="6"/>
    </row>
    <row r="18" spans="1:7" ht="12.75" hidden="1">
      <c r="A18" s="2" t="s">
        <v>454</v>
      </c>
      <c r="B18" s="6">
        <v>95.7</v>
      </c>
      <c r="C18" s="6"/>
      <c r="D18" s="6"/>
      <c r="E18" s="6">
        <v>55.6</v>
      </c>
      <c r="F18" s="6"/>
      <c r="G18" s="6">
        <v>151.3</v>
      </c>
    </row>
    <row r="19" spans="1:7" ht="12.75" hidden="1">
      <c r="A19" s="2" t="s">
        <v>347</v>
      </c>
      <c r="B19" s="6">
        <v>28.7</v>
      </c>
      <c r="C19" s="6"/>
      <c r="D19" s="6"/>
      <c r="E19" s="6">
        <v>1.9</v>
      </c>
      <c r="F19" s="6"/>
      <c r="G19" s="6">
        <v>30.6</v>
      </c>
    </row>
    <row r="20" spans="1:7" ht="12.75" hidden="1">
      <c r="A20" s="2" t="s">
        <v>348</v>
      </c>
      <c r="B20" s="6">
        <v>116.7</v>
      </c>
      <c r="C20" s="6"/>
      <c r="D20" s="6"/>
      <c r="E20" s="6">
        <v>4.9</v>
      </c>
      <c r="F20" s="6"/>
      <c r="G20" s="6">
        <v>121.6</v>
      </c>
    </row>
    <row r="21" spans="1:7" ht="12.75" hidden="1">
      <c r="A21" s="2" t="s">
        <v>399</v>
      </c>
      <c r="B21" s="6"/>
      <c r="C21" s="6">
        <v>1.9</v>
      </c>
      <c r="D21" s="6">
        <v>0.3</v>
      </c>
      <c r="E21" s="6"/>
      <c r="F21" s="6"/>
      <c r="G21" s="6">
        <v>2.2</v>
      </c>
    </row>
    <row r="22" spans="1:7" ht="12.75" hidden="1">
      <c r="A22" s="2" t="s">
        <v>350</v>
      </c>
      <c r="B22" s="6"/>
      <c r="C22" s="6"/>
      <c r="D22" s="6"/>
      <c r="E22" s="6"/>
      <c r="F22" s="6"/>
      <c r="G22" s="6"/>
    </row>
    <row r="23" spans="1:7" ht="12.75" hidden="1">
      <c r="A23" s="2" t="s">
        <v>429</v>
      </c>
      <c r="B23" s="6">
        <v>30</v>
      </c>
      <c r="C23" s="6"/>
      <c r="D23" s="6">
        <v>0.9</v>
      </c>
      <c r="E23" s="6">
        <v>3.5</v>
      </c>
      <c r="F23" s="6">
        <v>5.7</v>
      </c>
      <c r="G23" s="6">
        <v>40.1</v>
      </c>
    </row>
    <row r="24" spans="1:7" ht="12.75" hidden="1">
      <c r="A24" s="2" t="s">
        <v>352</v>
      </c>
      <c r="B24" s="6">
        <v>2</v>
      </c>
      <c r="C24" s="6"/>
      <c r="D24" s="6">
        <v>18</v>
      </c>
      <c r="E24" s="6"/>
      <c r="F24" s="6"/>
      <c r="G24" s="6">
        <v>20</v>
      </c>
    </row>
    <row r="25" spans="1:7" ht="12.75" hidden="1">
      <c r="A25" s="2" t="s">
        <v>353</v>
      </c>
      <c r="B25" s="6">
        <v>13.6</v>
      </c>
      <c r="C25" s="6"/>
      <c r="D25" s="6">
        <v>8.8</v>
      </c>
      <c r="E25" s="6">
        <v>0.8</v>
      </c>
      <c r="F25" s="6">
        <v>2.1</v>
      </c>
      <c r="G25" s="6">
        <v>25.3</v>
      </c>
    </row>
    <row r="26" ht="12.75" hidden="1">
      <c r="A26" s="2" t="s">
        <v>563</v>
      </c>
    </row>
    <row r="27" spans="1:7" ht="12.75" hidden="1">
      <c r="A27" s="2" t="s">
        <v>463</v>
      </c>
      <c r="B27" s="6">
        <v>3.9</v>
      </c>
      <c r="C27" s="6"/>
      <c r="D27" s="6">
        <v>4.7</v>
      </c>
      <c r="E27" s="6">
        <v>0.3</v>
      </c>
      <c r="F27" s="6">
        <v>2.6</v>
      </c>
      <c r="G27" s="6">
        <v>11.5</v>
      </c>
    </row>
    <row r="28" spans="1:7" ht="12.75" hidden="1">
      <c r="A28" s="2" t="s">
        <v>355</v>
      </c>
      <c r="B28" s="6"/>
      <c r="C28" s="6"/>
      <c r="D28" s="6"/>
      <c r="E28" s="6"/>
      <c r="F28" s="6"/>
      <c r="G28" s="6"/>
    </row>
    <row r="29" spans="1:7" ht="12.75" hidden="1">
      <c r="A29" s="2" t="s">
        <v>465</v>
      </c>
      <c r="B29" s="6">
        <v>12.7</v>
      </c>
      <c r="C29" s="6"/>
      <c r="D29" s="6">
        <v>0</v>
      </c>
      <c r="E29" s="6">
        <v>2</v>
      </c>
      <c r="F29" s="6">
        <v>24</v>
      </c>
      <c r="G29" s="6">
        <v>38.7</v>
      </c>
    </row>
    <row r="30" spans="1:7" ht="13.5" hidden="1" thickBot="1">
      <c r="A30" s="438"/>
      <c r="B30" s="438"/>
      <c r="C30" s="438"/>
      <c r="D30" s="438"/>
      <c r="E30" s="438"/>
      <c r="F30" s="438"/>
      <c r="G30" s="438"/>
    </row>
    <row r="31" ht="12.75" hidden="1"/>
    <row r="32" ht="12.75" hidden="1"/>
    <row r="33" spans="1:7" ht="15.75" hidden="1">
      <c r="A33" s="22" t="s">
        <v>568</v>
      </c>
      <c r="B33" s="28"/>
      <c r="C33" s="28"/>
      <c r="D33" s="28"/>
      <c r="E33" s="28"/>
      <c r="F33" s="28"/>
      <c r="G33" s="28"/>
    </row>
    <row r="34" spans="1:7" ht="12.75" hidden="1">
      <c r="A34" s="62" t="s">
        <v>439</v>
      </c>
      <c r="B34" s="29"/>
      <c r="C34" s="30"/>
      <c r="D34" s="30"/>
      <c r="E34" s="30"/>
      <c r="F34" s="30"/>
      <c r="G34" s="31"/>
    </row>
    <row r="35" ht="12.75" hidden="1"/>
    <row r="36" spans="1:7" ht="18.75" customHeight="1" hidden="1">
      <c r="A36" s="22" t="s">
        <v>568</v>
      </c>
      <c r="B36" s="28"/>
      <c r="C36" s="28"/>
      <c r="D36" s="28"/>
      <c r="E36" s="28"/>
      <c r="F36" s="28"/>
      <c r="G36" s="28"/>
    </row>
    <row r="37" ht="12.75" hidden="1"/>
    <row r="38" spans="1:7" ht="18.75" customHeight="1" hidden="1">
      <c r="A38" s="22" t="s">
        <v>568</v>
      </c>
      <c r="B38" s="28"/>
      <c r="C38" s="28"/>
      <c r="D38" s="28"/>
      <c r="E38" s="28"/>
      <c r="F38" s="28"/>
      <c r="G38" s="28"/>
    </row>
    <row r="39" spans="1:7" ht="18" customHeight="1" thickBot="1">
      <c r="A39" s="62" t="s">
        <v>152</v>
      </c>
      <c r="B39" s="29"/>
      <c r="C39" s="30"/>
      <c r="D39" s="30"/>
      <c r="E39" s="30"/>
      <c r="F39" s="30"/>
      <c r="G39" s="31"/>
    </row>
    <row r="40" spans="1:7" ht="96.75" thickBot="1">
      <c r="A40" s="23"/>
      <c r="B40" s="26" t="s">
        <v>440</v>
      </c>
      <c r="C40" s="26" t="s">
        <v>441</v>
      </c>
      <c r="D40" s="27" t="s">
        <v>442</v>
      </c>
      <c r="E40" s="27" t="s">
        <v>559</v>
      </c>
      <c r="F40" s="27" t="s">
        <v>444</v>
      </c>
      <c r="G40" s="26" t="s">
        <v>560</v>
      </c>
    </row>
    <row r="41" spans="1:7" ht="12.75">
      <c r="A41" s="24"/>
      <c r="B41" s="32"/>
      <c r="C41" s="32"/>
      <c r="D41" s="33"/>
      <c r="E41" s="33"/>
      <c r="F41" s="33"/>
      <c r="G41" s="33"/>
    </row>
    <row r="42" spans="1:7" ht="12.75">
      <c r="A42" s="25">
        <v>2007</v>
      </c>
      <c r="B42" s="32"/>
      <c r="C42" s="32"/>
      <c r="D42" s="33"/>
      <c r="E42" s="33"/>
      <c r="F42" s="33"/>
      <c r="G42" s="34"/>
    </row>
    <row r="43" spans="1:7" ht="12.75">
      <c r="A43" s="24"/>
      <c r="B43" s="32"/>
      <c r="C43" s="32"/>
      <c r="D43" s="33"/>
      <c r="E43" s="33"/>
      <c r="F43" s="33"/>
      <c r="G43" s="33"/>
    </row>
    <row r="44" spans="1:7" ht="12.75">
      <c r="A44" s="35" t="s">
        <v>125</v>
      </c>
      <c r="B44" s="37">
        <v>2009.3</v>
      </c>
      <c r="C44" s="20">
        <v>12.9</v>
      </c>
      <c r="D44" s="20">
        <v>159.2</v>
      </c>
      <c r="E44" s="37">
        <v>329.3</v>
      </c>
      <c r="F44" s="20">
        <v>4.7</v>
      </c>
      <c r="G44" s="13">
        <v>2515.4</v>
      </c>
    </row>
    <row r="46" spans="1:7" ht="12.75">
      <c r="A46" s="2" t="s">
        <v>338</v>
      </c>
      <c r="B46" s="12">
        <v>48.9</v>
      </c>
      <c r="C46" s="12"/>
      <c r="D46" s="12">
        <v>8.6</v>
      </c>
      <c r="E46" s="12">
        <v>202.8</v>
      </c>
      <c r="F46" s="12"/>
      <c r="G46" s="12">
        <v>260.3</v>
      </c>
    </row>
    <row r="47" spans="1:7" ht="12.75">
      <c r="A47" s="2" t="s">
        <v>339</v>
      </c>
      <c r="B47" s="12">
        <v>0</v>
      </c>
      <c r="C47" s="12"/>
      <c r="D47" s="12"/>
      <c r="E47" s="12"/>
      <c r="F47" s="12"/>
      <c r="G47" s="12">
        <v>0</v>
      </c>
    </row>
    <row r="48" spans="1:7" ht="12.75">
      <c r="A48" s="2" t="s">
        <v>340</v>
      </c>
      <c r="B48" s="12">
        <v>26</v>
      </c>
      <c r="C48" s="12"/>
      <c r="D48" s="12"/>
      <c r="E48" s="12">
        <v>0</v>
      </c>
      <c r="F48" s="12"/>
      <c r="G48" s="12">
        <v>26</v>
      </c>
    </row>
    <row r="49" spans="1:7" ht="12.75">
      <c r="A49" s="2" t="s">
        <v>341</v>
      </c>
      <c r="B49" s="12">
        <v>802.9</v>
      </c>
      <c r="C49" s="12"/>
      <c r="D49" s="12"/>
      <c r="E49" s="12">
        <v>27.9</v>
      </c>
      <c r="F49" s="12"/>
      <c r="G49" s="12">
        <v>830.8</v>
      </c>
    </row>
    <row r="50" spans="1:7" ht="12.75">
      <c r="A50" s="2" t="s">
        <v>561</v>
      </c>
      <c r="B50" s="1"/>
      <c r="C50" s="1"/>
      <c r="D50" s="1"/>
      <c r="E50" s="1"/>
      <c r="F50" s="1"/>
      <c r="G50" s="1"/>
    </row>
    <row r="51" spans="1:7" ht="12.75">
      <c r="A51" s="2" t="s">
        <v>343</v>
      </c>
      <c r="B51" s="12">
        <v>151.7</v>
      </c>
      <c r="C51" s="12"/>
      <c r="D51" s="12"/>
      <c r="E51" s="12"/>
      <c r="F51" s="12"/>
      <c r="G51" s="12">
        <v>151.7</v>
      </c>
    </row>
    <row r="52" spans="1:7" ht="12.75">
      <c r="A52" s="2" t="s">
        <v>344</v>
      </c>
      <c r="B52" s="12">
        <v>322.5</v>
      </c>
      <c r="C52" s="12"/>
      <c r="D52" s="12"/>
      <c r="E52" s="12">
        <v>8.9</v>
      </c>
      <c r="F52" s="12"/>
      <c r="G52" s="12">
        <v>331.4</v>
      </c>
    </row>
    <row r="53" spans="1:7" ht="12.75">
      <c r="A53" s="2" t="s">
        <v>562</v>
      </c>
      <c r="B53" s="12"/>
      <c r="C53" s="12"/>
      <c r="D53" s="12"/>
      <c r="E53" s="12"/>
      <c r="F53" s="12"/>
      <c r="G53" s="12"/>
    </row>
    <row r="54" spans="1:7" ht="12.75">
      <c r="A54" s="2" t="s">
        <v>454</v>
      </c>
      <c r="B54" s="12">
        <v>198.7</v>
      </c>
      <c r="C54" s="12"/>
      <c r="D54" s="12"/>
      <c r="E54" s="12">
        <v>68.3</v>
      </c>
      <c r="F54" s="12"/>
      <c r="G54" s="12">
        <v>267</v>
      </c>
    </row>
    <row r="55" spans="1:7" ht="12.75">
      <c r="A55" s="2" t="s">
        <v>347</v>
      </c>
      <c r="B55" s="12">
        <v>70.4</v>
      </c>
      <c r="C55" s="12"/>
      <c r="D55" s="12"/>
      <c r="E55" s="12">
        <v>2.1</v>
      </c>
      <c r="F55" s="12"/>
      <c r="G55" s="12">
        <v>72.5</v>
      </c>
    </row>
    <row r="56" spans="1:7" ht="12.75">
      <c r="A56" s="2" t="s">
        <v>348</v>
      </c>
      <c r="B56" s="12">
        <v>286.1</v>
      </c>
      <c r="C56" s="12"/>
      <c r="D56" s="12"/>
      <c r="E56" s="12">
        <v>11.6</v>
      </c>
      <c r="F56" s="12"/>
      <c r="G56" s="12">
        <v>297.7</v>
      </c>
    </row>
    <row r="57" spans="1:7" ht="12.75">
      <c r="A57" s="2" t="s">
        <v>399</v>
      </c>
      <c r="B57" s="12"/>
      <c r="C57" s="12">
        <v>12.9</v>
      </c>
      <c r="D57" s="12">
        <v>1.6</v>
      </c>
      <c r="E57" s="12"/>
      <c r="F57" s="12"/>
      <c r="G57" s="12">
        <v>14.5</v>
      </c>
    </row>
    <row r="58" spans="1:7" ht="12.75">
      <c r="A58" s="2" t="s">
        <v>350</v>
      </c>
      <c r="B58" s="12"/>
      <c r="C58" s="12"/>
      <c r="D58" s="12"/>
      <c r="E58" s="12"/>
      <c r="F58" s="12"/>
      <c r="G58" s="12"/>
    </row>
    <row r="59" spans="1:7" ht="12.75">
      <c r="A59" s="2" t="s">
        <v>429</v>
      </c>
      <c r="B59" s="12">
        <v>69.7</v>
      </c>
      <c r="C59" s="12"/>
      <c r="D59" s="12">
        <v>3.8</v>
      </c>
      <c r="E59" s="12">
        <v>5.6</v>
      </c>
      <c r="F59" s="12">
        <v>0</v>
      </c>
      <c r="G59" s="12">
        <v>79.1</v>
      </c>
    </row>
    <row r="60" spans="1:7" ht="12.75">
      <c r="A60" s="2" t="s">
        <v>352</v>
      </c>
      <c r="B60" s="12">
        <v>0.4</v>
      </c>
      <c r="C60" s="12"/>
      <c r="D60" s="12">
        <v>64.3</v>
      </c>
      <c r="E60" s="12"/>
      <c r="F60" s="12"/>
      <c r="G60" s="12">
        <v>64.7</v>
      </c>
    </row>
    <row r="61" spans="1:7" ht="12.75">
      <c r="A61" s="2" t="s">
        <v>353</v>
      </c>
      <c r="B61" s="12">
        <v>9.2</v>
      </c>
      <c r="C61" s="12"/>
      <c r="D61" s="12">
        <v>48.9</v>
      </c>
      <c r="E61" s="12">
        <v>0.7</v>
      </c>
      <c r="F61" s="12">
        <v>0</v>
      </c>
      <c r="G61" s="12">
        <v>58.8</v>
      </c>
    </row>
    <row r="62" spans="1:7" ht="12.75">
      <c r="A62" s="2" t="s">
        <v>563</v>
      </c>
      <c r="B62" s="1"/>
      <c r="C62" s="1"/>
      <c r="D62" s="1"/>
      <c r="E62" s="1"/>
      <c r="F62" s="1"/>
      <c r="G62" s="1"/>
    </row>
    <row r="63" spans="1:7" ht="12.75">
      <c r="A63" s="2" t="s">
        <v>463</v>
      </c>
      <c r="B63" s="1">
        <v>4.3</v>
      </c>
      <c r="C63" s="12"/>
      <c r="D63" s="12">
        <v>23.9</v>
      </c>
      <c r="E63" s="12">
        <v>0.7</v>
      </c>
      <c r="F63" s="12">
        <v>0.6</v>
      </c>
      <c r="G63" s="12">
        <v>29.5</v>
      </c>
    </row>
    <row r="64" spans="1:7" ht="12.75">
      <c r="A64" s="2" t="s">
        <v>355</v>
      </c>
      <c r="B64" s="12"/>
      <c r="C64" s="12"/>
      <c r="D64" s="12"/>
      <c r="E64" s="12"/>
      <c r="F64" s="12"/>
      <c r="G64" s="12"/>
    </row>
    <row r="65" spans="1:7" ht="12.75">
      <c r="A65" s="2" t="s">
        <v>465</v>
      </c>
      <c r="B65" s="12">
        <v>18.5</v>
      </c>
      <c r="C65" s="12"/>
      <c r="D65" s="12">
        <v>8.1</v>
      </c>
      <c r="E65" s="12">
        <v>0.7</v>
      </c>
      <c r="F65" s="12">
        <v>4.1</v>
      </c>
      <c r="G65" s="12">
        <v>31.4</v>
      </c>
    </row>
    <row r="66" spans="1:7" ht="13.5" thickBot="1">
      <c r="A66" s="438"/>
      <c r="B66" s="438"/>
      <c r="C66" s="438"/>
      <c r="D66" s="438"/>
      <c r="E66" s="438"/>
      <c r="F66" s="438"/>
      <c r="G66" s="438"/>
    </row>
    <row r="67" ht="20.25" customHeight="1"/>
    <row r="68" ht="18.75" customHeight="1" hidden="1"/>
    <row r="69" spans="1:7" ht="18.75" customHeight="1">
      <c r="A69" s="22" t="s">
        <v>568</v>
      </c>
      <c r="B69" s="28"/>
      <c r="C69" s="28"/>
      <c r="D69" s="28"/>
      <c r="E69" s="28"/>
      <c r="F69" s="28"/>
      <c r="G69" s="28"/>
    </row>
    <row r="70" spans="1:7" ht="18" customHeight="1" thickBot="1">
      <c r="A70" s="62" t="s">
        <v>152</v>
      </c>
      <c r="B70" s="29"/>
      <c r="C70" s="30"/>
      <c r="D70" s="30"/>
      <c r="E70" s="30"/>
      <c r="F70" s="30"/>
      <c r="G70" s="31"/>
    </row>
    <row r="71" spans="1:7" ht="96.75" thickBot="1">
      <c r="A71" s="23"/>
      <c r="B71" s="26" t="s">
        <v>440</v>
      </c>
      <c r="C71" s="26" t="s">
        <v>441</v>
      </c>
      <c r="D71" s="27" t="s">
        <v>442</v>
      </c>
      <c r="E71" s="27" t="s">
        <v>559</v>
      </c>
      <c r="F71" s="27" t="s">
        <v>444</v>
      </c>
      <c r="G71" s="26" t="s">
        <v>560</v>
      </c>
    </row>
    <row r="72" spans="1:7" ht="12.75">
      <c r="A72" s="24"/>
      <c r="B72" s="32"/>
      <c r="C72" s="32"/>
      <c r="D72" s="33"/>
      <c r="E72" s="33"/>
      <c r="F72" s="33"/>
      <c r="G72" s="33"/>
    </row>
    <row r="73" spans="1:7" ht="12.75">
      <c r="A73" s="25">
        <v>2008</v>
      </c>
      <c r="B73" s="32"/>
      <c r="C73" s="32"/>
      <c r="D73" s="33"/>
      <c r="E73" s="33"/>
      <c r="F73" s="33"/>
      <c r="G73" s="34"/>
    </row>
    <row r="74" spans="1:7" ht="12.75">
      <c r="A74" s="24"/>
      <c r="B74" s="32"/>
      <c r="C74" s="32"/>
      <c r="D74" s="33"/>
      <c r="E74" s="33"/>
      <c r="F74" s="33"/>
      <c r="G74" s="33"/>
    </row>
    <row r="75" spans="1:7" ht="12.75">
      <c r="A75" s="35" t="s">
        <v>125</v>
      </c>
      <c r="B75" s="37">
        <v>2284.1</v>
      </c>
      <c r="C75" s="20">
        <v>55.4</v>
      </c>
      <c r="D75" s="20">
        <v>204.5</v>
      </c>
      <c r="E75" s="37">
        <v>817.8</v>
      </c>
      <c r="F75" s="20">
        <v>27</v>
      </c>
      <c r="G75" s="13">
        <v>3388.8</v>
      </c>
    </row>
    <row r="77" spans="1:7" ht="12.75">
      <c r="A77" s="2" t="s">
        <v>338</v>
      </c>
      <c r="B77" s="12">
        <v>108.4</v>
      </c>
      <c r="C77" s="12"/>
      <c r="D77" s="12">
        <v>4.8</v>
      </c>
      <c r="E77" s="12">
        <v>357.6</v>
      </c>
      <c r="F77" s="12"/>
      <c r="G77" s="12">
        <v>470.8</v>
      </c>
    </row>
    <row r="78" spans="1:7" ht="12.75">
      <c r="A78" s="2" t="s">
        <v>339</v>
      </c>
      <c r="B78" s="12">
        <v>0</v>
      </c>
      <c r="C78" s="12"/>
      <c r="D78" s="12">
        <v>0</v>
      </c>
      <c r="E78" s="12"/>
      <c r="F78" s="12"/>
      <c r="G78" s="12">
        <v>0</v>
      </c>
    </row>
    <row r="79" spans="1:7" ht="12.75">
      <c r="A79" s="2" t="s">
        <v>340</v>
      </c>
      <c r="B79" s="12">
        <v>37.1</v>
      </c>
      <c r="C79" s="12"/>
      <c r="D79" s="12"/>
      <c r="E79" s="12"/>
      <c r="F79" s="12"/>
      <c r="G79" s="12">
        <v>37.1</v>
      </c>
    </row>
    <row r="80" spans="1:7" ht="12.75">
      <c r="A80" s="2" t="s">
        <v>341</v>
      </c>
      <c r="B80" s="12">
        <v>924.7</v>
      </c>
      <c r="C80" s="12"/>
      <c r="D80" s="12"/>
      <c r="E80" s="12">
        <v>54.7</v>
      </c>
      <c r="F80" s="12"/>
      <c r="G80" s="12">
        <v>979.4</v>
      </c>
    </row>
    <row r="81" spans="1:7" ht="12.75">
      <c r="A81" s="2" t="s">
        <v>561</v>
      </c>
      <c r="B81" s="1"/>
      <c r="C81" s="1"/>
      <c r="D81" s="1"/>
      <c r="E81" s="1"/>
      <c r="F81" s="1"/>
      <c r="G81" s="1"/>
    </row>
    <row r="82" spans="1:7" ht="12.75">
      <c r="A82" s="2" t="s">
        <v>343</v>
      </c>
      <c r="B82" s="12">
        <v>178.1</v>
      </c>
      <c r="C82" s="12"/>
      <c r="D82" s="12"/>
      <c r="E82" s="12"/>
      <c r="F82" s="12"/>
      <c r="G82" s="12">
        <v>178.1</v>
      </c>
    </row>
    <row r="83" spans="1:7" ht="12.75">
      <c r="A83" s="2" t="s">
        <v>344</v>
      </c>
      <c r="B83" s="12">
        <v>347</v>
      </c>
      <c r="C83" s="12"/>
      <c r="D83" s="12"/>
      <c r="E83" s="12">
        <v>23.3</v>
      </c>
      <c r="F83" s="12"/>
      <c r="G83" s="12">
        <v>370.3</v>
      </c>
    </row>
    <row r="84" spans="1:7" ht="12.75">
      <c r="A84" s="2" t="s">
        <v>562</v>
      </c>
      <c r="B84" s="12"/>
      <c r="C84" s="12"/>
      <c r="D84" s="12"/>
      <c r="E84" s="12"/>
      <c r="F84" s="12"/>
      <c r="G84" s="12"/>
    </row>
    <row r="85" spans="1:7" ht="12.75">
      <c r="A85" s="2" t="s">
        <v>454</v>
      </c>
      <c r="B85" s="12">
        <v>154.7</v>
      </c>
      <c r="C85" s="12"/>
      <c r="D85" s="12"/>
      <c r="E85" s="12">
        <v>303</v>
      </c>
      <c r="F85" s="12"/>
      <c r="G85" s="12">
        <v>457.7</v>
      </c>
    </row>
    <row r="86" spans="1:7" ht="12.75">
      <c r="A86" s="21" t="s">
        <v>347</v>
      </c>
      <c r="B86" s="12">
        <v>72.4</v>
      </c>
      <c r="C86" s="12"/>
      <c r="D86" s="12"/>
      <c r="E86" s="12">
        <v>4</v>
      </c>
      <c r="F86" s="12"/>
      <c r="G86" s="92">
        <v>76.4</v>
      </c>
    </row>
    <row r="87" spans="1:7" ht="12.75">
      <c r="A87" s="2" t="s">
        <v>348</v>
      </c>
      <c r="B87" s="12">
        <v>348.4</v>
      </c>
      <c r="C87" s="12"/>
      <c r="D87" s="12"/>
      <c r="E87" s="12">
        <v>29.6</v>
      </c>
      <c r="F87" s="12"/>
      <c r="G87" s="12">
        <v>378</v>
      </c>
    </row>
    <row r="88" spans="1:7" ht="12.75">
      <c r="A88" s="2" t="s">
        <v>399</v>
      </c>
      <c r="B88" s="12"/>
      <c r="C88" s="12">
        <v>55.4</v>
      </c>
      <c r="D88" s="12">
        <v>4.5</v>
      </c>
      <c r="E88" s="12"/>
      <c r="F88" s="12"/>
      <c r="G88" s="12">
        <v>59.9</v>
      </c>
    </row>
    <row r="89" spans="1:7" ht="12.75">
      <c r="A89" s="2" t="s">
        <v>350</v>
      </c>
      <c r="B89" s="12"/>
      <c r="C89" s="12"/>
      <c r="D89" s="12"/>
      <c r="E89" s="12"/>
      <c r="F89" s="12"/>
      <c r="G89" s="12"/>
    </row>
    <row r="90" spans="1:7" ht="12.75">
      <c r="A90" s="2" t="s">
        <v>429</v>
      </c>
      <c r="B90" s="12">
        <v>78</v>
      </c>
      <c r="C90" s="12"/>
      <c r="D90" s="12">
        <v>4.8</v>
      </c>
      <c r="E90" s="12">
        <v>26.1</v>
      </c>
      <c r="F90" s="12">
        <v>7.5</v>
      </c>
      <c r="G90" s="12">
        <v>116.4</v>
      </c>
    </row>
    <row r="91" spans="1:7" ht="12.75">
      <c r="A91" s="2" t="s">
        <v>352</v>
      </c>
      <c r="B91" s="12"/>
      <c r="C91" s="12"/>
      <c r="D91" s="12">
        <v>93.2</v>
      </c>
      <c r="E91" s="12"/>
      <c r="F91" s="12"/>
      <c r="G91" s="12">
        <v>93.2</v>
      </c>
    </row>
    <row r="92" spans="1:7" ht="12.75">
      <c r="A92" s="2" t="s">
        <v>353</v>
      </c>
      <c r="B92" s="12">
        <v>14.4</v>
      </c>
      <c r="C92" s="12"/>
      <c r="D92" s="12">
        <v>61.2</v>
      </c>
      <c r="E92" s="12">
        <v>2.6</v>
      </c>
      <c r="F92" s="12">
        <v>0.1</v>
      </c>
      <c r="G92" s="12">
        <v>78.3</v>
      </c>
    </row>
    <row r="93" spans="1:7" ht="12.75">
      <c r="A93" s="2" t="s">
        <v>563</v>
      </c>
      <c r="B93" s="1"/>
      <c r="C93" s="1"/>
      <c r="D93" s="1"/>
      <c r="E93" s="1"/>
      <c r="F93" s="1"/>
      <c r="G93" s="1"/>
    </row>
    <row r="94" spans="1:7" ht="12.75">
      <c r="A94" s="2" t="s">
        <v>463</v>
      </c>
      <c r="B94" s="1">
        <v>7.1</v>
      </c>
      <c r="C94" s="12"/>
      <c r="D94" s="2">
        <v>29.4</v>
      </c>
      <c r="E94" s="12">
        <v>3.2</v>
      </c>
      <c r="F94" s="12">
        <v>2.4</v>
      </c>
      <c r="G94" s="12">
        <v>42.1</v>
      </c>
    </row>
    <row r="95" spans="1:7" ht="12.75">
      <c r="A95" s="2" t="s">
        <v>355</v>
      </c>
      <c r="B95" s="12"/>
      <c r="C95" s="12"/>
      <c r="D95" s="12"/>
      <c r="E95" s="12"/>
      <c r="F95" s="12"/>
      <c r="G95" s="12"/>
    </row>
    <row r="96" spans="1:7" ht="12.75">
      <c r="A96" s="2" t="s">
        <v>465</v>
      </c>
      <c r="B96" s="12">
        <v>13.8</v>
      </c>
      <c r="C96" s="12"/>
      <c r="D96" s="12">
        <v>6.6</v>
      </c>
      <c r="E96" s="12">
        <v>13.7</v>
      </c>
      <c r="F96" s="12">
        <v>17</v>
      </c>
      <c r="G96" s="12">
        <v>51.1</v>
      </c>
    </row>
    <row r="97" spans="1:7" ht="13.5" thickBot="1">
      <c r="A97" s="438"/>
      <c r="B97" s="438"/>
      <c r="C97" s="438"/>
      <c r="D97" s="438"/>
      <c r="E97" s="438"/>
      <c r="F97" s="438"/>
      <c r="G97" s="438"/>
    </row>
    <row r="99" spans="1:7" ht="18.75" customHeight="1">
      <c r="A99" s="49" t="s">
        <v>568</v>
      </c>
      <c r="B99" s="55"/>
      <c r="C99" s="55"/>
      <c r="D99" s="55"/>
      <c r="E99" s="55"/>
      <c r="F99" s="55"/>
      <c r="G99" s="55"/>
    </row>
    <row r="100" spans="1:7" ht="18" customHeight="1" thickBot="1">
      <c r="A100" s="50" t="s">
        <v>152</v>
      </c>
      <c r="B100" s="59"/>
      <c r="C100" s="60"/>
      <c r="D100" s="60"/>
      <c r="E100" s="60"/>
      <c r="F100" s="60"/>
      <c r="G100" s="61"/>
    </row>
    <row r="101" spans="1:7" ht="96.75" thickBot="1">
      <c r="A101" s="51"/>
      <c r="B101" s="56" t="s">
        <v>440</v>
      </c>
      <c r="C101" s="56" t="s">
        <v>441</v>
      </c>
      <c r="D101" s="56" t="s">
        <v>442</v>
      </c>
      <c r="E101" s="56" t="s">
        <v>559</v>
      </c>
      <c r="F101" s="56" t="s">
        <v>444</v>
      </c>
      <c r="G101" s="56" t="s">
        <v>560</v>
      </c>
    </row>
    <row r="102" spans="1:7" ht="12.75">
      <c r="A102" s="52"/>
      <c r="B102" s="57"/>
      <c r="C102" s="57"/>
      <c r="D102" s="57"/>
      <c r="E102" s="57"/>
      <c r="F102" s="57"/>
      <c r="G102" s="57"/>
    </row>
    <row r="103" spans="1:7" ht="12.75">
      <c r="A103" s="53">
        <v>2009</v>
      </c>
      <c r="B103" s="57"/>
      <c r="C103" s="57"/>
      <c r="D103" s="57"/>
      <c r="E103" s="57"/>
      <c r="F103" s="57"/>
      <c r="G103" s="57"/>
    </row>
    <row r="104" spans="1:7" ht="12.75">
      <c r="A104" s="52"/>
      <c r="B104" s="57"/>
      <c r="C104" s="57"/>
      <c r="D104" s="57"/>
      <c r="E104" s="57"/>
      <c r="F104" s="57"/>
      <c r="G104" s="57"/>
    </row>
    <row r="105" spans="1:7" ht="12.75">
      <c r="A105" s="54" t="s">
        <v>125</v>
      </c>
      <c r="B105" s="37">
        <f>SUM(B106:B126)</f>
        <v>1749.5</v>
      </c>
      <c r="C105" s="20">
        <f>C118</f>
        <v>57.5</v>
      </c>
      <c r="D105" s="20">
        <f>D107+D108+D118+D120+D121+D122+D124+D126</f>
        <v>922.8</v>
      </c>
      <c r="E105" s="37">
        <f>SUM(E106:E126)</f>
        <v>1187.8</v>
      </c>
      <c r="F105" s="20">
        <f>F120+F122+F124+F126</f>
        <v>3.8</v>
      </c>
      <c r="G105" s="13">
        <f>SUM(G106:G127)</f>
        <v>3921.4</v>
      </c>
    </row>
    <row r="107" spans="1:7" ht="12.75">
      <c r="A107" s="2" t="s">
        <v>338</v>
      </c>
      <c r="B107" s="12">
        <v>38.7</v>
      </c>
      <c r="C107" s="12"/>
      <c r="D107" s="12">
        <v>17.5</v>
      </c>
      <c r="E107" s="12">
        <v>669.9</v>
      </c>
      <c r="F107" s="12"/>
      <c r="G107" s="12">
        <v>726.1</v>
      </c>
    </row>
    <row r="108" spans="1:7" ht="12.75">
      <c r="A108" s="2" t="s">
        <v>339</v>
      </c>
      <c r="B108" s="12">
        <v>0.2</v>
      </c>
      <c r="C108" s="12"/>
      <c r="D108" s="12">
        <v>0.1</v>
      </c>
      <c r="E108" s="12"/>
      <c r="F108" s="12"/>
      <c r="G108" s="12">
        <v>0.3</v>
      </c>
    </row>
    <row r="109" spans="1:7" ht="12.75">
      <c r="A109" s="2" t="s">
        <v>340</v>
      </c>
      <c r="B109" s="12">
        <v>141</v>
      </c>
      <c r="C109" s="12"/>
      <c r="D109" s="12"/>
      <c r="E109" s="12">
        <v>0.4</v>
      </c>
      <c r="F109" s="12"/>
      <c r="G109" s="12">
        <v>141.4</v>
      </c>
    </row>
    <row r="110" spans="1:7" ht="12.75">
      <c r="A110" s="2" t="s">
        <v>341</v>
      </c>
      <c r="B110" s="12">
        <v>602.6</v>
      </c>
      <c r="C110" s="12"/>
      <c r="D110" s="12"/>
      <c r="E110" s="12">
        <v>100.8</v>
      </c>
      <c r="F110" s="12"/>
      <c r="G110" s="12">
        <v>703.4</v>
      </c>
    </row>
    <row r="111" spans="1:7" ht="12.75">
      <c r="A111" s="2" t="s">
        <v>561</v>
      </c>
      <c r="B111" s="1"/>
      <c r="C111" s="1"/>
      <c r="D111" s="1"/>
      <c r="E111" s="1"/>
      <c r="F111" s="1"/>
      <c r="G111" s="1"/>
    </row>
    <row r="112" spans="1:7" ht="12.75">
      <c r="A112" s="2" t="s">
        <v>343</v>
      </c>
      <c r="B112" s="12">
        <v>82.1</v>
      </c>
      <c r="C112" s="12"/>
      <c r="D112" s="12"/>
      <c r="E112" s="12"/>
      <c r="F112" s="12"/>
      <c r="G112" s="12">
        <v>82.1</v>
      </c>
    </row>
    <row r="113" spans="1:7" ht="12.75">
      <c r="A113" s="2" t="s">
        <v>344</v>
      </c>
      <c r="B113" s="12">
        <v>208.4</v>
      </c>
      <c r="C113" s="12"/>
      <c r="D113" s="12"/>
      <c r="E113" s="12">
        <v>62.8</v>
      </c>
      <c r="F113" s="12"/>
      <c r="G113" s="12">
        <v>271.2</v>
      </c>
    </row>
    <row r="114" spans="1:7" ht="12.75">
      <c r="A114" s="2" t="s">
        <v>562</v>
      </c>
      <c r="B114" s="12"/>
      <c r="C114" s="12"/>
      <c r="D114" s="12"/>
      <c r="E114" s="12"/>
      <c r="F114" s="12"/>
      <c r="G114" s="12"/>
    </row>
    <row r="115" spans="1:7" ht="12.75">
      <c r="A115" s="2" t="s">
        <v>454</v>
      </c>
      <c r="B115" s="12">
        <v>200.8</v>
      </c>
      <c r="C115" s="12"/>
      <c r="D115" s="12"/>
      <c r="E115" s="12">
        <v>239.1</v>
      </c>
      <c r="F115" s="12"/>
      <c r="G115" s="12">
        <v>439.9</v>
      </c>
    </row>
    <row r="116" spans="1:7" ht="12.75">
      <c r="A116" s="2" t="s">
        <v>347</v>
      </c>
      <c r="B116" s="12">
        <v>59.8</v>
      </c>
      <c r="C116" s="12"/>
      <c r="D116" s="12"/>
      <c r="E116" s="12">
        <v>5.8</v>
      </c>
      <c r="F116" s="12"/>
      <c r="G116" s="12">
        <v>65.6</v>
      </c>
    </row>
    <row r="117" spans="1:7" ht="12.75">
      <c r="A117" s="2" t="s">
        <v>348</v>
      </c>
      <c r="B117" s="12">
        <v>209.6</v>
      </c>
      <c r="C117" s="12"/>
      <c r="D117" s="12"/>
      <c r="E117" s="12">
        <v>61.8</v>
      </c>
      <c r="F117" s="12"/>
      <c r="G117" s="12">
        <v>271.4</v>
      </c>
    </row>
    <row r="118" spans="1:7" ht="12.75">
      <c r="A118" s="2" t="s">
        <v>399</v>
      </c>
      <c r="B118" s="12"/>
      <c r="C118" s="12">
        <v>57.5</v>
      </c>
      <c r="D118" s="12">
        <v>7.9</v>
      </c>
      <c r="E118" s="12"/>
      <c r="F118" s="12"/>
      <c r="G118" s="12">
        <v>65.4</v>
      </c>
    </row>
    <row r="119" spans="1:7" ht="12.75">
      <c r="A119" s="2" t="s">
        <v>350</v>
      </c>
      <c r="B119" s="12"/>
      <c r="C119" s="12"/>
      <c r="D119" s="12"/>
      <c r="E119" s="12"/>
      <c r="F119" s="12"/>
      <c r="G119" s="12"/>
    </row>
    <row r="120" spans="1:7" ht="12.75">
      <c r="A120" s="2" t="s">
        <v>429</v>
      </c>
      <c r="B120" s="12">
        <v>170.6</v>
      </c>
      <c r="C120" s="12"/>
      <c r="D120" s="12">
        <v>25.4</v>
      </c>
      <c r="E120" s="12">
        <v>27.3</v>
      </c>
      <c r="F120" s="12">
        <v>0.1</v>
      </c>
      <c r="G120" s="12">
        <v>223.4</v>
      </c>
    </row>
    <row r="121" spans="1:7" ht="12.75">
      <c r="A121" s="2" t="s">
        <v>352</v>
      </c>
      <c r="B121" s="12"/>
      <c r="C121" s="12"/>
      <c r="D121" s="12">
        <v>425.1</v>
      </c>
      <c r="E121" s="12"/>
      <c r="F121" s="12"/>
      <c r="G121" s="12">
        <v>425.1</v>
      </c>
    </row>
    <row r="122" spans="1:7" ht="12.75">
      <c r="A122" s="2" t="s">
        <v>353</v>
      </c>
      <c r="B122" s="12">
        <v>7.4</v>
      </c>
      <c r="C122" s="12"/>
      <c r="D122" s="12">
        <v>260.5</v>
      </c>
      <c r="E122" s="12">
        <v>1.4</v>
      </c>
      <c r="F122" s="12">
        <v>0.5</v>
      </c>
      <c r="G122" s="12">
        <v>269.8</v>
      </c>
    </row>
    <row r="123" spans="1:7" ht="12.75">
      <c r="A123" s="2" t="s">
        <v>563</v>
      </c>
      <c r="B123" s="1"/>
      <c r="C123" s="1"/>
      <c r="D123" s="1"/>
      <c r="E123" s="1"/>
      <c r="F123" s="1"/>
      <c r="G123" s="1"/>
    </row>
    <row r="124" spans="1:7" ht="12.75">
      <c r="A124" s="2" t="s">
        <v>484</v>
      </c>
      <c r="B124" s="1">
        <v>16.7</v>
      </c>
      <c r="C124" s="12"/>
      <c r="D124" s="2">
        <v>147.2</v>
      </c>
      <c r="E124" s="12">
        <v>3.3</v>
      </c>
      <c r="F124" s="12">
        <v>0.5</v>
      </c>
      <c r="G124" s="12">
        <v>167.7</v>
      </c>
    </row>
    <row r="125" spans="1:7" ht="12.75">
      <c r="A125" s="2" t="s">
        <v>355</v>
      </c>
      <c r="B125" s="12"/>
      <c r="C125" s="12"/>
      <c r="D125" s="12"/>
      <c r="E125" s="12"/>
      <c r="F125" s="12"/>
      <c r="G125" s="12"/>
    </row>
    <row r="126" spans="1:7" ht="12.75">
      <c r="A126" s="2" t="s">
        <v>465</v>
      </c>
      <c r="B126" s="12">
        <v>11.6</v>
      </c>
      <c r="C126" s="12"/>
      <c r="D126" s="12">
        <v>39.1</v>
      </c>
      <c r="E126" s="12">
        <v>15.2</v>
      </c>
      <c r="F126" s="12">
        <v>2.7</v>
      </c>
      <c r="G126" s="12">
        <v>68.6</v>
      </c>
    </row>
    <row r="127" spans="1:7" ht="12.75" hidden="1">
      <c r="A127" s="2" t="s">
        <v>103</v>
      </c>
      <c r="B127" s="15" t="s">
        <v>552</v>
      </c>
      <c r="C127" s="6"/>
      <c r="D127" s="6"/>
      <c r="E127" s="6"/>
      <c r="F127" s="6"/>
      <c r="G127" s="93" t="s">
        <v>552</v>
      </c>
    </row>
    <row r="128" spans="1:7" ht="13.5" thickBot="1">
      <c r="A128" s="438"/>
      <c r="B128" s="438"/>
      <c r="C128" s="438"/>
      <c r="D128" s="438"/>
      <c r="E128" s="438"/>
      <c r="F128" s="438"/>
      <c r="G128" s="438"/>
    </row>
    <row r="130" spans="1:7" ht="18.75" customHeight="1">
      <c r="A130" s="49" t="s">
        <v>568</v>
      </c>
      <c r="B130" s="55"/>
      <c r="C130" s="55"/>
      <c r="D130" s="55"/>
      <c r="E130" s="55"/>
      <c r="F130" s="55"/>
      <c r="G130" s="55"/>
    </row>
    <row r="131" spans="1:7" ht="18" customHeight="1" thickBot="1">
      <c r="A131" s="50" t="s">
        <v>152</v>
      </c>
      <c r="B131" s="59"/>
      <c r="C131" s="60"/>
      <c r="D131" s="60"/>
      <c r="E131" s="60"/>
      <c r="F131" s="60"/>
      <c r="G131" s="61"/>
    </row>
    <row r="132" spans="1:7" ht="96.75" thickBot="1">
      <c r="A132" s="51"/>
      <c r="B132" s="56" t="s">
        <v>440</v>
      </c>
      <c r="C132" s="56" t="s">
        <v>441</v>
      </c>
      <c r="D132" s="56" t="s">
        <v>442</v>
      </c>
      <c r="E132" s="56" t="s">
        <v>559</v>
      </c>
      <c r="F132" s="56" t="s">
        <v>444</v>
      </c>
      <c r="G132" s="56" t="s">
        <v>560</v>
      </c>
    </row>
    <row r="133" spans="1:7" ht="12.75">
      <c r="A133" s="52"/>
      <c r="B133" s="57"/>
      <c r="C133" s="57"/>
      <c r="D133" s="57"/>
      <c r="E133" s="57"/>
      <c r="F133" s="57"/>
      <c r="G133" s="57"/>
    </row>
    <row r="134" spans="1:7" ht="12.75">
      <c r="A134" s="53">
        <v>2010</v>
      </c>
      <c r="B134" s="57"/>
      <c r="C134" s="57"/>
      <c r="D134" s="57"/>
      <c r="E134" s="57"/>
      <c r="F134" s="57"/>
      <c r="G134" s="57"/>
    </row>
    <row r="135" spans="1:7" ht="12.75">
      <c r="A135" s="52"/>
      <c r="B135" s="57"/>
      <c r="C135" s="57"/>
      <c r="D135" s="57"/>
      <c r="E135" s="57"/>
      <c r="F135" s="57"/>
      <c r="G135" s="57"/>
    </row>
    <row r="136" spans="1:8" ht="12.75">
      <c r="A136" s="54" t="s">
        <v>125</v>
      </c>
      <c r="B136" s="37">
        <v>1444.3</v>
      </c>
      <c r="C136" s="20">
        <v>21.8</v>
      </c>
      <c r="D136" s="20">
        <v>829.8</v>
      </c>
      <c r="E136" s="37">
        <v>1563.7</v>
      </c>
      <c r="F136" s="20">
        <v>3.7</v>
      </c>
      <c r="G136" s="13">
        <v>3863.3</v>
      </c>
      <c r="H136" s="448"/>
    </row>
    <row r="138" spans="1:7" ht="12.75">
      <c r="A138" s="2" t="s">
        <v>338</v>
      </c>
      <c r="B138" s="12">
        <v>42.4</v>
      </c>
      <c r="C138" s="12"/>
      <c r="D138" s="12">
        <v>8.8</v>
      </c>
      <c r="E138" s="12">
        <v>849.9</v>
      </c>
      <c r="F138" s="12"/>
      <c r="G138" s="12">
        <v>901.1</v>
      </c>
    </row>
    <row r="139" spans="1:7" ht="12.75">
      <c r="A139" s="2" t="s">
        <v>339</v>
      </c>
      <c r="B139" s="12">
        <v>0.1</v>
      </c>
      <c r="C139" s="12"/>
      <c r="D139" s="12">
        <v>0.2</v>
      </c>
      <c r="E139" s="12"/>
      <c r="F139" s="12"/>
      <c r="G139" s="12">
        <v>0.3</v>
      </c>
    </row>
    <row r="140" spans="1:7" ht="12.75">
      <c r="A140" s="2" t="s">
        <v>340</v>
      </c>
      <c r="B140" s="12">
        <v>24.7</v>
      </c>
      <c r="C140" s="12"/>
      <c r="D140" s="12"/>
      <c r="E140" s="12">
        <v>0.5</v>
      </c>
      <c r="F140" s="12"/>
      <c r="G140" s="12">
        <v>25.2</v>
      </c>
    </row>
    <row r="141" spans="1:7" ht="12.75">
      <c r="A141" s="2" t="s">
        <v>341</v>
      </c>
      <c r="B141" s="12">
        <v>495</v>
      </c>
      <c r="C141" s="12"/>
      <c r="D141" s="12"/>
      <c r="E141" s="12">
        <v>151.1</v>
      </c>
      <c r="F141" s="12"/>
      <c r="G141" s="12">
        <v>646.1</v>
      </c>
    </row>
    <row r="142" spans="1:7" ht="12.75">
      <c r="A142" s="2" t="s">
        <v>561</v>
      </c>
      <c r="B142" s="1"/>
      <c r="C142" s="1"/>
      <c r="D142" s="1"/>
      <c r="E142" s="1"/>
      <c r="F142" s="1"/>
      <c r="G142" s="1"/>
    </row>
    <row r="143" spans="1:7" ht="12.75">
      <c r="A143" s="2" t="s">
        <v>343</v>
      </c>
      <c r="B143" s="12">
        <v>75.1</v>
      </c>
      <c r="C143" s="12"/>
      <c r="D143" s="12"/>
      <c r="E143" s="12"/>
      <c r="F143" s="12"/>
      <c r="G143" s="12">
        <v>75.1</v>
      </c>
    </row>
    <row r="144" spans="1:7" ht="12.75">
      <c r="A144" s="2" t="s">
        <v>344</v>
      </c>
      <c r="B144" s="12">
        <v>163.1</v>
      </c>
      <c r="C144" s="12"/>
      <c r="D144" s="12"/>
      <c r="E144" s="12">
        <v>75.9</v>
      </c>
      <c r="F144" s="12"/>
      <c r="G144" s="12">
        <v>239</v>
      </c>
    </row>
    <row r="145" spans="1:7" ht="12.75">
      <c r="A145" s="2" t="s">
        <v>562</v>
      </c>
      <c r="B145" s="12"/>
      <c r="C145" s="12"/>
      <c r="D145" s="12"/>
      <c r="E145" s="12"/>
      <c r="F145" s="12"/>
      <c r="G145" s="12"/>
    </row>
    <row r="146" spans="1:7" ht="12.75">
      <c r="A146" s="2" t="s">
        <v>454</v>
      </c>
      <c r="B146" s="12">
        <v>178.9</v>
      </c>
      <c r="C146" s="12"/>
      <c r="D146" s="12"/>
      <c r="E146" s="12">
        <v>311.8</v>
      </c>
      <c r="F146" s="12"/>
      <c r="G146" s="12">
        <v>490.7</v>
      </c>
    </row>
    <row r="147" spans="1:7" ht="12.75">
      <c r="A147" s="2" t="s">
        <v>347</v>
      </c>
      <c r="B147" s="12">
        <v>36</v>
      </c>
      <c r="C147" s="12"/>
      <c r="D147" s="12"/>
      <c r="E147" s="12">
        <v>12.5</v>
      </c>
      <c r="F147" s="12"/>
      <c r="G147" s="12">
        <v>48.5</v>
      </c>
    </row>
    <row r="148" spans="1:7" ht="12.75">
      <c r="A148" s="2" t="s">
        <v>348</v>
      </c>
      <c r="B148" s="12">
        <v>183</v>
      </c>
      <c r="C148" s="12"/>
      <c r="D148" s="12"/>
      <c r="E148" s="12">
        <v>83.8</v>
      </c>
      <c r="F148" s="12"/>
      <c r="G148" s="12">
        <v>266.8</v>
      </c>
    </row>
    <row r="149" spans="1:7" ht="12.75">
      <c r="A149" s="2" t="s">
        <v>399</v>
      </c>
      <c r="B149" s="12"/>
      <c r="C149" s="12">
        <v>21.8</v>
      </c>
      <c r="D149" s="12">
        <v>7.7</v>
      </c>
      <c r="E149" s="12"/>
      <c r="F149" s="12"/>
      <c r="G149" s="12">
        <v>29.5</v>
      </c>
    </row>
    <row r="150" spans="1:7" ht="12.75">
      <c r="A150" s="2" t="s">
        <v>350</v>
      </c>
      <c r="B150" s="12"/>
      <c r="C150" s="12"/>
      <c r="D150" s="12"/>
      <c r="E150" s="12"/>
      <c r="F150" s="12"/>
      <c r="G150" s="12"/>
    </row>
    <row r="151" spans="1:7" ht="12.75">
      <c r="A151" s="2" t="s">
        <v>429</v>
      </c>
      <c r="B151" s="12">
        <v>209.9</v>
      </c>
      <c r="C151" s="12"/>
      <c r="D151" s="12">
        <v>20.2</v>
      </c>
      <c r="E151" s="12">
        <v>47.3</v>
      </c>
      <c r="F151" s="12">
        <v>0.1</v>
      </c>
      <c r="G151" s="12">
        <v>277.5</v>
      </c>
    </row>
    <row r="152" spans="1:7" ht="12.75">
      <c r="A152" s="2" t="s">
        <v>352</v>
      </c>
      <c r="B152" s="12"/>
      <c r="C152" s="12"/>
      <c r="D152" s="12">
        <v>404.2</v>
      </c>
      <c r="E152" s="12"/>
      <c r="F152" s="12"/>
      <c r="G152" s="12">
        <v>404.2</v>
      </c>
    </row>
    <row r="153" spans="1:7" ht="12.75">
      <c r="A153" s="2" t="s">
        <v>353</v>
      </c>
      <c r="B153" s="12">
        <v>6.8</v>
      </c>
      <c r="C153" s="12"/>
      <c r="D153" s="12">
        <v>230.4</v>
      </c>
      <c r="E153" s="12">
        <v>3.6</v>
      </c>
      <c r="F153" s="12">
        <v>0.3</v>
      </c>
      <c r="G153" s="12">
        <v>241.1</v>
      </c>
    </row>
    <row r="154" ht="12.75">
      <c r="A154" s="2" t="s">
        <v>563</v>
      </c>
    </row>
    <row r="155" spans="1:7" ht="12.75">
      <c r="A155" s="2" t="s">
        <v>484</v>
      </c>
      <c r="B155" s="1">
        <v>12.8</v>
      </c>
      <c r="C155" s="1"/>
      <c r="D155" s="1">
        <v>124.8</v>
      </c>
      <c r="E155" s="1">
        <v>4.6</v>
      </c>
      <c r="F155" s="1">
        <v>0.3</v>
      </c>
      <c r="G155" s="1">
        <v>142.5</v>
      </c>
    </row>
    <row r="156" spans="1:7" ht="12.75">
      <c r="A156" s="2" t="s">
        <v>355</v>
      </c>
      <c r="B156" s="12"/>
      <c r="C156" s="12"/>
      <c r="D156" s="12"/>
      <c r="E156" s="12"/>
      <c r="F156" s="12"/>
      <c r="G156" s="12"/>
    </row>
    <row r="157" spans="1:7" ht="12.75">
      <c r="A157" s="2" t="s">
        <v>465</v>
      </c>
      <c r="B157" s="12">
        <v>16.5</v>
      </c>
      <c r="C157" s="12"/>
      <c r="D157" s="12">
        <v>33.5</v>
      </c>
      <c r="E157" s="12">
        <v>22.7</v>
      </c>
      <c r="F157" s="12">
        <v>3</v>
      </c>
      <c r="G157" s="12">
        <v>75.7</v>
      </c>
    </row>
    <row r="158" spans="1:7" ht="12.75" hidden="1">
      <c r="A158" s="2" t="s">
        <v>103</v>
      </c>
      <c r="B158" s="15"/>
      <c r="C158" s="6"/>
      <c r="D158" s="6"/>
      <c r="E158" s="6"/>
      <c r="F158" s="6"/>
      <c r="G158" s="93"/>
    </row>
    <row r="159" spans="1:7" ht="13.5" thickBot="1">
      <c r="A159" s="438"/>
      <c r="B159" s="438"/>
      <c r="C159" s="438"/>
      <c r="D159" s="438"/>
      <c r="E159" s="438"/>
      <c r="F159" s="438"/>
      <c r="G159" s="438"/>
    </row>
    <row r="162" spans="1:7" ht="18.75" customHeight="1">
      <c r="A162" s="49" t="s">
        <v>568</v>
      </c>
      <c r="B162" s="55"/>
      <c r="C162" s="55"/>
      <c r="D162" s="55"/>
      <c r="E162" s="55"/>
      <c r="F162" s="55"/>
      <c r="G162" s="55"/>
    </row>
    <row r="163" spans="1:7" ht="18.75" customHeight="1" thickBot="1">
      <c r="A163" s="50" t="s">
        <v>152</v>
      </c>
      <c r="B163" s="59"/>
      <c r="C163" s="60"/>
      <c r="D163" s="60"/>
      <c r="E163" s="60"/>
      <c r="F163" s="60"/>
      <c r="G163" s="61"/>
    </row>
    <row r="164" spans="1:7" ht="96.75" thickBot="1">
      <c r="A164" s="51"/>
      <c r="B164" s="56" t="s">
        <v>440</v>
      </c>
      <c r="C164" s="56" t="s">
        <v>441</v>
      </c>
      <c r="D164" s="56" t="s">
        <v>442</v>
      </c>
      <c r="E164" s="56" t="s">
        <v>559</v>
      </c>
      <c r="F164" s="56" t="s">
        <v>444</v>
      </c>
      <c r="G164" s="56" t="s">
        <v>560</v>
      </c>
    </row>
    <row r="165" spans="1:7" ht="12.75">
      <c r="A165" s="52"/>
      <c r="B165" s="57"/>
      <c r="C165" s="57"/>
      <c r="D165" s="57"/>
      <c r="E165" s="57"/>
      <c r="F165" s="57"/>
      <c r="G165" s="57"/>
    </row>
    <row r="166" spans="1:7" ht="12.75">
      <c r="A166" s="53">
        <v>2011</v>
      </c>
      <c r="B166" s="425"/>
      <c r="C166" s="425"/>
      <c r="D166" s="425"/>
      <c r="E166" s="425"/>
      <c r="F166" s="425"/>
      <c r="G166" s="425"/>
    </row>
    <row r="167" spans="1:7" ht="12.75">
      <c r="A167" s="52"/>
      <c r="B167" s="57"/>
      <c r="C167" s="57"/>
      <c r="D167" s="57"/>
      <c r="E167" s="57"/>
      <c r="F167" s="57"/>
      <c r="G167" s="57"/>
    </row>
    <row r="168" spans="1:7" ht="12.75">
      <c r="A168" s="54" t="s">
        <v>125</v>
      </c>
      <c r="B168" s="37">
        <v>2117.3</v>
      </c>
      <c r="C168" s="425">
        <f>SUM(C170:C189)</f>
        <v>31.7</v>
      </c>
      <c r="D168" s="425">
        <f>SUM(D170:D189)</f>
        <v>1045.6</v>
      </c>
      <c r="E168" s="425">
        <f>SUM(E170:E189)</f>
        <v>1168.1</v>
      </c>
      <c r="F168" s="425">
        <f>SUM(F170:F189)</f>
        <v>4.7</v>
      </c>
      <c r="G168" s="425">
        <f>SUM(B168:F168)</f>
        <v>4367.4</v>
      </c>
    </row>
    <row r="170" spans="1:8" ht="12.75">
      <c r="A170" s="2" t="s">
        <v>338</v>
      </c>
      <c r="B170" s="12">
        <v>46.1</v>
      </c>
      <c r="C170" s="12"/>
      <c r="D170" s="12">
        <v>9.3</v>
      </c>
      <c r="E170" s="12">
        <v>653.9</v>
      </c>
      <c r="F170" s="12"/>
      <c r="G170" s="12">
        <v>709.3</v>
      </c>
      <c r="H170" s="448"/>
    </row>
    <row r="171" spans="1:8" ht="12.75">
      <c r="A171" s="2" t="s">
        <v>339</v>
      </c>
      <c r="B171" s="12">
        <v>0.3</v>
      </c>
      <c r="C171" s="12"/>
      <c r="D171" s="12">
        <v>0.4</v>
      </c>
      <c r="E171" s="12"/>
      <c r="F171" s="12"/>
      <c r="G171" s="12">
        <v>0.7</v>
      </c>
      <c r="H171" s="448"/>
    </row>
    <row r="172" spans="1:8" ht="12.75">
      <c r="A172" s="2" t="s">
        <v>340</v>
      </c>
      <c r="B172" s="12">
        <v>38.1</v>
      </c>
      <c r="C172" s="12"/>
      <c r="D172" s="12"/>
      <c r="E172" s="12">
        <v>0.1</v>
      </c>
      <c r="F172" s="12"/>
      <c r="G172" s="12">
        <v>38.2</v>
      </c>
      <c r="H172" s="448"/>
    </row>
    <row r="173" spans="1:8" ht="12.75">
      <c r="A173" s="2" t="s">
        <v>341</v>
      </c>
      <c r="B173" s="12">
        <v>848.3</v>
      </c>
      <c r="C173" s="12"/>
      <c r="D173" s="12"/>
      <c r="E173" s="12">
        <v>91.8</v>
      </c>
      <c r="F173" s="12"/>
      <c r="G173" s="12">
        <v>940.1</v>
      </c>
      <c r="H173" s="448"/>
    </row>
    <row r="174" spans="1:8" ht="12.75">
      <c r="A174" s="2" t="s">
        <v>561</v>
      </c>
      <c r="B174" s="1"/>
      <c r="C174" s="1"/>
      <c r="D174" s="1"/>
      <c r="E174" s="1"/>
      <c r="F174" s="1"/>
      <c r="G174" s="1"/>
      <c r="H174" s="448"/>
    </row>
    <row r="175" spans="1:8" ht="12.75">
      <c r="A175" s="2" t="s">
        <v>343</v>
      </c>
      <c r="B175" s="12">
        <v>121.2</v>
      </c>
      <c r="C175" s="12"/>
      <c r="D175" s="12"/>
      <c r="E175" s="12"/>
      <c r="F175" s="12"/>
      <c r="G175" s="12">
        <v>121.2</v>
      </c>
      <c r="H175" s="448"/>
    </row>
    <row r="176" spans="1:8" ht="12.75">
      <c r="A176" s="2" t="s">
        <v>344</v>
      </c>
      <c r="B176" s="12">
        <v>247</v>
      </c>
      <c r="C176" s="12"/>
      <c r="D176" s="12"/>
      <c r="E176" s="12">
        <v>58.8</v>
      </c>
      <c r="F176" s="12"/>
      <c r="G176" s="12">
        <v>305.8</v>
      </c>
      <c r="H176" s="448"/>
    </row>
    <row r="177" spans="1:8" ht="12.75">
      <c r="A177" s="2" t="s">
        <v>562</v>
      </c>
      <c r="B177" s="12"/>
      <c r="C177" s="12"/>
      <c r="D177" s="12"/>
      <c r="E177" s="12"/>
      <c r="F177" s="12"/>
      <c r="G177" s="12"/>
      <c r="H177" s="448"/>
    </row>
    <row r="178" spans="1:8" ht="12.75">
      <c r="A178" s="2" t="s">
        <v>454</v>
      </c>
      <c r="B178" s="12">
        <v>215.5</v>
      </c>
      <c r="C178" s="12"/>
      <c r="D178" s="12"/>
      <c r="E178" s="12">
        <v>228</v>
      </c>
      <c r="F178" s="12"/>
      <c r="G178" s="12">
        <v>443.5</v>
      </c>
      <c r="H178" s="448"/>
    </row>
    <row r="179" spans="1:8" ht="12.75">
      <c r="A179" s="2" t="s">
        <v>347</v>
      </c>
      <c r="B179" s="12">
        <v>65.4</v>
      </c>
      <c r="C179" s="12"/>
      <c r="D179" s="12"/>
      <c r="E179" s="12">
        <v>12.6</v>
      </c>
      <c r="F179" s="12"/>
      <c r="G179" s="12">
        <v>78</v>
      </c>
      <c r="H179" s="448"/>
    </row>
    <row r="180" spans="1:8" ht="12.75">
      <c r="A180" s="2" t="s">
        <v>348</v>
      </c>
      <c r="B180" s="12">
        <v>305</v>
      </c>
      <c r="C180" s="12"/>
      <c r="D180" s="12"/>
      <c r="E180" s="12">
        <v>66.7</v>
      </c>
      <c r="F180" s="12"/>
      <c r="G180" s="12">
        <v>371.7</v>
      </c>
      <c r="H180" s="448"/>
    </row>
    <row r="181" spans="1:8" ht="12.75">
      <c r="A181" s="2" t="s">
        <v>399</v>
      </c>
      <c r="B181" s="12"/>
      <c r="C181" s="12">
        <v>31.7</v>
      </c>
      <c r="D181" s="12">
        <v>7.7</v>
      </c>
      <c r="E181" s="12"/>
      <c r="F181" s="12"/>
      <c r="G181" s="12">
        <v>39.4</v>
      </c>
      <c r="H181" s="448"/>
    </row>
    <row r="182" spans="1:8" ht="12.75">
      <c r="A182" s="2" t="s">
        <v>350</v>
      </c>
      <c r="B182" s="12"/>
      <c r="C182" s="12"/>
      <c r="D182" s="12"/>
      <c r="E182" s="12"/>
      <c r="F182" s="12"/>
      <c r="G182" s="12"/>
      <c r="H182" s="448"/>
    </row>
    <row r="183" spans="1:8" ht="12.75">
      <c r="A183" s="2" t="s">
        <v>429</v>
      </c>
      <c r="B183" s="12">
        <v>188</v>
      </c>
      <c r="C183" s="12"/>
      <c r="D183" s="12">
        <v>32.4</v>
      </c>
      <c r="E183" s="12">
        <v>33.3</v>
      </c>
      <c r="F183" s="12">
        <v>0.1</v>
      </c>
      <c r="G183" s="12">
        <v>253.8</v>
      </c>
      <c r="H183" s="448"/>
    </row>
    <row r="184" spans="1:8" ht="12.75">
      <c r="A184" s="2" t="s">
        <v>352</v>
      </c>
      <c r="B184" s="12"/>
      <c r="C184" s="12"/>
      <c r="D184" s="12">
        <v>433.9</v>
      </c>
      <c r="E184" s="12"/>
      <c r="F184" s="12"/>
      <c r="G184" s="12">
        <v>433.9</v>
      </c>
      <c r="H184" s="448"/>
    </row>
    <row r="185" spans="1:8" ht="12.75">
      <c r="A185" s="2" t="s">
        <v>353</v>
      </c>
      <c r="B185" s="12">
        <v>9.9</v>
      </c>
      <c r="C185" s="12"/>
      <c r="D185" s="12">
        <v>328.6</v>
      </c>
      <c r="E185" s="12">
        <v>2.8</v>
      </c>
      <c r="F185" s="12">
        <v>0.4</v>
      </c>
      <c r="G185" s="12">
        <v>341.7</v>
      </c>
      <c r="H185" s="448"/>
    </row>
    <row r="186" spans="1:8" ht="12.75">
      <c r="A186" s="2" t="s">
        <v>563</v>
      </c>
      <c r="H186" s="448"/>
    </row>
    <row r="187" spans="1:8" ht="12.75">
      <c r="A187" s="2" t="s">
        <v>484</v>
      </c>
      <c r="B187" s="1">
        <v>10.1</v>
      </c>
      <c r="C187" s="1"/>
      <c r="D187" s="1">
        <v>196.2</v>
      </c>
      <c r="E187" s="1">
        <v>3.3</v>
      </c>
      <c r="F187" s="1">
        <v>0.4</v>
      </c>
      <c r="G187" s="429">
        <v>210</v>
      </c>
      <c r="H187" s="448"/>
    </row>
    <row r="188" spans="1:8" ht="12.75">
      <c r="A188" s="2" t="s">
        <v>355</v>
      </c>
      <c r="B188" s="12"/>
      <c r="C188" s="12"/>
      <c r="D188" s="12"/>
      <c r="E188" s="12"/>
      <c r="F188" s="12"/>
      <c r="G188" s="12"/>
      <c r="H188" s="448"/>
    </row>
    <row r="189" spans="1:8" ht="12.75">
      <c r="A189" s="2" t="s">
        <v>465</v>
      </c>
      <c r="B189" s="12">
        <v>22.4</v>
      </c>
      <c r="C189" s="12"/>
      <c r="D189" s="12">
        <v>37.1</v>
      </c>
      <c r="E189" s="12">
        <v>16.8</v>
      </c>
      <c r="F189" s="12">
        <v>3.8</v>
      </c>
      <c r="G189" s="12">
        <v>80.1</v>
      </c>
      <c r="H189" s="448"/>
    </row>
    <row r="190" spans="1:7" ht="12.75" hidden="1">
      <c r="A190" s="2" t="s">
        <v>103</v>
      </c>
      <c r="B190" s="15"/>
      <c r="C190" s="6"/>
      <c r="D190" s="6"/>
      <c r="E190" s="6"/>
      <c r="F190" s="6"/>
      <c r="G190" s="93"/>
    </row>
    <row r="191" spans="1:7" ht="13.5" thickBot="1">
      <c r="A191" s="438"/>
      <c r="B191" s="438"/>
      <c r="C191" s="438"/>
      <c r="D191" s="438"/>
      <c r="E191" s="438"/>
      <c r="F191" s="438"/>
      <c r="G191" s="438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&amp;C88</oddFooter>
  </headerFooter>
  <rowBreaks count="2" manualBreakCount="2">
    <brk id="67" max="6" man="1"/>
    <brk id="129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30">
      <selection activeCell="F40" sqref="F40"/>
    </sheetView>
  </sheetViews>
  <sheetFormatPr defaultColWidth="9.00390625" defaultRowHeight="12.75"/>
  <cols>
    <col min="1" max="1" width="37.00390625" style="4" customWidth="1"/>
    <col min="2" max="4" width="9.125" style="4" customWidth="1"/>
    <col min="5" max="6" width="9.375" style="4" bestFit="1" customWidth="1"/>
    <col min="7" max="16384" width="9.125" style="4" customWidth="1"/>
  </cols>
  <sheetData>
    <row r="1" ht="18.75" customHeight="1">
      <c r="A1" s="263" t="s">
        <v>569</v>
      </c>
    </row>
    <row r="2" ht="18.75" customHeight="1">
      <c r="A2" s="263" t="s">
        <v>570</v>
      </c>
    </row>
    <row r="3" ht="18" customHeight="1" thickBot="1">
      <c r="A3" s="280" t="s">
        <v>358</v>
      </c>
    </row>
    <row r="4" spans="1:6" ht="18" customHeight="1" thickBot="1">
      <c r="A4" s="243"/>
      <c r="B4" s="64">
        <v>2007</v>
      </c>
      <c r="C4" s="64">
        <v>2008</v>
      </c>
      <c r="D4" s="64">
        <v>2009</v>
      </c>
      <c r="E4" s="64">
        <v>2010</v>
      </c>
      <c r="F4" s="64">
        <v>2011</v>
      </c>
    </row>
    <row r="5" ht="12.75">
      <c r="A5" s="5"/>
    </row>
    <row r="6" spans="1:8" ht="12.75">
      <c r="A6" s="215" t="s">
        <v>148</v>
      </c>
      <c r="B6" s="9">
        <v>141897.7</v>
      </c>
      <c r="C6" s="9">
        <v>187991.9</v>
      </c>
      <c r="D6" s="9">
        <v>201222.9</v>
      </c>
      <c r="E6" s="9">
        <v>220369.3</v>
      </c>
      <c r="F6" s="9">
        <v>285989.1</v>
      </c>
      <c r="G6" s="140"/>
      <c r="H6" s="140"/>
    </row>
    <row r="7" spans="1:5" ht="12.75">
      <c r="A7" s="5"/>
      <c r="B7" s="6"/>
      <c r="C7" s="6"/>
      <c r="D7" s="6"/>
      <c r="E7" s="6"/>
    </row>
    <row r="8" spans="1:7" ht="12.75">
      <c r="A8" s="40" t="s">
        <v>571</v>
      </c>
      <c r="B8" s="6">
        <v>37915</v>
      </c>
      <c r="C8" s="6">
        <v>49448.5</v>
      </c>
      <c r="D8" s="6">
        <v>57330.5</v>
      </c>
      <c r="E8" s="6">
        <v>65167.3</v>
      </c>
      <c r="F8" s="6">
        <v>82818.5</v>
      </c>
      <c r="G8" s="41"/>
    </row>
    <row r="9" spans="1:7" ht="12.75">
      <c r="A9" s="5" t="s">
        <v>572</v>
      </c>
      <c r="B9" s="6">
        <v>32068.5</v>
      </c>
      <c r="C9" s="6">
        <v>41764.4</v>
      </c>
      <c r="D9" s="6">
        <v>46851.1</v>
      </c>
      <c r="E9" s="47">
        <v>54404.2</v>
      </c>
      <c r="F9" s="6">
        <v>70178.6</v>
      </c>
      <c r="G9" s="41"/>
    </row>
    <row r="10" spans="1:6" ht="12.75" hidden="1">
      <c r="A10" s="5" t="s">
        <v>573</v>
      </c>
      <c r="B10" s="140"/>
      <c r="C10" s="6"/>
      <c r="D10" s="140"/>
      <c r="E10" s="6"/>
      <c r="F10" s="6"/>
    </row>
    <row r="11" spans="1:6" ht="12.75">
      <c r="A11" s="5" t="s">
        <v>574</v>
      </c>
      <c r="B11" s="140"/>
      <c r="C11" s="65"/>
      <c r="D11" s="140"/>
      <c r="E11" s="6"/>
      <c r="F11" s="6"/>
    </row>
    <row r="12" spans="1:7" ht="12.75">
      <c r="A12" s="5" t="s">
        <v>575</v>
      </c>
      <c r="B12" s="6">
        <v>5846.5</v>
      </c>
      <c r="C12" s="6">
        <v>7684.1</v>
      </c>
      <c r="D12" s="6">
        <v>10479.4</v>
      </c>
      <c r="E12" s="6">
        <v>10763.1</v>
      </c>
      <c r="F12" s="6">
        <v>12639.9</v>
      </c>
      <c r="G12" s="41"/>
    </row>
    <row r="13" spans="1:7" ht="12.75">
      <c r="A13" s="40" t="s">
        <v>173</v>
      </c>
      <c r="B13" s="6">
        <v>22702</v>
      </c>
      <c r="C13" s="6">
        <v>29559.2</v>
      </c>
      <c r="D13" s="6">
        <v>27760.8</v>
      </c>
      <c r="E13" s="6">
        <v>28350.4</v>
      </c>
      <c r="F13" s="6">
        <v>38327.2</v>
      </c>
      <c r="G13" s="41"/>
    </row>
    <row r="14" spans="1:7" ht="12.75">
      <c r="A14" s="5" t="s">
        <v>576</v>
      </c>
      <c r="B14" s="6">
        <v>20186.6</v>
      </c>
      <c r="C14" s="6">
        <v>26170.4</v>
      </c>
      <c r="D14" s="6">
        <v>23839.4</v>
      </c>
      <c r="E14" s="6">
        <v>24487.1</v>
      </c>
      <c r="F14" s="6">
        <v>33959.8</v>
      </c>
      <c r="G14" s="41"/>
    </row>
    <row r="15" spans="1:7" ht="12.75">
      <c r="A15" s="5" t="s">
        <v>577</v>
      </c>
      <c r="B15" s="6">
        <v>2515.4</v>
      </c>
      <c r="C15" s="6">
        <v>3388.8</v>
      </c>
      <c r="D15" s="6">
        <v>3921.4</v>
      </c>
      <c r="E15" s="6">
        <v>3863.3</v>
      </c>
      <c r="F15" s="6">
        <v>4367.4</v>
      </c>
      <c r="G15" s="41"/>
    </row>
    <row r="16" spans="1:7" ht="12.75">
      <c r="A16" s="40" t="s">
        <v>599</v>
      </c>
      <c r="B16" s="6">
        <v>1028.8</v>
      </c>
      <c r="C16" s="6">
        <v>1477.1</v>
      </c>
      <c r="D16" s="6">
        <v>1686.6</v>
      </c>
      <c r="E16" s="6">
        <v>1904.7</v>
      </c>
      <c r="F16" s="6">
        <v>2392.2</v>
      </c>
      <c r="G16" s="41"/>
    </row>
    <row r="17" spans="1:7" ht="12.75">
      <c r="A17" s="5" t="s">
        <v>578</v>
      </c>
      <c r="B17" s="6">
        <v>1028.8</v>
      </c>
      <c r="C17" s="6">
        <v>1477.1</v>
      </c>
      <c r="D17" s="6">
        <v>1686.6</v>
      </c>
      <c r="E17" s="6">
        <v>1904.7</v>
      </c>
      <c r="F17" s="6">
        <v>2392.2</v>
      </c>
      <c r="G17" s="41"/>
    </row>
    <row r="18" spans="1:6" ht="12.75">
      <c r="A18" s="5" t="s">
        <v>579</v>
      </c>
      <c r="B18" s="16" t="s">
        <v>279</v>
      </c>
      <c r="C18" s="16" t="s">
        <v>279</v>
      </c>
      <c r="D18" s="16" t="s">
        <v>279</v>
      </c>
      <c r="E18" s="16" t="s">
        <v>279</v>
      </c>
      <c r="F18" s="16" t="s">
        <v>279</v>
      </c>
    </row>
    <row r="19" spans="1:7" ht="12.75">
      <c r="A19" s="40" t="s">
        <v>580</v>
      </c>
      <c r="B19" s="6">
        <v>20194.4</v>
      </c>
      <c r="C19" s="6">
        <v>34969.7</v>
      </c>
      <c r="D19" s="6">
        <v>43823.7</v>
      </c>
      <c r="E19" s="6">
        <v>53214.5</v>
      </c>
      <c r="F19" s="6">
        <v>73203.9</v>
      </c>
      <c r="G19" s="41"/>
    </row>
    <row r="20" spans="1:7" ht="12.75">
      <c r="A20" s="5" t="s">
        <v>581</v>
      </c>
      <c r="B20" s="6">
        <v>17831.3</v>
      </c>
      <c r="C20" s="6">
        <v>33210.5</v>
      </c>
      <c r="D20" s="6">
        <v>42021.8</v>
      </c>
      <c r="E20" s="6">
        <v>52072.8</v>
      </c>
      <c r="F20" s="6">
        <v>72169.5</v>
      </c>
      <c r="G20" s="41"/>
    </row>
    <row r="21" spans="1:7" ht="13.5">
      <c r="A21" s="5" t="s">
        <v>314</v>
      </c>
      <c r="B21" s="6">
        <v>-1261.1</v>
      </c>
      <c r="C21" s="6">
        <v>-1924.8</v>
      </c>
      <c r="D21" s="6">
        <v>-2701.9</v>
      </c>
      <c r="E21" s="6">
        <v>-3282.9</v>
      </c>
      <c r="F21" s="6">
        <v>-3818</v>
      </c>
      <c r="G21" s="41"/>
    </row>
    <row r="22" spans="1:7" ht="12.75">
      <c r="A22" s="5" t="s">
        <v>582</v>
      </c>
      <c r="B22" s="6">
        <v>3450</v>
      </c>
      <c r="C22" s="6">
        <v>3570.7</v>
      </c>
      <c r="D22" s="6">
        <v>4405.8</v>
      </c>
      <c r="E22" s="6">
        <v>4250.1</v>
      </c>
      <c r="F22" s="6">
        <v>4701.4</v>
      </c>
      <c r="G22" s="41"/>
    </row>
    <row r="23" spans="1:7" ht="12.75" hidden="1">
      <c r="A23" s="5" t="s">
        <v>583</v>
      </c>
      <c r="B23" s="6">
        <v>0</v>
      </c>
      <c r="C23" s="6">
        <v>0</v>
      </c>
      <c r="D23" s="6">
        <v>0</v>
      </c>
      <c r="E23" s="6"/>
      <c r="F23" s="6"/>
      <c r="G23" s="41"/>
    </row>
    <row r="24" spans="1:7" ht="12.75">
      <c r="A24" s="5" t="s">
        <v>131</v>
      </c>
      <c r="B24" s="6">
        <v>174.2</v>
      </c>
      <c r="C24" s="6">
        <v>113.3</v>
      </c>
      <c r="D24" s="6">
        <v>98</v>
      </c>
      <c r="E24" s="6">
        <v>174.5</v>
      </c>
      <c r="F24" s="6">
        <v>151</v>
      </c>
      <c r="G24" s="41"/>
    </row>
    <row r="25" spans="1:7" ht="12.75">
      <c r="A25" s="40" t="s">
        <v>584</v>
      </c>
      <c r="B25" s="6">
        <v>62115.1</v>
      </c>
      <c r="C25" s="6">
        <v>75491.6</v>
      </c>
      <c r="D25" s="6">
        <v>73994.5</v>
      </c>
      <c r="E25" s="6">
        <v>75541.8</v>
      </c>
      <c r="F25" s="6">
        <v>94031.7</v>
      </c>
      <c r="G25" s="41"/>
    </row>
    <row r="26" spans="1:6" ht="13.5" thickBot="1">
      <c r="A26" s="11"/>
      <c r="B26" s="42"/>
      <c r="C26" s="42"/>
      <c r="D26" s="42"/>
      <c r="E26" s="42"/>
      <c r="F26" s="42"/>
    </row>
    <row r="27" ht="12.75">
      <c r="A27" s="125" t="s">
        <v>600</v>
      </c>
    </row>
    <row r="28" ht="18.75" customHeight="1">
      <c r="A28" s="85" t="s">
        <v>585</v>
      </c>
    </row>
    <row r="29" ht="18.75" customHeight="1">
      <c r="A29" s="85" t="s">
        <v>586</v>
      </c>
    </row>
    <row r="30" ht="18" customHeight="1" thickBot="1">
      <c r="A30" s="196" t="s">
        <v>699</v>
      </c>
    </row>
    <row r="31" spans="1:6" ht="18" customHeight="1" thickBot="1">
      <c r="A31" s="243"/>
      <c r="B31" s="64">
        <v>2007</v>
      </c>
      <c r="C31" s="64">
        <v>2008</v>
      </c>
      <c r="D31" s="64">
        <v>2009</v>
      </c>
      <c r="E31" s="64">
        <v>2010</v>
      </c>
      <c r="F31" s="64">
        <v>2011</v>
      </c>
    </row>
    <row r="32" ht="12.75">
      <c r="A32" s="5"/>
    </row>
    <row r="33" spans="1:7" ht="12.75">
      <c r="A33" s="215" t="s">
        <v>148</v>
      </c>
      <c r="B33" s="40">
        <v>100</v>
      </c>
      <c r="C33" s="40">
        <v>100</v>
      </c>
      <c r="D33" s="135">
        <v>100</v>
      </c>
      <c r="E33" s="135">
        <v>100</v>
      </c>
      <c r="F33" s="68">
        <f>F35+F39-F42+F45+F53</f>
        <v>100</v>
      </c>
      <c r="G33" s="41"/>
    </row>
    <row r="34" spans="1:5" ht="12.75">
      <c r="A34" s="5"/>
      <c r="B34" s="41"/>
      <c r="C34" s="41"/>
      <c r="D34" s="41"/>
      <c r="E34" s="41"/>
    </row>
    <row r="35" spans="1:7" ht="12.75">
      <c r="A35" s="40" t="s">
        <v>571</v>
      </c>
      <c r="B35" s="36">
        <v>26.7</v>
      </c>
      <c r="C35" s="36">
        <v>26.3</v>
      </c>
      <c r="D35" s="36">
        <v>28.5</v>
      </c>
      <c r="E35" s="36">
        <v>29.6</v>
      </c>
      <c r="F35" s="36">
        <v>29</v>
      </c>
      <c r="G35" s="41"/>
    </row>
    <row r="36" spans="1:7" ht="12.75">
      <c r="A36" s="5" t="s">
        <v>572</v>
      </c>
      <c r="B36" s="36">
        <v>22.6</v>
      </c>
      <c r="C36" s="36">
        <v>22.2</v>
      </c>
      <c r="D36" s="36">
        <v>23.3</v>
      </c>
      <c r="E36" s="36">
        <v>24.7</v>
      </c>
      <c r="F36" s="36">
        <v>24.6</v>
      </c>
      <c r="G36" s="41"/>
    </row>
    <row r="37" spans="1:7" ht="12.75">
      <c r="A37" s="5" t="s">
        <v>574</v>
      </c>
      <c r="C37" s="5"/>
      <c r="F37" s="5"/>
      <c r="G37" s="41"/>
    </row>
    <row r="38" spans="1:7" ht="12.75">
      <c r="A38" s="5" t="s">
        <v>575</v>
      </c>
      <c r="B38" s="36">
        <v>4.1</v>
      </c>
      <c r="C38" s="36">
        <v>4.1</v>
      </c>
      <c r="D38" s="36">
        <v>5.2</v>
      </c>
      <c r="E38" s="36">
        <v>4.9</v>
      </c>
      <c r="F38" s="36">
        <v>4.4</v>
      </c>
      <c r="G38" s="41"/>
    </row>
    <row r="39" spans="1:7" ht="12.75">
      <c r="A39" s="40" t="s">
        <v>173</v>
      </c>
      <c r="B39" s="36">
        <v>16</v>
      </c>
      <c r="C39" s="36">
        <v>15.7</v>
      </c>
      <c r="D39" s="36">
        <v>13.7</v>
      </c>
      <c r="E39" s="36">
        <v>12.9</v>
      </c>
      <c r="F39" s="36">
        <v>13.4</v>
      </c>
      <c r="G39" s="41"/>
    </row>
    <row r="40" spans="1:7" ht="12.75">
      <c r="A40" s="5" t="s">
        <v>587</v>
      </c>
      <c r="B40" s="36">
        <v>14.2</v>
      </c>
      <c r="C40" s="36">
        <v>13.9</v>
      </c>
      <c r="D40" s="36">
        <v>11.8</v>
      </c>
      <c r="E40" s="36">
        <v>11.1</v>
      </c>
      <c r="F40" s="36">
        <v>11.9</v>
      </c>
      <c r="G40" s="41"/>
    </row>
    <row r="41" spans="1:7" ht="12.75">
      <c r="A41" s="5" t="s">
        <v>588</v>
      </c>
      <c r="B41" s="36">
        <v>1.8</v>
      </c>
      <c r="C41" s="36">
        <v>1.8</v>
      </c>
      <c r="D41" s="36">
        <v>1.9</v>
      </c>
      <c r="E41" s="36">
        <v>1.8</v>
      </c>
      <c r="F41" s="36">
        <v>1.5</v>
      </c>
      <c r="G41" s="41"/>
    </row>
    <row r="42" spans="1:7" ht="12.75">
      <c r="A42" s="40" t="s">
        <v>599</v>
      </c>
      <c r="B42" s="36">
        <v>0.7</v>
      </c>
      <c r="C42" s="36">
        <v>0.8</v>
      </c>
      <c r="D42" s="36">
        <v>0.8</v>
      </c>
      <c r="E42" s="36">
        <v>0.9</v>
      </c>
      <c r="F42" s="36">
        <v>0.8</v>
      </c>
      <c r="G42" s="41"/>
    </row>
    <row r="43" spans="1:7" ht="12.75">
      <c r="A43" s="5" t="s">
        <v>589</v>
      </c>
      <c r="B43" s="36">
        <v>0.7</v>
      </c>
      <c r="C43" s="36">
        <v>0.8</v>
      </c>
      <c r="D43" s="36">
        <v>0.8</v>
      </c>
      <c r="E43" s="36">
        <v>0.9</v>
      </c>
      <c r="F43" s="5">
        <v>0.8</v>
      </c>
      <c r="G43" s="41"/>
    </row>
    <row r="44" spans="1:7" ht="12.75">
      <c r="A44" s="5" t="s">
        <v>590</v>
      </c>
      <c r="B44" s="66" t="s">
        <v>279</v>
      </c>
      <c r="C44" s="66" t="s">
        <v>279</v>
      </c>
      <c r="D44" s="66" t="s">
        <v>279</v>
      </c>
      <c r="E44" s="66" t="s">
        <v>279</v>
      </c>
      <c r="F44" s="5"/>
      <c r="G44" s="41"/>
    </row>
    <row r="45" spans="1:7" ht="12.75">
      <c r="A45" s="40" t="s">
        <v>580</v>
      </c>
      <c r="B45" s="36">
        <v>14.2</v>
      </c>
      <c r="C45" s="36">
        <v>18.6</v>
      </c>
      <c r="D45" s="36">
        <v>21.8</v>
      </c>
      <c r="E45" s="36">
        <v>26.1</v>
      </c>
      <c r="F45" s="36">
        <v>25.6</v>
      </c>
      <c r="G45" s="41"/>
    </row>
    <row r="46" spans="1:7" ht="12.75" hidden="1">
      <c r="A46" s="5" t="s">
        <v>591</v>
      </c>
      <c r="C46" s="5"/>
      <c r="E46" s="5"/>
      <c r="F46" s="5"/>
      <c r="G46" s="41"/>
    </row>
    <row r="47" spans="1:7" ht="12.75" hidden="1">
      <c r="A47" s="5" t="s">
        <v>592</v>
      </c>
      <c r="B47" s="36">
        <v>-2.6</v>
      </c>
      <c r="C47" s="36">
        <v>-2.9</v>
      </c>
      <c r="D47" s="36">
        <v>-3.3</v>
      </c>
      <c r="E47" s="5"/>
      <c r="F47" s="5"/>
      <c r="G47" s="41"/>
    </row>
    <row r="48" spans="1:7" ht="12.75">
      <c r="A48" s="5" t="s">
        <v>593</v>
      </c>
      <c r="B48" s="36">
        <v>12.6</v>
      </c>
      <c r="C48" s="36">
        <v>17.6</v>
      </c>
      <c r="D48" s="36">
        <v>20.9</v>
      </c>
      <c r="E48" s="5">
        <v>25.6</v>
      </c>
      <c r="F48" s="36">
        <v>25.2</v>
      </c>
      <c r="G48" s="41"/>
    </row>
    <row r="49" spans="1:7" ht="13.5">
      <c r="A49" s="5" t="s">
        <v>315</v>
      </c>
      <c r="B49" s="36">
        <v>-0.9</v>
      </c>
      <c r="C49" s="36">
        <v>-1</v>
      </c>
      <c r="D49" s="36">
        <v>-1.3</v>
      </c>
      <c r="E49" s="5">
        <v>-1.5</v>
      </c>
      <c r="F49" s="36">
        <v>-1.3</v>
      </c>
      <c r="G49" s="41"/>
    </row>
    <row r="50" spans="1:7" ht="12.75">
      <c r="A50" s="5" t="s">
        <v>594</v>
      </c>
      <c r="B50" s="36">
        <v>2.4</v>
      </c>
      <c r="C50" s="36">
        <v>1.9</v>
      </c>
      <c r="D50" s="36">
        <v>2.2</v>
      </c>
      <c r="E50" s="5">
        <v>1.9</v>
      </c>
      <c r="F50" s="36">
        <v>1.6</v>
      </c>
      <c r="G50" s="41"/>
    </row>
    <row r="51" spans="1:7" ht="12.75" hidden="1">
      <c r="A51" s="5" t="s">
        <v>583</v>
      </c>
      <c r="B51" s="67" t="s">
        <v>279</v>
      </c>
      <c r="C51" s="67" t="s">
        <v>279</v>
      </c>
      <c r="D51" s="67" t="s">
        <v>279</v>
      </c>
      <c r="E51" s="5"/>
      <c r="F51" s="5"/>
      <c r="G51" s="41"/>
    </row>
    <row r="52" spans="1:7" ht="12.75">
      <c r="A52" s="5" t="s">
        <v>143</v>
      </c>
      <c r="B52" s="36">
        <v>0.1</v>
      </c>
      <c r="C52" s="36">
        <v>0.1</v>
      </c>
      <c r="D52" s="36">
        <v>0</v>
      </c>
      <c r="E52" s="5">
        <v>0.1</v>
      </c>
      <c r="F52" s="36">
        <v>0.1</v>
      </c>
      <c r="G52" s="41"/>
    </row>
    <row r="53" spans="1:7" ht="12.75">
      <c r="A53" s="40" t="s">
        <v>584</v>
      </c>
      <c r="B53" s="36">
        <v>43.8</v>
      </c>
      <c r="C53" s="36">
        <v>40.2</v>
      </c>
      <c r="D53" s="36">
        <v>36.8</v>
      </c>
      <c r="E53" s="5">
        <v>34.3</v>
      </c>
      <c r="F53" s="36">
        <v>32.8</v>
      </c>
      <c r="G53" s="41"/>
    </row>
    <row r="54" spans="1:6" ht="13.5" thickBot="1">
      <c r="A54" s="42"/>
      <c r="B54" s="42"/>
      <c r="C54" s="42"/>
      <c r="D54" s="42"/>
      <c r="E54" s="42"/>
      <c r="F54" s="42"/>
    </row>
    <row r="55" ht="12.75">
      <c r="A55" s="125" t="s">
        <v>600</v>
      </c>
    </row>
    <row r="56" spans="2:5" ht="12.75">
      <c r="B56" s="41"/>
      <c r="C56" s="41"/>
      <c r="D56" s="41"/>
      <c r="E56" s="4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&amp;C89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3">
      <selection activeCell="F40" sqref="F40"/>
    </sheetView>
  </sheetViews>
  <sheetFormatPr defaultColWidth="9.00390625" defaultRowHeight="12.75"/>
  <cols>
    <col min="1" max="1" width="37.375" style="4" customWidth="1"/>
    <col min="2" max="16384" width="9.125" style="4" customWidth="1"/>
  </cols>
  <sheetData>
    <row r="1" ht="18.75" customHeight="1">
      <c r="A1" s="85" t="s">
        <v>595</v>
      </c>
    </row>
    <row r="2" ht="18.75" customHeight="1">
      <c r="A2" s="85" t="s">
        <v>596</v>
      </c>
    </row>
    <row r="3" ht="18" customHeight="1" thickBot="1">
      <c r="A3" s="196" t="s">
        <v>782</v>
      </c>
    </row>
    <row r="4" spans="1:6" ht="18" customHeight="1" thickBot="1">
      <c r="A4" s="243"/>
      <c r="B4" s="64">
        <v>2007</v>
      </c>
      <c r="C4" s="64">
        <v>2008</v>
      </c>
      <c r="D4" s="64">
        <v>2009</v>
      </c>
      <c r="E4" s="64">
        <v>2010</v>
      </c>
      <c r="F4" s="64">
        <v>2011</v>
      </c>
    </row>
    <row r="5" ht="12.75">
      <c r="A5" s="281"/>
    </row>
    <row r="6" spans="1:7" ht="12.75">
      <c r="A6" s="245" t="s">
        <v>125</v>
      </c>
      <c r="B6" s="40">
        <v>26.7</v>
      </c>
      <c r="C6" s="68">
        <v>26.3</v>
      </c>
      <c r="D6" s="40">
        <v>28.5</v>
      </c>
      <c r="E6" s="40">
        <v>29.6</v>
      </c>
      <c r="F6" s="68">
        <v>29</v>
      </c>
      <c r="G6" s="41"/>
    </row>
    <row r="7" spans="3:5" ht="12.75">
      <c r="C7" s="5"/>
      <c r="E7" s="5"/>
    </row>
    <row r="8" spans="1:6" ht="12.75">
      <c r="A8" s="5" t="s">
        <v>364</v>
      </c>
      <c r="B8" s="5">
        <v>0.4</v>
      </c>
      <c r="C8" s="36">
        <v>0.4</v>
      </c>
      <c r="D8" s="5">
        <v>0.4</v>
      </c>
      <c r="E8" s="5">
        <v>0.4</v>
      </c>
      <c r="F8" s="5">
        <v>0.3</v>
      </c>
    </row>
    <row r="9" spans="1:6" ht="12.75">
      <c r="A9" s="5" t="s">
        <v>365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</row>
    <row r="10" spans="1:6" ht="12.75">
      <c r="A10" s="5" t="s">
        <v>366</v>
      </c>
      <c r="B10" s="5">
        <v>0.3</v>
      </c>
      <c r="C10" s="36">
        <v>0.3</v>
      </c>
      <c r="D10" s="5">
        <v>0.3</v>
      </c>
      <c r="E10" s="5">
        <v>0.3</v>
      </c>
      <c r="F10" s="36">
        <v>0</v>
      </c>
    </row>
    <row r="11" spans="1:6" ht="12.75">
      <c r="A11" s="5" t="s">
        <v>367</v>
      </c>
      <c r="B11" s="36">
        <v>5.8</v>
      </c>
      <c r="C11" s="36">
        <v>4</v>
      </c>
      <c r="D11" s="5">
        <v>4.5</v>
      </c>
      <c r="E11" s="5">
        <v>4.4</v>
      </c>
      <c r="F11" s="5">
        <v>4.2</v>
      </c>
    </row>
    <row r="12" spans="1:6" ht="12.75">
      <c r="A12" s="5" t="s">
        <v>597</v>
      </c>
      <c r="C12" s="5"/>
      <c r="E12" s="5"/>
      <c r="F12" s="5"/>
    </row>
    <row r="13" spans="1:6" ht="12.75">
      <c r="A13" s="5" t="s">
        <v>369</v>
      </c>
      <c r="B13" s="5">
        <v>1.8</v>
      </c>
      <c r="C13" s="36">
        <v>1.7</v>
      </c>
      <c r="D13" s="5">
        <v>1.8</v>
      </c>
      <c r="E13" s="36">
        <v>2</v>
      </c>
      <c r="F13" s="5">
        <v>1.8</v>
      </c>
    </row>
    <row r="14" spans="1:6" ht="12.75">
      <c r="A14" s="5" t="s">
        <v>370</v>
      </c>
      <c r="B14" s="36">
        <v>1</v>
      </c>
      <c r="C14" s="36">
        <v>1.2</v>
      </c>
      <c r="D14" s="5">
        <v>1.2</v>
      </c>
      <c r="E14" s="5">
        <v>1.4</v>
      </c>
      <c r="F14" s="36">
        <v>1</v>
      </c>
    </row>
    <row r="15" spans="1:6" ht="12.75">
      <c r="A15" s="5" t="s">
        <v>598</v>
      </c>
      <c r="B15" s="36"/>
      <c r="C15" s="5"/>
      <c r="E15" s="5"/>
      <c r="F15" s="5"/>
    </row>
    <row r="16" spans="1:6" ht="12.75">
      <c r="A16" s="5" t="s">
        <v>601</v>
      </c>
      <c r="B16" s="5">
        <v>0.9</v>
      </c>
      <c r="C16" s="36">
        <v>1.1</v>
      </c>
      <c r="D16" s="5">
        <v>1.4</v>
      </c>
      <c r="E16" s="5">
        <v>1.2</v>
      </c>
      <c r="F16" s="5">
        <v>1.1</v>
      </c>
    </row>
    <row r="17" spans="1:6" ht="12.75">
      <c r="A17" s="5" t="s">
        <v>425</v>
      </c>
      <c r="B17" s="5">
        <v>0.2</v>
      </c>
      <c r="C17" s="36">
        <v>0.2</v>
      </c>
      <c r="D17" s="5">
        <v>0.2</v>
      </c>
      <c r="E17" s="5">
        <v>0.2</v>
      </c>
      <c r="F17" s="5">
        <v>0.2</v>
      </c>
    </row>
    <row r="18" spans="1:6" ht="12.75">
      <c r="A18" s="5" t="s">
        <v>426</v>
      </c>
      <c r="B18" s="5">
        <v>2.7</v>
      </c>
      <c r="C18" s="36">
        <v>2.5</v>
      </c>
      <c r="D18" s="5">
        <v>2.7</v>
      </c>
      <c r="E18" s="5">
        <v>2.5</v>
      </c>
      <c r="F18" s="5">
        <v>2.3</v>
      </c>
    </row>
    <row r="19" spans="1:6" ht="12.75">
      <c r="A19" s="5" t="s">
        <v>491</v>
      </c>
      <c r="B19" s="5">
        <v>1.6</v>
      </c>
      <c r="C19" s="36">
        <v>1.8</v>
      </c>
      <c r="D19" s="36">
        <v>2</v>
      </c>
      <c r="E19" s="5">
        <v>2.1</v>
      </c>
      <c r="F19" s="5">
        <v>1.9</v>
      </c>
    </row>
    <row r="20" spans="1:6" ht="12.75">
      <c r="A20" s="5" t="s">
        <v>428</v>
      </c>
      <c r="B20" s="36"/>
      <c r="C20" s="5"/>
      <c r="E20" s="5"/>
      <c r="F20" s="5"/>
    </row>
    <row r="21" spans="1:6" ht="12.75">
      <c r="A21" s="5" t="s">
        <v>429</v>
      </c>
      <c r="B21" s="36">
        <v>2</v>
      </c>
      <c r="C21" s="36">
        <v>2.4</v>
      </c>
      <c r="D21" s="5">
        <v>2.5</v>
      </c>
      <c r="E21" s="5">
        <v>2.4</v>
      </c>
      <c r="F21" s="5">
        <v>2.2</v>
      </c>
    </row>
    <row r="22" spans="1:6" ht="12.75">
      <c r="A22" s="5" t="s">
        <v>430</v>
      </c>
      <c r="B22" s="36">
        <v>3</v>
      </c>
      <c r="C22" s="36">
        <v>3.5</v>
      </c>
      <c r="D22" s="36">
        <v>4</v>
      </c>
      <c r="E22" s="5">
        <v>4.5</v>
      </c>
      <c r="F22" s="5">
        <v>4.2</v>
      </c>
    </row>
    <row r="23" spans="1:6" ht="12.75">
      <c r="A23" s="5" t="s">
        <v>431</v>
      </c>
      <c r="B23" s="5">
        <v>4.3</v>
      </c>
      <c r="C23" s="36">
        <v>4.2</v>
      </c>
      <c r="D23" s="5">
        <v>4.2</v>
      </c>
      <c r="E23" s="5">
        <v>4.5</v>
      </c>
      <c r="F23" s="5">
        <v>5.6</v>
      </c>
    </row>
    <row r="24" spans="1:6" ht="12.75">
      <c r="A24" s="5" t="s">
        <v>492</v>
      </c>
      <c r="B24" s="36"/>
      <c r="C24" s="5"/>
      <c r="E24" s="5"/>
      <c r="F24" s="5"/>
    </row>
    <row r="25" spans="1:6" ht="12.75">
      <c r="A25" s="5" t="s">
        <v>463</v>
      </c>
      <c r="B25" s="36">
        <v>1.6</v>
      </c>
      <c r="C25" s="36">
        <v>1.7</v>
      </c>
      <c r="D25" s="5">
        <v>2.1</v>
      </c>
      <c r="E25" s="36">
        <v>2.1</v>
      </c>
      <c r="F25" s="5">
        <v>2.4</v>
      </c>
    </row>
    <row r="26" spans="1:6" ht="12.75">
      <c r="A26" s="5" t="s">
        <v>433</v>
      </c>
      <c r="B26" s="36"/>
      <c r="C26" s="5"/>
      <c r="E26" s="5"/>
      <c r="F26" s="5"/>
    </row>
    <row r="27" spans="1:6" ht="12.75">
      <c r="A27" s="5" t="s">
        <v>465</v>
      </c>
      <c r="B27" s="5">
        <v>1.1</v>
      </c>
      <c r="C27" s="36">
        <v>1.3</v>
      </c>
      <c r="D27" s="5">
        <v>1.2</v>
      </c>
      <c r="E27" s="5">
        <v>1.6</v>
      </c>
      <c r="F27" s="41">
        <v>1.5</v>
      </c>
    </row>
    <row r="28" spans="1:6" ht="13.5" thickBot="1">
      <c r="A28" s="42"/>
      <c r="B28" s="42"/>
      <c r="C28" s="42"/>
      <c r="D28" s="42"/>
      <c r="E28" s="42"/>
      <c r="F28" s="4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&amp;C90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26">
      <selection activeCell="F40" sqref="F40"/>
    </sheetView>
  </sheetViews>
  <sheetFormatPr defaultColWidth="9.00390625" defaultRowHeight="12.75"/>
  <cols>
    <col min="1" max="1" width="37.00390625" style="4" customWidth="1"/>
    <col min="2" max="2" width="9.25390625" style="4" bestFit="1" customWidth="1"/>
    <col min="3" max="5" width="9.125" style="4" customWidth="1"/>
    <col min="6" max="6" width="9.375" style="4" bestFit="1" customWidth="1"/>
    <col min="7" max="16384" width="9.125" style="4" customWidth="1"/>
  </cols>
  <sheetData>
    <row r="1" ht="18.75" customHeight="1">
      <c r="A1" s="195" t="s">
        <v>602</v>
      </c>
    </row>
    <row r="2" ht="18.75" customHeight="1">
      <c r="A2" s="195" t="s">
        <v>281</v>
      </c>
    </row>
    <row r="3" spans="1:6" ht="18" customHeight="1" thickBot="1">
      <c r="A3" s="150" t="s">
        <v>271</v>
      </c>
      <c r="B3" s="42"/>
      <c r="C3" s="42"/>
      <c r="D3" s="42"/>
      <c r="E3" s="42"/>
      <c r="F3" s="42"/>
    </row>
    <row r="4" spans="1:6" ht="18" customHeight="1" thickBot="1">
      <c r="A4" s="173"/>
      <c r="B4" s="173">
        <v>2007</v>
      </c>
      <c r="C4" s="173">
        <v>2008</v>
      </c>
      <c r="D4" s="173">
        <v>2009</v>
      </c>
      <c r="E4" s="173">
        <v>2010</v>
      </c>
      <c r="F4" s="173">
        <v>2011</v>
      </c>
    </row>
    <row r="5" ht="12.75">
      <c r="A5" s="174"/>
    </row>
    <row r="6" spans="1:7" ht="12.75">
      <c r="A6" s="152" t="s">
        <v>125</v>
      </c>
      <c r="B6" s="9">
        <v>141897.7</v>
      </c>
      <c r="C6" s="9">
        <v>187991.9</v>
      </c>
      <c r="D6" s="9">
        <v>201222.9</v>
      </c>
      <c r="E6" s="9">
        <v>220369.3</v>
      </c>
      <c r="F6" s="9">
        <v>285989.1</v>
      </c>
      <c r="G6" s="140"/>
    </row>
    <row r="7" spans="1:5" ht="12.75">
      <c r="A7" s="153"/>
      <c r="B7" s="140"/>
      <c r="C7" s="140"/>
      <c r="D7" s="140"/>
      <c r="E7" s="140"/>
    </row>
    <row r="8" spans="1:6" ht="12.75">
      <c r="A8" s="153" t="s">
        <v>603</v>
      </c>
      <c r="B8" s="6">
        <v>148410</v>
      </c>
      <c r="C8" s="6">
        <v>206902.4</v>
      </c>
      <c r="D8" s="6">
        <v>194606.9</v>
      </c>
      <c r="E8" s="6">
        <v>226369.1</v>
      </c>
      <c r="F8" s="6">
        <v>290650.5</v>
      </c>
    </row>
    <row r="9" spans="1:6" ht="12.75">
      <c r="A9" s="153" t="s">
        <v>604</v>
      </c>
      <c r="B9" s="6">
        <v>137226.1</v>
      </c>
      <c r="C9" s="6">
        <v>190777.2</v>
      </c>
      <c r="D9" s="6">
        <v>175029.1</v>
      </c>
      <c r="E9" s="6">
        <v>205010.3</v>
      </c>
      <c r="F9" s="6">
        <v>267777.2</v>
      </c>
    </row>
    <row r="10" spans="1:6" ht="12.75">
      <c r="A10" s="153" t="s">
        <v>605</v>
      </c>
      <c r="B10" s="6">
        <v>120678.9</v>
      </c>
      <c r="C10" s="6">
        <v>171294.6</v>
      </c>
      <c r="D10" s="6">
        <v>154886.9</v>
      </c>
      <c r="E10" s="6">
        <v>183324.7</v>
      </c>
      <c r="F10" s="6">
        <v>234784.5</v>
      </c>
    </row>
    <row r="11" spans="1:6" ht="12.75">
      <c r="A11" s="153" t="s">
        <v>606</v>
      </c>
      <c r="B11" s="6">
        <v>3462.3</v>
      </c>
      <c r="C11" s="6">
        <v>2670.3</v>
      </c>
      <c r="D11" s="6">
        <v>2631.5</v>
      </c>
      <c r="E11" s="6">
        <v>3097.9</v>
      </c>
      <c r="F11" s="6">
        <v>3737.5</v>
      </c>
    </row>
    <row r="12" spans="1:6" ht="12.75">
      <c r="A12" s="153" t="s">
        <v>607</v>
      </c>
      <c r="B12" s="6">
        <v>13084.9</v>
      </c>
      <c r="C12" s="6">
        <v>16812.3</v>
      </c>
      <c r="D12" s="6">
        <v>17510.7</v>
      </c>
      <c r="E12" s="6">
        <v>18587.7</v>
      </c>
      <c r="F12" s="6">
        <v>29255.2</v>
      </c>
    </row>
    <row r="13" spans="1:6" ht="12.75">
      <c r="A13" s="153" t="s">
        <v>608</v>
      </c>
      <c r="B13" s="6">
        <v>11183.9</v>
      </c>
      <c r="C13" s="6">
        <v>16125.2</v>
      </c>
      <c r="D13" s="6">
        <v>19577.8</v>
      </c>
      <c r="E13" s="6">
        <v>21358.8</v>
      </c>
      <c r="F13" s="6">
        <v>22873.3</v>
      </c>
    </row>
    <row r="14" spans="1:6" ht="12.75">
      <c r="A14" s="153" t="s">
        <v>609</v>
      </c>
      <c r="B14" s="6">
        <v>37805.8</v>
      </c>
      <c r="C14" s="6">
        <v>54421.7</v>
      </c>
      <c r="D14" s="6">
        <v>54874.2</v>
      </c>
      <c r="E14" s="6">
        <v>60384.7</v>
      </c>
      <c r="F14" s="6">
        <v>72849.9</v>
      </c>
    </row>
    <row r="15" spans="1:6" ht="12.75">
      <c r="A15" s="153" t="s">
        <v>610</v>
      </c>
      <c r="B15" s="6">
        <v>34936.7</v>
      </c>
      <c r="C15" s="6">
        <v>50342.9</v>
      </c>
      <c r="D15" s="6">
        <v>56768.1</v>
      </c>
      <c r="E15" s="6">
        <v>61184.9</v>
      </c>
      <c r="F15" s="6">
        <v>67754.4</v>
      </c>
    </row>
    <row r="16" spans="1:6" ht="12.75">
      <c r="A16" s="153" t="s">
        <v>611</v>
      </c>
      <c r="C16" s="6"/>
      <c r="D16" s="6"/>
      <c r="E16" s="6"/>
      <c r="F16" s="6"/>
    </row>
    <row r="17" spans="1:6" ht="12.75">
      <c r="A17" s="153" t="s">
        <v>612</v>
      </c>
      <c r="B17" s="6">
        <v>2310.5</v>
      </c>
      <c r="C17" s="6">
        <v>3324.2</v>
      </c>
      <c r="D17" s="6">
        <v>-2671.9</v>
      </c>
      <c r="E17" s="6">
        <v>-1565.3</v>
      </c>
      <c r="F17" s="6">
        <v>4214.7</v>
      </c>
    </row>
    <row r="18" spans="1:6" ht="12.75">
      <c r="A18" s="153" t="s">
        <v>613</v>
      </c>
      <c r="B18" s="6">
        <v>558.6</v>
      </c>
      <c r="C18" s="6">
        <v>754.6</v>
      </c>
      <c r="D18" s="6">
        <v>778</v>
      </c>
      <c r="E18" s="6">
        <v>765.1</v>
      </c>
      <c r="F18" s="6">
        <v>880.8</v>
      </c>
    </row>
    <row r="19" spans="1:6" ht="12.75">
      <c r="A19" s="153" t="s">
        <v>614</v>
      </c>
      <c r="B19" s="6">
        <v>-44318.1</v>
      </c>
      <c r="C19" s="6">
        <v>-73332.2</v>
      </c>
      <c r="D19" s="6">
        <v>-48258.2</v>
      </c>
      <c r="E19" s="6">
        <v>-66384.5</v>
      </c>
      <c r="F19" s="6">
        <v>-77511.3</v>
      </c>
    </row>
    <row r="20" spans="1:6" ht="12.75">
      <c r="A20" s="153" t="s">
        <v>615</v>
      </c>
      <c r="B20" s="6">
        <v>75082.3</v>
      </c>
      <c r="C20" s="6">
        <v>100667.7</v>
      </c>
      <c r="D20" s="6">
        <v>110065.6</v>
      </c>
      <c r="E20" s="6">
        <v>113609.9</v>
      </c>
      <c r="F20" s="6">
        <v>155974.1</v>
      </c>
    </row>
    <row r="21" spans="1:6" ht="12.75">
      <c r="A21" s="153" t="s">
        <v>616</v>
      </c>
      <c r="B21" s="6">
        <v>-119400.4</v>
      </c>
      <c r="C21" s="6">
        <v>-173999.9</v>
      </c>
      <c r="D21" s="6">
        <v>-158323.8</v>
      </c>
      <c r="E21" s="6">
        <v>-179994.4</v>
      </c>
      <c r="F21" s="6">
        <v>-233485.4</v>
      </c>
    </row>
    <row r="22" spans="1:2" ht="12.75" hidden="1">
      <c r="A22" s="153" t="s">
        <v>617</v>
      </c>
      <c r="B22" s="58"/>
    </row>
    <row r="23" spans="1:6" ht="13.5" thickBot="1">
      <c r="A23" s="282"/>
      <c r="B23" s="42"/>
      <c r="C23" s="42"/>
      <c r="D23" s="42"/>
      <c r="E23" s="42"/>
      <c r="F23" s="42"/>
    </row>
    <row r="24" spans="1:2" ht="12.75">
      <c r="A24" s="192"/>
      <c r="B24" s="6"/>
    </row>
    <row r="25" ht="12.75">
      <c r="A25" s="192"/>
    </row>
    <row r="26" ht="18.75" customHeight="1">
      <c r="A26" s="149" t="s">
        <v>618</v>
      </c>
    </row>
    <row r="27" ht="18.75" customHeight="1">
      <c r="A27" s="149" t="s">
        <v>619</v>
      </c>
    </row>
    <row r="28" spans="1:6" ht="18" customHeight="1" thickBot="1">
      <c r="A28" s="150" t="s">
        <v>152</v>
      </c>
      <c r="B28" s="42"/>
      <c r="C28" s="42"/>
      <c r="D28" s="42"/>
      <c r="E28" s="42"/>
      <c r="F28" s="42"/>
    </row>
    <row r="29" spans="1:6" ht="18" customHeight="1" thickBot="1">
      <c r="A29" s="173" t="s">
        <v>406</v>
      </c>
      <c r="B29" s="173">
        <v>2007</v>
      </c>
      <c r="C29" s="173">
        <v>2008</v>
      </c>
      <c r="D29" s="173">
        <v>2009</v>
      </c>
      <c r="E29" s="173">
        <v>2010</v>
      </c>
      <c r="F29" s="173">
        <v>2011</v>
      </c>
    </row>
    <row r="30" ht="12.75">
      <c r="A30" s="174"/>
    </row>
    <row r="31" spans="1:6" ht="12.75">
      <c r="A31" s="152" t="s">
        <v>125</v>
      </c>
      <c r="B31" s="9">
        <v>123521.9</v>
      </c>
      <c r="C31" s="9">
        <v>153819.4</v>
      </c>
      <c r="D31" s="9">
        <v>193417.9</v>
      </c>
      <c r="E31" s="9">
        <v>200274</v>
      </c>
      <c r="F31" s="9">
        <v>233495.1</v>
      </c>
    </row>
    <row r="32" spans="1:6" ht="12.75">
      <c r="A32" s="153"/>
      <c r="F32" s="140"/>
    </row>
    <row r="33" spans="1:6" ht="12.75">
      <c r="A33" s="153" t="s">
        <v>127</v>
      </c>
      <c r="B33" s="6">
        <v>132040.1</v>
      </c>
      <c r="C33" s="6">
        <v>164452.9</v>
      </c>
      <c r="D33" s="6">
        <v>182383.2</v>
      </c>
      <c r="E33" s="6">
        <v>198504.4</v>
      </c>
      <c r="F33" s="6">
        <v>244678.9</v>
      </c>
    </row>
    <row r="34" spans="1:6" ht="12.75">
      <c r="A34" s="153" t="s">
        <v>620</v>
      </c>
      <c r="B34" s="6">
        <v>121454.5</v>
      </c>
      <c r="C34" s="6">
        <v>153009.4</v>
      </c>
      <c r="D34" s="6">
        <v>165878.1</v>
      </c>
      <c r="E34" s="6">
        <f>E35+E36+E37</f>
        <v>179294.3</v>
      </c>
      <c r="F34" s="6">
        <v>222665.3</v>
      </c>
    </row>
    <row r="35" spans="1:6" ht="12.75">
      <c r="A35" s="153" t="s">
        <v>621</v>
      </c>
      <c r="B35" s="6">
        <v>108448.3</v>
      </c>
      <c r="C35" s="6">
        <v>136868.7</v>
      </c>
      <c r="D35" s="6">
        <v>146272.8</v>
      </c>
      <c r="E35" s="6">
        <v>159362.6</v>
      </c>
      <c r="F35" s="6">
        <v>200797.1</v>
      </c>
    </row>
    <row r="36" spans="1:6" ht="12.75">
      <c r="A36" s="153" t="s">
        <v>622</v>
      </c>
      <c r="B36" s="6">
        <v>2759.8</v>
      </c>
      <c r="C36" s="6">
        <v>2964.6</v>
      </c>
      <c r="D36" s="6">
        <v>2681.9</v>
      </c>
      <c r="E36" s="6">
        <v>2454.3</v>
      </c>
      <c r="F36" s="6">
        <v>3042.3</v>
      </c>
    </row>
    <row r="37" spans="1:6" ht="12.75">
      <c r="A37" s="153" t="s">
        <v>623</v>
      </c>
      <c r="B37" s="6">
        <v>10246.4</v>
      </c>
      <c r="C37" s="6">
        <v>13176.1</v>
      </c>
      <c r="D37" s="6">
        <v>16923.4</v>
      </c>
      <c r="E37" s="6">
        <v>17477.4</v>
      </c>
      <c r="F37" s="6">
        <v>18825.9</v>
      </c>
    </row>
    <row r="38" spans="1:6" ht="12.75">
      <c r="A38" s="153" t="s">
        <v>624</v>
      </c>
      <c r="B38" s="6">
        <v>10585.6</v>
      </c>
      <c r="C38" s="6">
        <v>11443.5</v>
      </c>
      <c r="D38" s="6">
        <v>16505.1</v>
      </c>
      <c r="E38" s="6">
        <v>19210.1</v>
      </c>
      <c r="F38" s="6">
        <v>22013.6</v>
      </c>
    </row>
    <row r="39" spans="1:6" ht="12.75">
      <c r="A39" s="153" t="s">
        <v>609</v>
      </c>
      <c r="B39" s="6">
        <v>31560.9</v>
      </c>
      <c r="C39" s="6">
        <v>43060.8</v>
      </c>
      <c r="D39" s="6">
        <v>51758.9</v>
      </c>
      <c r="E39" s="6">
        <v>52042.5</v>
      </c>
      <c r="F39" s="6">
        <v>64208</v>
      </c>
    </row>
    <row r="40" spans="1:6" ht="12.75">
      <c r="A40" s="153" t="s">
        <v>625</v>
      </c>
      <c r="B40" s="6">
        <v>29035.7</v>
      </c>
      <c r="C40" s="6">
        <v>39554.4</v>
      </c>
      <c r="D40" s="6">
        <v>54643.7</v>
      </c>
      <c r="E40" s="6">
        <v>52745.8</v>
      </c>
      <c r="F40" s="6">
        <v>58479.6</v>
      </c>
    </row>
    <row r="41" spans="1:6" ht="12.75">
      <c r="A41" s="153" t="s">
        <v>626</v>
      </c>
      <c r="C41" s="6"/>
      <c r="D41" s="6"/>
      <c r="E41" s="6"/>
      <c r="F41" s="6"/>
    </row>
    <row r="42" spans="1:6" ht="12.75">
      <c r="A42" s="153" t="s">
        <v>627</v>
      </c>
      <c r="B42" s="6">
        <v>2079.7</v>
      </c>
      <c r="C42" s="6">
        <v>2797.5</v>
      </c>
      <c r="D42" s="6">
        <v>-3519.9</v>
      </c>
      <c r="E42" s="6">
        <v>-1356.7</v>
      </c>
      <c r="F42" s="6">
        <v>4994.4</v>
      </c>
    </row>
    <row r="43" spans="1:6" ht="12.75">
      <c r="A43" s="153" t="s">
        <v>613</v>
      </c>
      <c r="B43" s="6">
        <v>445.5</v>
      </c>
      <c r="C43" s="6">
        <v>708.9</v>
      </c>
      <c r="D43" s="6">
        <v>635.1</v>
      </c>
      <c r="E43" s="6">
        <v>653.4</v>
      </c>
      <c r="F43" s="6">
        <v>734</v>
      </c>
    </row>
    <row r="44" spans="1:6" ht="12.75">
      <c r="A44" s="153" t="s">
        <v>614</v>
      </c>
      <c r="B44" s="65">
        <v>-40079.1</v>
      </c>
      <c r="C44" s="65">
        <v>-53694.3</v>
      </c>
      <c r="D44" s="65">
        <v>-40724.2</v>
      </c>
      <c r="E44" s="65">
        <v>-50272.9</v>
      </c>
      <c r="F44" s="6">
        <v>-75391.8</v>
      </c>
    </row>
    <row r="45" spans="1:6" ht="12.75">
      <c r="A45" s="153" t="s">
        <v>615</v>
      </c>
      <c r="B45" s="65">
        <v>59749.9</v>
      </c>
      <c r="C45" s="6">
        <v>81918.9</v>
      </c>
      <c r="D45" s="6">
        <v>99578.9</v>
      </c>
      <c r="E45" s="6">
        <v>97187.3</v>
      </c>
      <c r="F45" s="6">
        <v>131470.2</v>
      </c>
    </row>
    <row r="46" spans="1:6" ht="12.75">
      <c r="A46" s="153" t="s">
        <v>616</v>
      </c>
      <c r="B46" s="65">
        <v>-99829</v>
      </c>
      <c r="C46" s="6">
        <v>-135613.2</v>
      </c>
      <c r="D46" s="6">
        <v>-140303.1</v>
      </c>
      <c r="E46" s="6">
        <v>-147460.2</v>
      </c>
      <c r="F46" s="6">
        <v>-206862</v>
      </c>
    </row>
    <row r="47" spans="1:4" ht="12.75" hidden="1">
      <c r="A47" s="153" t="s">
        <v>138</v>
      </c>
      <c r="B47" s="6">
        <v>0</v>
      </c>
      <c r="C47" s="6">
        <v>0</v>
      </c>
      <c r="D47" s="6">
        <v>0</v>
      </c>
    </row>
    <row r="48" spans="1:6" ht="13.5" thickBot="1">
      <c r="A48" s="10"/>
      <c r="B48" s="42"/>
      <c r="C48" s="42"/>
      <c r="D48" s="42"/>
      <c r="E48" s="42"/>
      <c r="F48" s="42"/>
    </row>
    <row r="49" spans="1:2" ht="12.75">
      <c r="A49" s="170"/>
      <c r="B49" s="14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&amp;C92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47"/>
  <sheetViews>
    <sheetView showGridLines="0" workbookViewId="0" topLeftCell="A46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05" t="s">
        <v>163</v>
      </c>
    </row>
    <row r="2" ht="18" customHeight="1">
      <c r="A2" s="224" t="s">
        <v>628</v>
      </c>
    </row>
    <row r="3" spans="1:15" ht="18" customHeight="1" thickBot="1">
      <c r="A3" s="483" t="s">
        <v>629</v>
      </c>
      <c r="B3" s="483"/>
      <c r="C3" s="483"/>
      <c r="D3" s="483"/>
      <c r="E3" s="146"/>
      <c r="F3" s="146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8" customHeight="1" thickBot="1">
      <c r="A4" s="225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  <c r="G4" s="194"/>
      <c r="H4" s="194"/>
      <c r="I4" s="194"/>
      <c r="J4" s="194"/>
      <c r="K4" s="194"/>
      <c r="L4" s="194"/>
      <c r="M4" s="194"/>
      <c r="N4" s="194"/>
      <c r="O4" s="194"/>
    </row>
    <row r="5" ht="12.75">
      <c r="A5" s="284"/>
    </row>
    <row r="6" spans="1:6" ht="12.75">
      <c r="A6" s="40" t="s">
        <v>630</v>
      </c>
      <c r="B6" s="68">
        <v>108.5</v>
      </c>
      <c r="C6" s="68">
        <v>108.4</v>
      </c>
      <c r="D6" s="68">
        <v>102.9</v>
      </c>
      <c r="E6" s="68">
        <v>99.5</v>
      </c>
      <c r="F6" s="68">
        <v>106</v>
      </c>
    </row>
    <row r="7" spans="1:3" ht="12.75">
      <c r="A7" s="40"/>
      <c r="C7" s="5"/>
    </row>
    <row r="8" spans="1:6" ht="12.75">
      <c r="A8" s="153" t="s">
        <v>603</v>
      </c>
      <c r="B8" s="5">
        <v>102.6</v>
      </c>
      <c r="C8" s="5">
        <v>110.8</v>
      </c>
      <c r="D8" s="5">
        <v>88.1</v>
      </c>
      <c r="E8" s="36">
        <v>102</v>
      </c>
      <c r="F8" s="5">
        <v>108.1</v>
      </c>
    </row>
    <row r="9" spans="1:6" ht="12.75">
      <c r="A9" s="153" t="s">
        <v>620</v>
      </c>
      <c r="B9" s="5">
        <v>102.7</v>
      </c>
      <c r="C9" s="5">
        <v>111.5</v>
      </c>
      <c r="D9" s="5">
        <v>86.9</v>
      </c>
      <c r="E9" s="5">
        <v>102.4</v>
      </c>
      <c r="F9" s="5">
        <v>108.6</v>
      </c>
    </row>
    <row r="10" spans="1:6" ht="12.75">
      <c r="A10" s="153" t="s">
        <v>621</v>
      </c>
      <c r="B10" s="5">
        <v>102.5</v>
      </c>
      <c r="C10" s="5">
        <v>113.4</v>
      </c>
      <c r="D10" s="5">
        <v>85.4</v>
      </c>
      <c r="E10" s="5">
        <v>102.9</v>
      </c>
      <c r="F10" s="5">
        <v>109.5</v>
      </c>
    </row>
    <row r="11" spans="1:6" ht="12.75">
      <c r="A11" s="153" t="s">
        <v>622</v>
      </c>
      <c r="B11" s="5">
        <v>112.5</v>
      </c>
      <c r="C11" s="5">
        <v>85.6</v>
      </c>
      <c r="D11" s="5">
        <v>100.4</v>
      </c>
      <c r="E11" s="5">
        <v>93.3</v>
      </c>
      <c r="F11" s="5">
        <v>98.2</v>
      </c>
    </row>
    <row r="12" spans="1:6" ht="12.75">
      <c r="A12" s="153" t="s">
        <v>623</v>
      </c>
      <c r="B12" s="5">
        <v>101.8</v>
      </c>
      <c r="C12" s="5">
        <v>100.7</v>
      </c>
      <c r="D12" s="5">
        <v>100.7</v>
      </c>
      <c r="E12" s="5">
        <v>99.8</v>
      </c>
      <c r="F12" s="5">
        <v>101.3</v>
      </c>
    </row>
    <row r="13" spans="1:6" ht="12.75">
      <c r="A13" s="153" t="s">
        <v>624</v>
      </c>
      <c r="B13" s="5">
        <v>101.7</v>
      </c>
      <c r="C13" s="5">
        <v>102.3</v>
      </c>
      <c r="D13" s="5">
        <v>102.4</v>
      </c>
      <c r="E13" s="5">
        <v>98.1</v>
      </c>
      <c r="F13" s="5">
        <v>103.1</v>
      </c>
    </row>
    <row r="14" spans="1:6" ht="12.75">
      <c r="A14" s="153" t="s">
        <v>631</v>
      </c>
      <c r="B14" s="5">
        <v>114.6</v>
      </c>
      <c r="C14" s="5">
        <v>113.9</v>
      </c>
      <c r="D14" s="5">
        <v>95.1</v>
      </c>
      <c r="E14" s="5">
        <v>94.8</v>
      </c>
      <c r="F14" s="5">
        <v>106.3</v>
      </c>
    </row>
    <row r="15" spans="1:6" ht="12.75">
      <c r="A15" s="153" t="s">
        <v>632</v>
      </c>
      <c r="B15" s="5">
        <v>110.8</v>
      </c>
      <c r="C15" s="5">
        <v>113.2</v>
      </c>
      <c r="D15" s="5">
        <v>108.5</v>
      </c>
      <c r="E15" s="5">
        <v>92.9</v>
      </c>
      <c r="F15" s="5">
        <v>95.6</v>
      </c>
    </row>
    <row r="16" spans="1:6" ht="12.75">
      <c r="A16" s="153" t="s">
        <v>633</v>
      </c>
      <c r="B16" s="5"/>
      <c r="C16" s="5"/>
      <c r="D16" s="5"/>
      <c r="F16" s="5"/>
    </row>
    <row r="17" spans="1:6" ht="12.75">
      <c r="A17" s="153" t="s">
        <v>627</v>
      </c>
      <c r="B17" s="5">
        <v>239.6</v>
      </c>
      <c r="C17" s="5">
        <v>121.1</v>
      </c>
      <c r="D17" s="5">
        <v>-105.9</v>
      </c>
      <c r="E17" s="5">
        <v>50.8</v>
      </c>
      <c r="F17" s="5">
        <v>-319.1</v>
      </c>
    </row>
    <row r="18" spans="1:6" ht="12.75">
      <c r="A18" s="153" t="s">
        <v>634</v>
      </c>
      <c r="B18" s="5">
        <v>97.8</v>
      </c>
      <c r="C18" s="5">
        <v>126.9</v>
      </c>
      <c r="D18" s="5">
        <v>84.2</v>
      </c>
      <c r="E18" s="36">
        <v>84</v>
      </c>
      <c r="F18" s="5">
        <v>95.9</v>
      </c>
    </row>
    <row r="19" spans="1:6" ht="12.75">
      <c r="A19" s="153" t="s">
        <v>635</v>
      </c>
      <c r="B19" s="5"/>
      <c r="C19" s="5"/>
      <c r="D19" s="5"/>
      <c r="F19" s="5"/>
    </row>
    <row r="20" spans="1:6" ht="12.75">
      <c r="A20" s="153" t="s">
        <v>636</v>
      </c>
      <c r="B20" s="5">
        <v>125.8</v>
      </c>
      <c r="C20" s="5">
        <v>109.1</v>
      </c>
      <c r="D20" s="5">
        <v>98.9</v>
      </c>
      <c r="E20" s="5">
        <v>88.3</v>
      </c>
      <c r="F20" s="5">
        <v>115.7</v>
      </c>
    </row>
    <row r="21" spans="1:6" ht="12.75">
      <c r="A21" s="153" t="s">
        <v>637</v>
      </c>
      <c r="B21" s="36">
        <v>111</v>
      </c>
      <c r="C21" s="5">
        <v>113.6</v>
      </c>
      <c r="D21" s="5">
        <v>80.6</v>
      </c>
      <c r="E21" s="5">
        <v>93.1</v>
      </c>
      <c r="F21" s="5">
        <v>114.9</v>
      </c>
    </row>
    <row r="22" spans="1:6" ht="13.5" thickBot="1">
      <c r="A22" s="225"/>
      <c r="B22" s="42"/>
      <c r="C22" s="42"/>
      <c r="D22" s="42"/>
      <c r="E22" s="42"/>
      <c r="F22" s="42"/>
    </row>
    <row r="23" ht="12.75">
      <c r="A23" s="284"/>
    </row>
    <row r="24" ht="12.75">
      <c r="A24" s="175"/>
    </row>
    <row r="25" ht="18.75" customHeight="1">
      <c r="A25" s="105" t="s">
        <v>638</v>
      </c>
    </row>
    <row r="26" ht="18.75" customHeight="1" thickBot="1">
      <c r="A26" s="150" t="s">
        <v>700</v>
      </c>
    </row>
    <row r="27" spans="1:6" ht="18" customHeight="1" thickBot="1">
      <c r="A27" s="225"/>
      <c r="B27" s="285">
        <v>2007</v>
      </c>
      <c r="C27" s="285">
        <v>2008</v>
      </c>
      <c r="D27" s="285">
        <v>2009</v>
      </c>
      <c r="E27" s="285">
        <v>2010</v>
      </c>
      <c r="F27" s="285">
        <v>2011</v>
      </c>
    </row>
    <row r="28" ht="12.75">
      <c r="A28" s="284"/>
    </row>
    <row r="29" spans="1:7" ht="12.75">
      <c r="A29" s="40" t="s">
        <v>630</v>
      </c>
      <c r="B29" s="68">
        <v>134.6</v>
      </c>
      <c r="C29" s="68">
        <v>145.9</v>
      </c>
      <c r="D29" s="68">
        <v>150.1</v>
      </c>
      <c r="E29" s="68">
        <v>149.3</v>
      </c>
      <c r="F29" s="68">
        <v>158.3</v>
      </c>
      <c r="G29" s="41"/>
    </row>
    <row r="30" ht="12.75">
      <c r="A30" s="40"/>
    </row>
    <row r="31" spans="1:7" ht="12.75">
      <c r="A31" s="153" t="s">
        <v>603</v>
      </c>
      <c r="B31" s="36">
        <v>169.8</v>
      </c>
      <c r="C31" s="36">
        <v>188.1</v>
      </c>
      <c r="D31" s="36">
        <v>165.7</v>
      </c>
      <c r="E31" s="36">
        <v>169</v>
      </c>
      <c r="F31" s="36">
        <v>182.7</v>
      </c>
      <c r="G31" s="41"/>
    </row>
    <row r="32" spans="1:7" ht="12.75">
      <c r="A32" s="153" t="s">
        <v>620</v>
      </c>
      <c r="B32" s="36">
        <v>179.9</v>
      </c>
      <c r="C32" s="36">
        <v>200.6</v>
      </c>
      <c r="D32" s="36">
        <v>174.3</v>
      </c>
      <c r="E32" s="36">
        <v>178.5</v>
      </c>
      <c r="F32" s="36">
        <v>193.9</v>
      </c>
      <c r="G32" s="41"/>
    </row>
    <row r="33" spans="1:7" ht="12.75">
      <c r="A33" s="153" t="s">
        <v>621</v>
      </c>
      <c r="B33" s="36">
        <v>195</v>
      </c>
      <c r="C33" s="36">
        <v>221.1</v>
      </c>
      <c r="D33" s="36">
        <v>188.8</v>
      </c>
      <c r="E33" s="36">
        <v>194.3</v>
      </c>
      <c r="F33" s="36">
        <v>212.8</v>
      </c>
      <c r="G33" s="41"/>
    </row>
    <row r="34" spans="1:7" ht="12.75">
      <c r="A34" s="153" t="s">
        <v>622</v>
      </c>
      <c r="B34" s="36">
        <v>69.5</v>
      </c>
      <c r="C34" s="36">
        <v>59.5</v>
      </c>
      <c r="D34" s="36">
        <v>59.7</v>
      </c>
      <c r="E34" s="36">
        <v>55.7</v>
      </c>
      <c r="F34" s="36">
        <v>54.7</v>
      </c>
      <c r="G34" s="41"/>
    </row>
    <row r="35" spans="1:7" ht="12.75">
      <c r="A35" s="153" t="s">
        <v>623</v>
      </c>
      <c r="B35" s="36">
        <v>109.9</v>
      </c>
      <c r="C35" s="36">
        <v>110.7</v>
      </c>
      <c r="D35" s="36">
        <v>111.5</v>
      </c>
      <c r="E35" s="36">
        <v>111.3</v>
      </c>
      <c r="F35" s="36">
        <v>112.7</v>
      </c>
      <c r="G35" s="41"/>
    </row>
    <row r="36" spans="1:7" ht="12.75">
      <c r="A36" s="153" t="s">
        <v>624</v>
      </c>
      <c r="B36" s="36">
        <v>100.5</v>
      </c>
      <c r="C36" s="36">
        <v>102.8</v>
      </c>
      <c r="D36" s="36">
        <v>105.3</v>
      </c>
      <c r="E36" s="36">
        <v>103.3</v>
      </c>
      <c r="F36" s="36">
        <v>106.5</v>
      </c>
      <c r="G36" s="41"/>
    </row>
    <row r="37" spans="1:7" ht="12.75">
      <c r="A37" s="153" t="s">
        <v>631</v>
      </c>
      <c r="B37" s="36">
        <v>161.2</v>
      </c>
      <c r="C37" s="36">
        <v>183.6</v>
      </c>
      <c r="D37" s="36">
        <v>174.6</v>
      </c>
      <c r="E37" s="36">
        <v>165.5</v>
      </c>
      <c r="F37" s="36">
        <v>175.9</v>
      </c>
      <c r="G37" s="41"/>
    </row>
    <row r="38" spans="1:7" ht="12.75">
      <c r="A38" s="153" t="s">
        <v>632</v>
      </c>
      <c r="B38" s="36">
        <v>166.6</v>
      </c>
      <c r="C38" s="36">
        <v>188.6</v>
      </c>
      <c r="D38" s="36">
        <v>204.6</v>
      </c>
      <c r="E38" s="36">
        <v>190.1</v>
      </c>
      <c r="F38" s="36">
        <v>181.7</v>
      </c>
      <c r="G38" s="41"/>
    </row>
    <row r="39" spans="1:7" ht="12.75">
      <c r="A39" s="153" t="s">
        <v>633</v>
      </c>
      <c r="F39" s="36"/>
      <c r="G39" s="41"/>
    </row>
    <row r="40" spans="1:7" ht="12.75">
      <c r="A40" s="153" t="s">
        <v>627</v>
      </c>
      <c r="B40" s="36">
        <v>110.7</v>
      </c>
      <c r="C40" s="36">
        <v>134.1</v>
      </c>
      <c r="D40" s="36">
        <v>-142</v>
      </c>
      <c r="E40" s="36">
        <v>-72.1</v>
      </c>
      <c r="F40" s="36">
        <v>230.1</v>
      </c>
      <c r="G40" s="41"/>
    </row>
    <row r="41" spans="1:7" ht="12.75">
      <c r="A41" s="153" t="s">
        <v>634</v>
      </c>
      <c r="B41" s="36">
        <v>214.7</v>
      </c>
      <c r="C41" s="36">
        <v>272.5</v>
      </c>
      <c r="D41" s="36">
        <v>229.4</v>
      </c>
      <c r="E41" s="36">
        <v>192.7</v>
      </c>
      <c r="F41" s="36">
        <v>184.8</v>
      </c>
      <c r="G41" s="41"/>
    </row>
    <row r="42" spans="1:7" ht="12.75">
      <c r="A42" s="153" t="s">
        <v>635</v>
      </c>
      <c r="F42" s="36"/>
      <c r="G42" s="41"/>
    </row>
    <row r="43" spans="1:7" ht="12.75">
      <c r="A43" s="153" t="s">
        <v>639</v>
      </c>
      <c r="B43" s="36">
        <v>151.3</v>
      </c>
      <c r="C43" s="36">
        <v>165.1</v>
      </c>
      <c r="D43" s="36">
        <v>163.3</v>
      </c>
      <c r="E43" s="36">
        <v>144.2</v>
      </c>
      <c r="F43" s="36">
        <v>166.8</v>
      </c>
      <c r="G43" s="41"/>
    </row>
    <row r="44" spans="1:7" ht="12.75">
      <c r="A44" s="153" t="s">
        <v>640</v>
      </c>
      <c r="B44" s="36">
        <v>225.3</v>
      </c>
      <c r="C44" s="36">
        <v>255.9</v>
      </c>
      <c r="D44" s="36">
        <v>206.3</v>
      </c>
      <c r="E44" s="36">
        <v>192.1</v>
      </c>
      <c r="F44" s="36">
        <v>220.7</v>
      </c>
      <c r="G44" s="41"/>
    </row>
    <row r="45" ht="12.75">
      <c r="A45" s="5"/>
    </row>
    <row r="46" spans="1:6" ht="13.5" thickBot="1">
      <c r="A46" s="225"/>
      <c r="B46" s="42"/>
      <c r="C46" s="42"/>
      <c r="D46" s="42"/>
      <c r="E46" s="42"/>
      <c r="F46" s="42"/>
    </row>
    <row r="47" ht="12.75">
      <c r="A47" s="284"/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&amp;C93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54"/>
  <sheetViews>
    <sheetView showGridLines="0" workbookViewId="0" topLeftCell="A32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24" t="s">
        <v>641</v>
      </c>
    </row>
    <row r="2" ht="18.75" customHeight="1">
      <c r="A2" s="124" t="s">
        <v>642</v>
      </c>
    </row>
    <row r="3" spans="1:9" ht="18" customHeight="1" thickBot="1">
      <c r="A3" s="483" t="s">
        <v>541</v>
      </c>
      <c r="B3" s="483"/>
      <c r="C3" s="483"/>
      <c r="D3" s="483"/>
      <c r="E3" s="150"/>
      <c r="F3" s="150"/>
      <c r="G3" s="207"/>
      <c r="H3" s="207"/>
      <c r="I3" s="207"/>
    </row>
    <row r="4" spans="1:6" ht="18" customHeight="1" thickBot="1">
      <c r="A4" s="173"/>
      <c r="B4" s="83">
        <v>2007</v>
      </c>
      <c r="C4" s="83">
        <v>2008</v>
      </c>
      <c r="D4" s="83">
        <v>2009</v>
      </c>
      <c r="E4" s="83">
        <v>2010</v>
      </c>
      <c r="F4" s="83">
        <v>2011</v>
      </c>
    </row>
    <row r="5" ht="12.75">
      <c r="A5" s="153"/>
    </row>
    <row r="6" spans="1:6" ht="12.75">
      <c r="A6" s="152" t="s">
        <v>148</v>
      </c>
      <c r="B6" s="286">
        <v>100</v>
      </c>
      <c r="C6" s="286">
        <v>100</v>
      </c>
      <c r="D6" s="286">
        <v>100</v>
      </c>
      <c r="E6" s="286">
        <v>100</v>
      </c>
      <c r="F6" s="135">
        <f>E8+E14+E19</f>
        <v>100</v>
      </c>
    </row>
    <row r="7" spans="1:4" ht="12.75">
      <c r="A7" s="153"/>
      <c r="B7" s="5"/>
      <c r="D7" s="5"/>
    </row>
    <row r="8" spans="1:6" ht="12.75">
      <c r="A8" s="153" t="s">
        <v>643</v>
      </c>
      <c r="B8" s="36">
        <v>104.6</v>
      </c>
      <c r="C8" s="36">
        <v>110.1</v>
      </c>
      <c r="D8" s="5">
        <v>96.7</v>
      </c>
      <c r="E8" s="5">
        <v>102.7</v>
      </c>
      <c r="F8" s="5">
        <v>101.6</v>
      </c>
    </row>
    <row r="9" spans="1:6" ht="12.75">
      <c r="A9" s="153" t="s">
        <v>644</v>
      </c>
      <c r="B9" s="36">
        <v>96.7</v>
      </c>
      <c r="C9" s="36">
        <v>101.5</v>
      </c>
      <c r="D9" s="36">
        <v>87</v>
      </c>
      <c r="E9" s="36">
        <v>93</v>
      </c>
      <c r="F9" s="5">
        <v>93.6</v>
      </c>
    </row>
    <row r="10" spans="1:6" ht="12.75">
      <c r="A10" s="153" t="s">
        <v>621</v>
      </c>
      <c r="B10" s="36">
        <v>85.1</v>
      </c>
      <c r="C10" s="5">
        <v>91.2</v>
      </c>
      <c r="D10" s="36">
        <v>77</v>
      </c>
      <c r="E10" s="36">
        <v>83.2</v>
      </c>
      <c r="F10" s="5">
        <v>82.1</v>
      </c>
    </row>
    <row r="11" spans="1:6" ht="12.75">
      <c r="A11" s="153" t="s">
        <v>622</v>
      </c>
      <c r="B11" s="36">
        <v>2.4</v>
      </c>
      <c r="C11" s="5">
        <v>1.4</v>
      </c>
      <c r="D11" s="5">
        <v>1.3</v>
      </c>
      <c r="E11" s="5">
        <v>1.4</v>
      </c>
      <c r="F11" s="5">
        <v>1.3</v>
      </c>
    </row>
    <row r="12" spans="1:6" ht="12.75">
      <c r="A12" s="153" t="s">
        <v>623</v>
      </c>
      <c r="B12" s="36">
        <v>9.2</v>
      </c>
      <c r="C12" s="5">
        <v>8.9</v>
      </c>
      <c r="D12" s="5">
        <v>8.7</v>
      </c>
      <c r="E12" s="5">
        <v>8.4</v>
      </c>
      <c r="F12" s="5">
        <v>10.2</v>
      </c>
    </row>
    <row r="13" spans="1:6" ht="12.75">
      <c r="A13" s="153" t="s">
        <v>722</v>
      </c>
      <c r="B13" s="36">
        <v>7.9</v>
      </c>
      <c r="C13" s="5">
        <v>8.6</v>
      </c>
      <c r="D13" s="5">
        <v>9.7</v>
      </c>
      <c r="E13" s="36">
        <v>9.7</v>
      </c>
      <c r="F13" s="36">
        <v>8</v>
      </c>
    </row>
    <row r="14" spans="1:6" ht="12.75">
      <c r="A14" s="153" t="s">
        <v>723</v>
      </c>
      <c r="B14" s="36">
        <v>26.6</v>
      </c>
      <c r="C14" s="36">
        <v>29</v>
      </c>
      <c r="D14" s="36">
        <v>27.3</v>
      </c>
      <c r="E14" s="5">
        <v>27.4</v>
      </c>
      <c r="F14" s="5">
        <v>25.5</v>
      </c>
    </row>
    <row r="15" spans="1:6" ht="12.75">
      <c r="A15" s="153" t="s">
        <v>625</v>
      </c>
      <c r="B15" s="36">
        <v>24.6</v>
      </c>
      <c r="C15" s="5">
        <v>26.8</v>
      </c>
      <c r="D15" s="36">
        <v>28.2</v>
      </c>
      <c r="E15" s="5">
        <v>27.8</v>
      </c>
      <c r="F15" s="5">
        <v>23.7</v>
      </c>
    </row>
    <row r="16" spans="1:6" ht="12.75">
      <c r="A16" s="153" t="s">
        <v>626</v>
      </c>
      <c r="B16" s="36"/>
      <c r="C16" s="5"/>
      <c r="D16" s="5"/>
      <c r="E16" s="5"/>
      <c r="F16" s="5"/>
    </row>
    <row r="17" spans="1:6" ht="12.75">
      <c r="A17" s="153" t="s">
        <v>627</v>
      </c>
      <c r="B17" s="36">
        <v>1.6</v>
      </c>
      <c r="C17" s="5">
        <v>1.8</v>
      </c>
      <c r="D17" s="36">
        <v>-1.3</v>
      </c>
      <c r="E17" s="5">
        <v>-0.7</v>
      </c>
      <c r="F17" s="5">
        <v>1.5</v>
      </c>
    </row>
    <row r="18" spans="1:6" ht="12.75">
      <c r="A18" s="153" t="s">
        <v>724</v>
      </c>
      <c r="B18" s="36">
        <v>0.4</v>
      </c>
      <c r="C18" s="5">
        <v>0.4</v>
      </c>
      <c r="D18" s="5">
        <v>0.4</v>
      </c>
      <c r="E18" s="5">
        <v>0.3</v>
      </c>
      <c r="F18" s="5">
        <v>0.3</v>
      </c>
    </row>
    <row r="19" spans="1:6" ht="12.75">
      <c r="A19" s="153" t="s">
        <v>635</v>
      </c>
      <c r="B19" s="36">
        <v>-31.2</v>
      </c>
      <c r="C19" s="36">
        <v>-39.1</v>
      </c>
      <c r="D19" s="36">
        <v>-24</v>
      </c>
      <c r="E19" s="36">
        <v>-30.1</v>
      </c>
      <c r="F19" s="5">
        <v>-27.1</v>
      </c>
    </row>
    <row r="20" spans="1:6" ht="12.75">
      <c r="A20" s="153" t="s">
        <v>639</v>
      </c>
      <c r="B20" s="36">
        <v>52.9</v>
      </c>
      <c r="C20" s="5">
        <v>53.5</v>
      </c>
      <c r="D20" s="5">
        <v>54.7</v>
      </c>
      <c r="E20" s="5">
        <v>51.6</v>
      </c>
      <c r="F20" s="5">
        <v>54.5</v>
      </c>
    </row>
    <row r="21" spans="1:6" ht="12.75">
      <c r="A21" s="153" t="s">
        <v>640</v>
      </c>
      <c r="B21" s="36">
        <v>-84.1</v>
      </c>
      <c r="C21" s="5">
        <v>-92.6</v>
      </c>
      <c r="D21" s="5">
        <v>-78.7</v>
      </c>
      <c r="E21" s="5">
        <v>-81.7</v>
      </c>
      <c r="F21" s="5">
        <v>-81.6</v>
      </c>
    </row>
    <row r="22" spans="1:6" ht="13.5" thickBot="1">
      <c r="A22" s="155"/>
      <c r="B22" s="42"/>
      <c r="C22" s="42"/>
      <c r="D22" s="42"/>
      <c r="E22" s="42"/>
      <c r="F22" s="42"/>
    </row>
    <row r="23" ht="12.75">
      <c r="A23" s="153"/>
    </row>
    <row r="24" ht="12.75" hidden="1">
      <c r="A24" s="125" t="s">
        <v>316</v>
      </c>
    </row>
    <row r="25" ht="12.75" hidden="1">
      <c r="A25" s="287" t="s">
        <v>725</v>
      </c>
    </row>
    <row r="26" ht="12.75">
      <c r="A26" s="288"/>
    </row>
    <row r="27" ht="18.75" customHeight="1">
      <c r="A27" s="124" t="s">
        <v>726</v>
      </c>
    </row>
    <row r="28" ht="18.75" customHeight="1">
      <c r="A28" s="124" t="s">
        <v>727</v>
      </c>
    </row>
    <row r="29" spans="1:6" ht="18" customHeight="1" thickBot="1">
      <c r="A29" s="150" t="s">
        <v>119</v>
      </c>
      <c r="B29" s="42"/>
      <c r="C29" s="42"/>
      <c r="D29" s="42"/>
      <c r="E29" s="42"/>
      <c r="F29" s="42"/>
    </row>
    <row r="30" spans="1:6" ht="18" customHeight="1" thickBot="1">
      <c r="A30" s="173"/>
      <c r="B30" s="83">
        <v>2007</v>
      </c>
      <c r="C30" s="83">
        <v>2008</v>
      </c>
      <c r="D30" s="83">
        <v>2009</v>
      </c>
      <c r="E30" s="83">
        <v>2010</v>
      </c>
      <c r="F30" s="83">
        <v>2011</v>
      </c>
    </row>
    <row r="31" ht="12.75">
      <c r="A31" s="170"/>
    </row>
    <row r="32" ht="12.75">
      <c r="A32" s="289" t="s">
        <v>728</v>
      </c>
    </row>
    <row r="33" spans="1:6" ht="12.75">
      <c r="A33" s="289" t="s">
        <v>505</v>
      </c>
      <c r="B33" s="290">
        <v>137226.1</v>
      </c>
      <c r="C33" s="290">
        <v>190777.2</v>
      </c>
      <c r="D33" s="290">
        <f>D35+D46</f>
        <v>175029.1</v>
      </c>
      <c r="E33" s="290">
        <v>205010.3</v>
      </c>
      <c r="F33" s="9">
        <v>267777.2</v>
      </c>
    </row>
    <row r="34" spans="1:5" ht="12.75">
      <c r="A34" s="291" t="s">
        <v>729</v>
      </c>
      <c r="B34" s="140"/>
      <c r="C34" s="140"/>
      <c r="D34" s="140"/>
      <c r="E34" s="140"/>
    </row>
    <row r="35" spans="1:6" ht="12.75">
      <c r="A35" s="292" t="s">
        <v>730</v>
      </c>
      <c r="B35" s="293">
        <v>120678.9</v>
      </c>
      <c r="C35" s="293">
        <v>171294.6</v>
      </c>
      <c r="D35" s="293">
        <f>SUM(D37:D40)-8347.9</f>
        <v>154886.9</v>
      </c>
      <c r="E35" s="293">
        <v>183324.7</v>
      </c>
      <c r="F35" s="6">
        <v>234784.5</v>
      </c>
    </row>
    <row r="36" spans="1:6" ht="12.75">
      <c r="A36" s="291" t="s">
        <v>729</v>
      </c>
      <c r="B36" s="95"/>
      <c r="C36" s="95"/>
      <c r="D36" s="95"/>
      <c r="E36" s="95"/>
      <c r="F36" s="6"/>
    </row>
    <row r="37" spans="1:6" ht="12.75">
      <c r="A37" s="292" t="s">
        <v>735</v>
      </c>
      <c r="B37" s="16">
        <v>79471.3</v>
      </c>
      <c r="C37" s="6">
        <v>116017.9</v>
      </c>
      <c r="D37" s="6">
        <v>97211.5</v>
      </c>
      <c r="E37" s="6">
        <v>110950.8</v>
      </c>
      <c r="F37" s="6">
        <v>151745.5</v>
      </c>
    </row>
    <row r="38" spans="1:6" ht="12.75">
      <c r="A38" s="175" t="s">
        <v>736</v>
      </c>
      <c r="B38" s="6">
        <v>21999.1</v>
      </c>
      <c r="C38" s="6">
        <v>33070.2</v>
      </c>
      <c r="D38" s="6">
        <v>36619.3</v>
      </c>
      <c r="E38" s="6">
        <v>41559.9</v>
      </c>
      <c r="F38" s="6">
        <v>53968.8</v>
      </c>
    </row>
    <row r="39" spans="1:6" ht="12.75">
      <c r="A39" s="175" t="s">
        <v>737</v>
      </c>
      <c r="C39" s="6"/>
      <c r="D39" s="6"/>
      <c r="E39" s="6"/>
      <c r="F39" s="6"/>
    </row>
    <row r="40" spans="1:6" ht="12.75">
      <c r="A40" s="175" t="s">
        <v>738</v>
      </c>
      <c r="B40" s="16">
        <v>24917</v>
      </c>
      <c r="C40" s="6">
        <v>27751.5</v>
      </c>
      <c r="D40" s="6">
        <v>29404</v>
      </c>
      <c r="E40" s="6">
        <v>31356.5</v>
      </c>
      <c r="F40" s="6">
        <v>36698.7</v>
      </c>
    </row>
    <row r="41" spans="1:6" ht="12.75">
      <c r="A41" s="175" t="s">
        <v>317</v>
      </c>
      <c r="B41" s="16">
        <v>-5708.5</v>
      </c>
      <c r="C41" s="6">
        <v>-5545</v>
      </c>
      <c r="D41" s="6">
        <v>-8347.9</v>
      </c>
      <c r="E41" s="6">
        <v>-542.5</v>
      </c>
      <c r="F41" s="6">
        <v>-7628.5</v>
      </c>
    </row>
    <row r="42" spans="1:6" ht="12.75">
      <c r="A42" s="175" t="s">
        <v>739</v>
      </c>
      <c r="B42" s="140"/>
      <c r="C42" s="5"/>
      <c r="D42" s="6"/>
      <c r="E42" s="6"/>
      <c r="F42" s="6"/>
    </row>
    <row r="43" spans="1:6" ht="12.75">
      <c r="A43" s="175" t="s">
        <v>740</v>
      </c>
      <c r="C43" s="5"/>
      <c r="D43" s="6"/>
      <c r="E43" s="6"/>
      <c r="F43" s="6"/>
    </row>
    <row r="44" spans="1:6" ht="12.75">
      <c r="A44" s="175" t="s">
        <v>741</v>
      </c>
      <c r="C44" s="5"/>
      <c r="D44" s="6"/>
      <c r="E44" s="6"/>
      <c r="F44" s="6"/>
    </row>
    <row r="45" spans="1:6" ht="12.75">
      <c r="A45" s="175" t="s">
        <v>742</v>
      </c>
      <c r="C45" s="5"/>
      <c r="D45" s="6"/>
      <c r="E45" s="6"/>
      <c r="F45" s="6"/>
    </row>
    <row r="46" spans="1:7" ht="12.75">
      <c r="A46" s="175" t="s">
        <v>743</v>
      </c>
      <c r="B46" s="16">
        <v>16547.2</v>
      </c>
      <c r="C46" s="16">
        <v>19482.6</v>
      </c>
      <c r="D46" s="16">
        <f>SUM(D48:D52)</f>
        <v>20142.2</v>
      </c>
      <c r="E46" s="16">
        <v>21685.6</v>
      </c>
      <c r="F46" s="16">
        <v>32992.7</v>
      </c>
      <c r="G46" s="41"/>
    </row>
    <row r="47" spans="1:6" ht="12.75">
      <c r="A47" s="291" t="s">
        <v>729</v>
      </c>
      <c r="C47" s="6"/>
      <c r="D47" s="6"/>
      <c r="E47" s="6"/>
      <c r="F47" s="6"/>
    </row>
    <row r="48" spans="1:6" ht="12.75">
      <c r="A48" s="294" t="s">
        <v>744</v>
      </c>
      <c r="B48" s="6">
        <v>7023.6</v>
      </c>
      <c r="C48" s="6">
        <v>8306.9</v>
      </c>
      <c r="D48" s="6">
        <v>9510.7</v>
      </c>
      <c r="E48" s="6">
        <v>10353.4</v>
      </c>
      <c r="F48" s="6">
        <v>16259.7</v>
      </c>
    </row>
    <row r="49" spans="1:6" ht="12.75">
      <c r="A49" s="294" t="s">
        <v>745</v>
      </c>
      <c r="B49" s="6">
        <v>1192.7</v>
      </c>
      <c r="C49" s="6">
        <v>909.4</v>
      </c>
      <c r="D49" s="6">
        <v>960.6</v>
      </c>
      <c r="E49" s="6">
        <v>1058.6</v>
      </c>
      <c r="F49" s="6">
        <v>1422</v>
      </c>
    </row>
    <row r="50" spans="1:6" ht="12.75">
      <c r="A50" s="175" t="s">
        <v>746</v>
      </c>
      <c r="C50" s="6"/>
      <c r="D50" s="6"/>
      <c r="E50" s="6"/>
      <c r="F50" s="6"/>
    </row>
    <row r="51" spans="1:6" ht="12.75">
      <c r="A51" s="175" t="s">
        <v>747</v>
      </c>
      <c r="B51" s="6">
        <v>8296.4</v>
      </c>
      <c r="C51" s="6">
        <v>10225.9</v>
      </c>
      <c r="D51" s="6">
        <v>9605.4</v>
      </c>
      <c r="E51" s="6">
        <v>9943.1</v>
      </c>
      <c r="F51" s="6">
        <v>14646.3</v>
      </c>
    </row>
    <row r="52" spans="1:6" ht="12.75">
      <c r="A52" s="175" t="s">
        <v>748</v>
      </c>
      <c r="B52" s="6">
        <v>34.5</v>
      </c>
      <c r="C52" s="6">
        <v>40.4</v>
      </c>
      <c r="D52" s="6">
        <v>65.5</v>
      </c>
      <c r="E52" s="6">
        <v>330.5</v>
      </c>
      <c r="F52" s="6">
        <v>664.7</v>
      </c>
    </row>
    <row r="53" spans="1:6" ht="13.5" thickBot="1">
      <c r="A53" s="225"/>
      <c r="B53" s="42"/>
      <c r="C53" s="42"/>
      <c r="D53" s="42"/>
      <c r="E53" s="42"/>
      <c r="F53" s="42"/>
    </row>
    <row r="54" ht="12.75">
      <c r="A54" s="175"/>
    </row>
  </sheetData>
  <mergeCells count="1">
    <mergeCell ref="A3:D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&amp;C94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="40" zoomScaleNormal="40" workbookViewId="0" topLeftCell="A10">
      <selection activeCell="F40" sqref="F40"/>
    </sheetView>
  </sheetViews>
  <sheetFormatPr defaultColWidth="9.00390625" defaultRowHeight="12.75"/>
  <cols>
    <col min="1" max="1" width="37.00390625" style="437" customWidth="1"/>
    <col min="2" max="16384" width="9.125" style="437" customWidth="1"/>
  </cols>
  <sheetData>
    <row r="1" ht="18.75" customHeight="1">
      <c r="A1" s="22" t="s">
        <v>749</v>
      </c>
    </row>
    <row r="2" ht="18.75" customHeight="1">
      <c r="A2" s="7" t="s">
        <v>750</v>
      </c>
    </row>
    <row r="3" spans="1:6" ht="18" customHeight="1" thickBot="1">
      <c r="A3" s="39" t="s">
        <v>358</v>
      </c>
      <c r="B3" s="438"/>
      <c r="C3" s="438"/>
      <c r="D3" s="438"/>
      <c r="E3" s="438"/>
      <c r="F3" s="438"/>
    </row>
    <row r="4" spans="1:6" ht="18" customHeight="1" thickBot="1">
      <c r="A4" s="69"/>
      <c r="B4" s="19">
        <v>2004</v>
      </c>
      <c r="C4" s="19">
        <v>2005</v>
      </c>
      <c r="D4" s="19">
        <v>2006</v>
      </c>
      <c r="E4" s="19">
        <v>2007</v>
      </c>
      <c r="F4" s="19">
        <v>2008</v>
      </c>
    </row>
    <row r="5" ht="12.75">
      <c r="A5" s="70"/>
    </row>
    <row r="6" spans="1:7" ht="12.75">
      <c r="A6" s="32" t="s">
        <v>125</v>
      </c>
      <c r="B6" s="13">
        <v>17146</v>
      </c>
      <c r="C6" s="13">
        <v>17667.3</v>
      </c>
      <c r="D6" s="13">
        <v>20469.6</v>
      </c>
      <c r="E6" s="13">
        <v>24268.8</v>
      </c>
      <c r="F6" s="13">
        <v>32937.5</v>
      </c>
      <c r="G6" s="448"/>
    </row>
    <row r="7" ht="12.75">
      <c r="A7" s="71"/>
    </row>
    <row r="8" spans="1:6" ht="12.75">
      <c r="A8" s="71" t="s">
        <v>753</v>
      </c>
      <c r="B8" s="12">
        <v>5525.7</v>
      </c>
      <c r="C8" s="12">
        <v>5001.5</v>
      </c>
      <c r="D8" s="12">
        <v>6052.9</v>
      </c>
      <c r="E8" s="6">
        <v>5781.3</v>
      </c>
      <c r="F8" s="12">
        <v>10051.4</v>
      </c>
    </row>
    <row r="9" spans="1:5" ht="12.75">
      <c r="A9" s="71" t="s">
        <v>754</v>
      </c>
      <c r="C9" s="448"/>
      <c r="E9" s="6"/>
    </row>
    <row r="10" spans="1:6" ht="12.75">
      <c r="A10" s="71" t="s">
        <v>755</v>
      </c>
      <c r="B10" s="12">
        <v>2395.4</v>
      </c>
      <c r="C10" s="12">
        <v>2421.6</v>
      </c>
      <c r="D10" s="12">
        <v>2709.1</v>
      </c>
      <c r="E10" s="6">
        <v>3003.2</v>
      </c>
      <c r="F10" s="12">
        <v>3170.9</v>
      </c>
    </row>
    <row r="11" spans="1:6" ht="12.75">
      <c r="A11" s="18" t="s">
        <v>461</v>
      </c>
      <c r="B11" s="12">
        <v>3987.5</v>
      </c>
      <c r="C11" s="12">
        <v>3730.2</v>
      </c>
      <c r="D11" s="12">
        <v>4669.8</v>
      </c>
      <c r="E11" s="6">
        <v>6901.1</v>
      </c>
      <c r="F11" s="12">
        <v>8198.5</v>
      </c>
    </row>
    <row r="12" spans="1:6" ht="12.75">
      <c r="A12" s="18" t="s">
        <v>756</v>
      </c>
      <c r="B12" s="12">
        <v>2482.8</v>
      </c>
      <c r="C12" s="12">
        <v>2600.3</v>
      </c>
      <c r="D12" s="12">
        <v>3577.1</v>
      </c>
      <c r="E12" s="6">
        <v>4112.6</v>
      </c>
      <c r="F12" s="12">
        <v>6085.4</v>
      </c>
    </row>
    <row r="13" spans="1:5" ht="12.75">
      <c r="A13" s="18" t="s">
        <v>757</v>
      </c>
      <c r="C13" s="12"/>
      <c r="E13" s="6"/>
    </row>
    <row r="14" spans="1:6" ht="12.75">
      <c r="A14" s="71" t="s">
        <v>758</v>
      </c>
      <c r="B14" s="12">
        <v>872.3</v>
      </c>
      <c r="C14" s="12">
        <v>2033.2</v>
      </c>
      <c r="D14" s="12">
        <v>1209.2</v>
      </c>
      <c r="E14" s="6">
        <v>1099.4</v>
      </c>
      <c r="F14" s="12">
        <v>1829.1</v>
      </c>
    </row>
    <row r="15" spans="1:6" ht="12.75">
      <c r="A15" s="71" t="s">
        <v>759</v>
      </c>
      <c r="B15" s="12">
        <v>199.3</v>
      </c>
      <c r="C15" s="12">
        <v>213.7</v>
      </c>
      <c r="D15" s="12">
        <v>298</v>
      </c>
      <c r="E15" s="47">
        <v>290.3</v>
      </c>
      <c r="F15" s="12">
        <v>337.8</v>
      </c>
    </row>
    <row r="16" spans="1:5" ht="12.75">
      <c r="A16" s="71" t="s">
        <v>760</v>
      </c>
      <c r="C16" s="12"/>
      <c r="E16" s="6"/>
    </row>
    <row r="17" spans="1:6" ht="12.75">
      <c r="A17" s="71" t="s">
        <v>761</v>
      </c>
      <c r="B17" s="12">
        <v>560.7</v>
      </c>
      <c r="C17" s="12">
        <v>469.9</v>
      </c>
      <c r="D17" s="12">
        <v>580.6</v>
      </c>
      <c r="E17" s="6">
        <v>1203.1</v>
      </c>
      <c r="F17" s="12">
        <v>928.4</v>
      </c>
    </row>
    <row r="18" spans="1:6" ht="12.75">
      <c r="A18" s="18" t="s">
        <v>762</v>
      </c>
      <c r="B18" s="449">
        <v>1122.3</v>
      </c>
      <c r="C18" s="449">
        <v>1196.9</v>
      </c>
      <c r="D18" s="449">
        <v>1372.9</v>
      </c>
      <c r="E18" s="449">
        <v>1877.8</v>
      </c>
      <c r="F18" s="449">
        <v>2336</v>
      </c>
    </row>
    <row r="19" spans="1:6" ht="12.75">
      <c r="A19" s="18" t="s">
        <v>763</v>
      </c>
      <c r="B19" s="450">
        <v>0</v>
      </c>
      <c r="C19" s="450">
        <v>0</v>
      </c>
      <c r="D19" s="450">
        <v>0</v>
      </c>
      <c r="E19" s="450">
        <v>0</v>
      </c>
      <c r="F19" s="450">
        <v>0</v>
      </c>
    </row>
    <row r="20" spans="1:5" ht="12.75">
      <c r="A20" s="18" t="s">
        <v>764</v>
      </c>
      <c r="C20" s="12"/>
      <c r="E20" s="6"/>
    </row>
    <row r="21" spans="1:6" ht="12.75">
      <c r="A21" s="14" t="s">
        <v>765</v>
      </c>
      <c r="B21" s="12">
        <v>824.7</v>
      </c>
      <c r="C21" s="12">
        <v>841.9</v>
      </c>
      <c r="D21" s="12">
        <v>957.6</v>
      </c>
      <c r="E21" s="6">
        <v>1437.2</v>
      </c>
      <c r="F21" s="12">
        <v>575</v>
      </c>
    </row>
    <row r="22" spans="1:5" ht="12.75">
      <c r="A22" s="14" t="s">
        <v>403</v>
      </c>
      <c r="C22" s="12"/>
      <c r="E22" s="6"/>
    </row>
    <row r="23" spans="1:5" ht="12.75">
      <c r="A23" s="14" t="s">
        <v>766</v>
      </c>
      <c r="C23" s="12"/>
      <c r="E23" s="6"/>
    </row>
    <row r="24" spans="1:5" ht="12.75">
      <c r="A24" s="14" t="s">
        <v>767</v>
      </c>
      <c r="C24" s="12"/>
      <c r="E24" s="6"/>
    </row>
    <row r="25" spans="1:6" ht="12.75">
      <c r="A25" s="71" t="s">
        <v>768</v>
      </c>
      <c r="B25" s="12">
        <v>60.9</v>
      </c>
      <c r="C25" s="12">
        <v>75.7</v>
      </c>
      <c r="D25" s="12">
        <v>64.3</v>
      </c>
      <c r="E25" s="6">
        <v>79.4</v>
      </c>
      <c r="F25" s="12">
        <v>20.6</v>
      </c>
    </row>
    <row r="26" spans="1:6" ht="12.75">
      <c r="A26" s="18" t="s">
        <v>374</v>
      </c>
      <c r="B26" s="12">
        <v>92.5</v>
      </c>
      <c r="C26" s="12">
        <v>137</v>
      </c>
      <c r="D26" s="12">
        <v>131</v>
      </c>
      <c r="E26" s="6">
        <v>140.7</v>
      </c>
      <c r="F26" s="12">
        <v>329.7</v>
      </c>
    </row>
    <row r="27" spans="1:5" ht="12.75">
      <c r="A27" s="18" t="s">
        <v>769</v>
      </c>
      <c r="C27" s="12"/>
      <c r="E27" s="6"/>
    </row>
    <row r="28" spans="1:6" ht="12.75">
      <c r="A28" s="14" t="s">
        <v>772</v>
      </c>
      <c r="B28" s="12">
        <v>144.2</v>
      </c>
      <c r="C28" s="12">
        <v>142.3</v>
      </c>
      <c r="D28" s="12">
        <v>220</v>
      </c>
      <c r="E28" s="6">
        <v>220.5</v>
      </c>
      <c r="F28" s="12">
        <v>1410.7</v>
      </c>
    </row>
    <row r="29" spans="1:6" ht="13.5" thickBot="1">
      <c r="A29" s="3"/>
      <c r="B29" s="438"/>
      <c r="C29" s="438"/>
      <c r="D29" s="438"/>
      <c r="E29" s="438"/>
      <c r="F29" s="438"/>
    </row>
    <row r="30" ht="12.75">
      <c r="A30" s="18"/>
    </row>
    <row r="32" ht="18.75" customHeight="1">
      <c r="A32" s="22" t="s">
        <v>773</v>
      </c>
    </row>
    <row r="33" ht="18.75" customHeight="1">
      <c r="A33" s="7" t="s">
        <v>774</v>
      </c>
    </row>
    <row r="34" spans="1:6" ht="18" customHeight="1" thickBot="1">
      <c r="A34" s="39" t="s">
        <v>358</v>
      </c>
      <c r="B34" s="438"/>
      <c r="C34" s="438"/>
      <c r="D34" s="438"/>
      <c r="E34" s="438"/>
      <c r="F34" s="438"/>
    </row>
    <row r="35" spans="1:6" ht="18" customHeight="1" thickBot="1">
      <c r="A35" s="69"/>
      <c r="B35" s="19">
        <v>2004</v>
      </c>
      <c r="C35" s="19">
        <v>2005</v>
      </c>
      <c r="D35" s="19">
        <v>2006</v>
      </c>
      <c r="E35" s="19">
        <v>2007</v>
      </c>
      <c r="F35" s="19">
        <v>2008</v>
      </c>
    </row>
    <row r="36" ht="12.75">
      <c r="A36" s="71"/>
    </row>
    <row r="37" spans="1:7" ht="12.75">
      <c r="A37" s="32" t="s">
        <v>775</v>
      </c>
      <c r="B37" s="451">
        <v>14764.1</v>
      </c>
      <c r="C37" s="451">
        <v>16677.9</v>
      </c>
      <c r="D37" s="451">
        <v>17924.9</v>
      </c>
      <c r="E37" s="451">
        <v>20832</v>
      </c>
      <c r="F37" s="451">
        <v>24619.6</v>
      </c>
      <c r="G37" s="448"/>
    </row>
    <row r="38" ht="12.75">
      <c r="A38" s="71"/>
    </row>
    <row r="39" spans="1:6" ht="12.75">
      <c r="A39" s="71" t="s">
        <v>753</v>
      </c>
      <c r="B39" s="450">
        <v>4131.6</v>
      </c>
      <c r="C39" s="450">
        <v>4999.8</v>
      </c>
      <c r="D39" s="450">
        <v>5408.7</v>
      </c>
      <c r="E39" s="6">
        <v>5704.2</v>
      </c>
      <c r="F39" s="450">
        <v>7407.1</v>
      </c>
    </row>
    <row r="40" spans="1:5" ht="12.75">
      <c r="A40" s="71" t="s">
        <v>754</v>
      </c>
      <c r="E40" s="6"/>
    </row>
    <row r="41" spans="1:6" ht="12.75">
      <c r="A41" s="71" t="s">
        <v>755</v>
      </c>
      <c r="B41" s="450">
        <v>2380.1</v>
      </c>
      <c r="C41" s="450">
        <v>2436.2</v>
      </c>
      <c r="D41" s="450">
        <v>2277.1</v>
      </c>
      <c r="E41" s="6">
        <v>2749.8</v>
      </c>
      <c r="F41" s="450">
        <v>2336.7</v>
      </c>
    </row>
    <row r="42" spans="1:6" ht="12.75">
      <c r="A42" s="18" t="s">
        <v>461</v>
      </c>
      <c r="B42" s="450">
        <v>3544.5</v>
      </c>
      <c r="C42" s="450">
        <v>3318.7</v>
      </c>
      <c r="D42" s="450">
        <v>3722.4</v>
      </c>
      <c r="E42" s="6">
        <v>4665.1</v>
      </c>
      <c r="F42" s="450">
        <v>6971.5</v>
      </c>
    </row>
    <row r="43" spans="1:6" ht="12.75">
      <c r="A43" s="18" t="s">
        <v>756</v>
      </c>
      <c r="B43" s="450">
        <v>1958.1</v>
      </c>
      <c r="C43" s="450">
        <v>2338.4</v>
      </c>
      <c r="D43" s="450">
        <v>2541.3</v>
      </c>
      <c r="E43" s="6">
        <v>3405.7</v>
      </c>
      <c r="F43" s="450">
        <v>4114.4</v>
      </c>
    </row>
    <row r="44" spans="1:5" ht="12.75">
      <c r="A44" s="18" t="s">
        <v>757</v>
      </c>
      <c r="E44" s="6"/>
    </row>
    <row r="45" spans="1:6" ht="12.75">
      <c r="A45" s="71" t="s">
        <v>758</v>
      </c>
      <c r="B45" s="450">
        <v>758.6</v>
      </c>
      <c r="C45" s="450">
        <v>1804.1</v>
      </c>
      <c r="D45" s="450">
        <v>2029.3</v>
      </c>
      <c r="E45" s="6">
        <v>1720.3</v>
      </c>
      <c r="F45" s="450">
        <v>1116.7</v>
      </c>
    </row>
    <row r="46" spans="1:6" ht="12.75">
      <c r="A46" s="71" t="s">
        <v>759</v>
      </c>
      <c r="B46" s="450">
        <v>231.6</v>
      </c>
      <c r="C46" s="450">
        <v>190</v>
      </c>
      <c r="D46" s="450">
        <v>244.8</v>
      </c>
      <c r="E46" s="6">
        <v>480.4</v>
      </c>
      <c r="F46" s="450">
        <v>326.8</v>
      </c>
    </row>
    <row r="47" spans="1:5" ht="12.75">
      <c r="A47" s="71" t="s">
        <v>760</v>
      </c>
      <c r="E47" s="6"/>
    </row>
    <row r="48" spans="1:6" ht="12.75">
      <c r="A48" s="71" t="s">
        <v>761</v>
      </c>
      <c r="B48" s="450">
        <v>680.8</v>
      </c>
      <c r="C48" s="450">
        <v>444.2</v>
      </c>
      <c r="D48" s="450">
        <v>501.8</v>
      </c>
      <c r="E48" s="6">
        <v>678.3</v>
      </c>
      <c r="F48" s="450">
        <v>1205.3</v>
      </c>
    </row>
    <row r="49" spans="1:6" ht="12.75">
      <c r="A49" s="18" t="s">
        <v>762</v>
      </c>
      <c r="B49" s="449">
        <v>1078.8</v>
      </c>
      <c r="C49" s="449">
        <v>1146.5</v>
      </c>
      <c r="D49" s="449">
        <v>1199.5</v>
      </c>
      <c r="E49" s="449">
        <v>1428.2</v>
      </c>
      <c r="F49" s="449">
        <v>1141.1</v>
      </c>
    </row>
    <row r="50" spans="1:6" ht="12.75">
      <c r="A50" s="18" t="s">
        <v>763</v>
      </c>
      <c r="B50" s="449">
        <v>0</v>
      </c>
      <c r="C50" s="449">
        <v>0</v>
      </c>
      <c r="D50" s="449">
        <v>0</v>
      </c>
      <c r="E50" s="449">
        <v>0</v>
      </c>
      <c r="F50" s="449">
        <v>0</v>
      </c>
    </row>
    <row r="51" spans="1:5" ht="12.75">
      <c r="A51" s="18" t="s">
        <v>764</v>
      </c>
      <c r="E51" s="6"/>
    </row>
    <row r="52" spans="1:6" ht="12.75">
      <c r="A52" s="14" t="s">
        <v>765</v>
      </c>
      <c r="B52" s="450">
        <v>796</v>
      </c>
      <c r="C52" s="450">
        <v>812.4</v>
      </c>
      <c r="D52" s="450">
        <v>839.9</v>
      </c>
      <c r="E52" s="6">
        <v>1006.4</v>
      </c>
      <c r="F52" s="450">
        <v>464.8</v>
      </c>
    </row>
    <row r="53" spans="1:5" ht="12.75">
      <c r="A53" s="14" t="s">
        <v>403</v>
      </c>
      <c r="E53" s="6"/>
    </row>
    <row r="54" spans="1:5" ht="12.75">
      <c r="A54" s="14" t="s">
        <v>783</v>
      </c>
      <c r="E54" s="6"/>
    </row>
    <row r="55" spans="1:5" ht="12.75">
      <c r="A55" s="14" t="s">
        <v>784</v>
      </c>
      <c r="E55" s="6"/>
    </row>
    <row r="56" spans="1:6" ht="12.75">
      <c r="A56" s="71" t="s">
        <v>785</v>
      </c>
      <c r="B56" s="450">
        <v>48.6</v>
      </c>
      <c r="C56" s="450">
        <v>63.4</v>
      </c>
      <c r="D56" s="450">
        <v>75.5</v>
      </c>
      <c r="E56" s="6">
        <v>66.3</v>
      </c>
      <c r="F56" s="450">
        <v>20.6</v>
      </c>
    </row>
    <row r="57" spans="1:6" ht="12.75">
      <c r="A57" s="18" t="s">
        <v>374</v>
      </c>
      <c r="B57" s="450">
        <v>86.5</v>
      </c>
      <c r="C57" s="450">
        <v>133.5</v>
      </c>
      <c r="D57" s="450">
        <v>136.7</v>
      </c>
      <c r="E57" s="6">
        <v>133</v>
      </c>
      <c r="F57" s="450">
        <v>145.3</v>
      </c>
    </row>
    <row r="58" spans="1:5" ht="12.75">
      <c r="A58" s="18" t="s">
        <v>769</v>
      </c>
      <c r="E58" s="6"/>
    </row>
    <row r="59" spans="1:6" ht="12.75">
      <c r="A59" s="14" t="s">
        <v>786</v>
      </c>
      <c r="B59" s="450">
        <v>147.7</v>
      </c>
      <c r="C59" s="450">
        <v>137.2</v>
      </c>
      <c r="D59" s="450">
        <v>147.4</v>
      </c>
      <c r="E59" s="6">
        <v>222.5</v>
      </c>
      <c r="F59" s="450">
        <v>510.4</v>
      </c>
    </row>
    <row r="60" spans="1:6" ht="13.5" thickBot="1">
      <c r="A60" s="19"/>
      <c r="B60" s="438"/>
      <c r="C60" s="438"/>
      <c r="D60" s="438"/>
      <c r="E60" s="438"/>
      <c r="F60" s="438"/>
    </row>
    <row r="61" ht="12.75">
      <c r="A61" s="3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37">
      <selection activeCell="F40" sqref="F40"/>
    </sheetView>
  </sheetViews>
  <sheetFormatPr defaultColWidth="9.00390625" defaultRowHeight="12.75"/>
  <cols>
    <col min="1" max="1" width="37.00390625" style="4" customWidth="1"/>
    <col min="2" max="4" width="9.125" style="4" customWidth="1"/>
    <col min="5" max="6" width="9.375" style="4" bestFit="1" customWidth="1"/>
    <col min="7" max="16384" width="9.125" style="4" customWidth="1"/>
  </cols>
  <sheetData>
    <row r="1" ht="18.75" customHeight="1">
      <c r="A1" s="149" t="s">
        <v>147</v>
      </c>
    </row>
    <row r="2" spans="1:6" ht="18.75" customHeight="1" thickBot="1">
      <c r="A2" s="150" t="s">
        <v>119</v>
      </c>
      <c r="B2" s="42"/>
      <c r="C2" s="42"/>
      <c r="D2" s="42"/>
      <c r="E2" s="11"/>
      <c r="F2" s="42"/>
    </row>
    <row r="3" spans="1:6" ht="18" customHeight="1" thickBot="1">
      <c r="A3" s="151"/>
      <c r="B3" s="10">
        <v>2007</v>
      </c>
      <c r="C3" s="10">
        <v>2008</v>
      </c>
      <c r="D3" s="10">
        <v>2009</v>
      </c>
      <c r="E3" s="10">
        <v>2010</v>
      </c>
      <c r="F3" s="10">
        <v>2011</v>
      </c>
    </row>
    <row r="4" ht="12.75">
      <c r="E4" s="5"/>
    </row>
    <row r="5" spans="1:5" ht="12.75">
      <c r="A5" s="152" t="s">
        <v>120</v>
      </c>
      <c r="E5" s="5"/>
    </row>
    <row r="6" spans="1:5" ht="12.75">
      <c r="A6" s="152"/>
      <c r="E6" s="5"/>
    </row>
    <row r="7" spans="1:6" ht="12.75">
      <c r="A7" s="153" t="s">
        <v>121</v>
      </c>
      <c r="B7" s="6">
        <v>289261.8</v>
      </c>
      <c r="C7" s="6">
        <v>392983.6</v>
      </c>
      <c r="D7" s="6">
        <v>428993.1</v>
      </c>
      <c r="E7" s="6">
        <v>472372.5</v>
      </c>
      <c r="F7" s="6">
        <v>601228.7</v>
      </c>
    </row>
    <row r="8" spans="1:6" ht="12.75">
      <c r="A8" s="153" t="s">
        <v>123</v>
      </c>
      <c r="B8" s="6">
        <v>20186.6</v>
      </c>
      <c r="C8" s="6">
        <v>26170.4</v>
      </c>
      <c r="D8" s="6">
        <v>23839.4</v>
      </c>
      <c r="E8" s="6">
        <v>24487.1</v>
      </c>
      <c r="F8" s="6">
        <v>33959.8</v>
      </c>
    </row>
    <row r="9" spans="1:6" ht="12.75">
      <c r="A9" s="153" t="s">
        <v>141</v>
      </c>
      <c r="B9" s="6">
        <v>1028.8</v>
      </c>
      <c r="C9" s="6">
        <v>1477.1</v>
      </c>
      <c r="D9" s="6">
        <v>1686.6</v>
      </c>
      <c r="E9" s="6">
        <v>1904.7</v>
      </c>
      <c r="F9" s="6">
        <v>2392.2</v>
      </c>
    </row>
    <row r="10" spans="1:6" ht="12.75">
      <c r="A10" s="152" t="s">
        <v>125</v>
      </c>
      <c r="B10" s="9">
        <v>308419.6</v>
      </c>
      <c r="C10" s="9">
        <v>417676.9</v>
      </c>
      <c r="D10" s="9">
        <f>D7+D8-D9</f>
        <v>451145.9</v>
      </c>
      <c r="E10" s="9">
        <f>E7+E8-E9</f>
        <v>494954.9</v>
      </c>
      <c r="F10" s="9">
        <f>F7+F8-F9</f>
        <v>632796.3</v>
      </c>
    </row>
    <row r="11" spans="1:6" ht="12.75">
      <c r="A11" s="153"/>
      <c r="B11" s="5"/>
      <c r="E11" s="6"/>
      <c r="F11" s="140"/>
    </row>
    <row r="12" spans="1:6" ht="12.75">
      <c r="A12" s="152" t="s">
        <v>126</v>
      </c>
      <c r="B12" s="5"/>
      <c r="E12" s="6"/>
      <c r="F12" s="140"/>
    </row>
    <row r="13" spans="1:6" ht="12.75">
      <c r="A13" s="152"/>
      <c r="B13" s="5"/>
      <c r="E13" s="6"/>
      <c r="F13" s="140"/>
    </row>
    <row r="14" spans="1:6" ht="13.5">
      <c r="A14" s="153" t="s">
        <v>301</v>
      </c>
      <c r="B14" s="6">
        <v>166521.9</v>
      </c>
      <c r="C14" s="6">
        <v>229685</v>
      </c>
      <c r="D14" s="6">
        <v>249923</v>
      </c>
      <c r="E14" s="6">
        <v>274585.6</v>
      </c>
      <c r="F14" s="6">
        <v>346807.2</v>
      </c>
    </row>
    <row r="15" spans="1:6" ht="12.75">
      <c r="A15" s="153" t="s">
        <v>148</v>
      </c>
      <c r="B15" s="6">
        <v>141897.7</v>
      </c>
      <c r="C15" s="6">
        <v>187991.9</v>
      </c>
      <c r="D15" s="6">
        <f>D10-D14</f>
        <v>201222.9</v>
      </c>
      <c r="E15" s="6">
        <f>E10-E14</f>
        <v>220369.3</v>
      </c>
      <c r="F15" s="6">
        <f>F10-F14</f>
        <v>285989.1</v>
      </c>
    </row>
    <row r="16" spans="1:6" ht="12.75">
      <c r="A16" s="153" t="s">
        <v>149</v>
      </c>
      <c r="B16" s="6">
        <v>12676.2</v>
      </c>
      <c r="C16" s="6">
        <v>19524.7</v>
      </c>
      <c r="D16" s="6">
        <v>20193.8</v>
      </c>
      <c r="E16" s="6">
        <v>22511</v>
      </c>
      <c r="F16" s="6">
        <v>25260.8</v>
      </c>
    </row>
    <row r="17" spans="1:6" ht="12.75">
      <c r="A17" s="153" t="s">
        <v>150</v>
      </c>
      <c r="B17" s="6">
        <v>129221.5</v>
      </c>
      <c r="C17" s="6">
        <v>168467.2</v>
      </c>
      <c r="D17" s="6">
        <f>D15-D16</f>
        <v>181029.1</v>
      </c>
      <c r="E17" s="6">
        <f>E15-E16</f>
        <v>197858.3</v>
      </c>
      <c r="F17" s="6">
        <f>F15-F16</f>
        <v>260728.3</v>
      </c>
    </row>
    <row r="18" spans="1:6" ht="12.75">
      <c r="A18" s="152" t="s">
        <v>125</v>
      </c>
      <c r="B18" s="9">
        <v>308419.6</v>
      </c>
      <c r="C18" s="9">
        <v>417676.9</v>
      </c>
      <c r="D18" s="9">
        <f>D14+D15</f>
        <v>451145.9</v>
      </c>
      <c r="E18" s="9">
        <f>E14+E15</f>
        <v>494954.9</v>
      </c>
      <c r="F18" s="9">
        <f>F14+F15</f>
        <v>632796.3</v>
      </c>
    </row>
    <row r="19" spans="1:6" ht="13.5" thickBot="1">
      <c r="A19" s="10"/>
      <c r="B19" s="11"/>
      <c r="C19" s="11"/>
      <c r="D19" s="11"/>
      <c r="E19" s="11"/>
      <c r="F19" s="42"/>
    </row>
    <row r="20" spans="1:5" ht="12.75">
      <c r="A20" s="170"/>
      <c r="B20" s="5"/>
      <c r="C20" s="5"/>
      <c r="D20" s="5"/>
      <c r="E20" s="5"/>
    </row>
    <row r="21" spans="1:5" ht="12.75">
      <c r="A21" s="171" t="s">
        <v>302</v>
      </c>
      <c r="B21" s="5"/>
      <c r="C21" s="5"/>
      <c r="D21" s="5"/>
      <c r="E21" s="5"/>
    </row>
    <row r="22" spans="2:5" ht="12.75">
      <c r="B22" s="5"/>
      <c r="C22" s="5"/>
      <c r="D22" s="5"/>
      <c r="E22" s="5"/>
    </row>
    <row r="23" spans="1:5" ht="18.75" customHeight="1">
      <c r="A23" s="149" t="s">
        <v>151</v>
      </c>
      <c r="B23" s="5"/>
      <c r="C23" s="5"/>
      <c r="D23" s="5"/>
      <c r="E23" s="5"/>
    </row>
    <row r="24" spans="1:5" ht="18.75" customHeight="1">
      <c r="A24" s="149" t="s">
        <v>118</v>
      </c>
      <c r="B24" s="5"/>
      <c r="C24" s="5"/>
      <c r="D24" s="5"/>
      <c r="E24" s="5"/>
    </row>
    <row r="25" spans="1:6" ht="18" customHeight="1" thickBot="1">
      <c r="A25" s="172" t="s">
        <v>152</v>
      </c>
      <c r="B25" s="11"/>
      <c r="C25" s="11"/>
      <c r="D25" s="11"/>
      <c r="E25" s="11"/>
      <c r="F25" s="42"/>
    </row>
    <row r="26" spans="1:6" ht="18" customHeight="1" thickBot="1">
      <c r="A26" s="173"/>
      <c r="B26" s="10">
        <v>2007</v>
      </c>
      <c r="C26" s="10">
        <v>2008</v>
      </c>
      <c r="D26" s="10">
        <v>2009</v>
      </c>
      <c r="E26" s="10">
        <v>2010</v>
      </c>
      <c r="F26" s="10">
        <v>2011</v>
      </c>
    </row>
    <row r="27" spans="1:5" ht="12.75">
      <c r="A27" s="174"/>
      <c r="B27" s="5"/>
      <c r="E27" s="5"/>
    </row>
    <row r="28" spans="1:5" ht="12.75">
      <c r="A28" s="152" t="s">
        <v>120</v>
      </c>
      <c r="B28" s="5"/>
      <c r="E28" s="5"/>
    </row>
    <row r="29" spans="1:5" ht="12.75">
      <c r="A29" s="152"/>
      <c r="B29" s="5"/>
      <c r="E29" s="5"/>
    </row>
    <row r="30" spans="1:6" ht="12.75">
      <c r="A30" s="153" t="s">
        <v>148</v>
      </c>
      <c r="B30" s="6">
        <v>141897.7</v>
      </c>
      <c r="C30" s="6">
        <v>187991.9</v>
      </c>
      <c r="D30" s="6">
        <f>D15</f>
        <v>201222.9</v>
      </c>
      <c r="E30" s="6">
        <f>E15</f>
        <v>220369.3</v>
      </c>
      <c r="F30" s="6">
        <f>F15</f>
        <v>285989.1</v>
      </c>
    </row>
    <row r="31" spans="1:6" ht="12.75">
      <c r="A31" s="152" t="s">
        <v>125</v>
      </c>
      <c r="B31" s="9">
        <v>141897.7</v>
      </c>
      <c r="C31" s="9">
        <v>187991.9</v>
      </c>
      <c r="D31" s="9">
        <f>D30</f>
        <v>201222.9</v>
      </c>
      <c r="E31" s="9">
        <f>E30</f>
        <v>220369.3</v>
      </c>
      <c r="F31" s="9">
        <f>F30</f>
        <v>285989.1</v>
      </c>
    </row>
    <row r="32" spans="1:5" ht="12.75">
      <c r="A32" s="153"/>
      <c r="B32" s="5"/>
      <c r="D32" s="5"/>
      <c r="E32" s="5"/>
    </row>
    <row r="33" spans="1:5" ht="12.75">
      <c r="A33" s="152" t="s">
        <v>126</v>
      </c>
      <c r="B33" s="5"/>
      <c r="D33" s="5"/>
      <c r="E33" s="5"/>
    </row>
    <row r="34" spans="1:5" ht="12.75">
      <c r="A34" s="152"/>
      <c r="B34" s="5"/>
      <c r="D34" s="5"/>
      <c r="E34" s="5"/>
    </row>
    <row r="35" spans="1:8" ht="12.75">
      <c r="A35" s="153" t="s">
        <v>153</v>
      </c>
      <c r="B35" s="6">
        <v>37915</v>
      </c>
      <c r="C35" s="6">
        <v>49448.5</v>
      </c>
      <c r="D35" s="6">
        <v>57330.5</v>
      </c>
      <c r="E35" s="6">
        <v>65167.3</v>
      </c>
      <c r="F35" s="6">
        <v>82818.5</v>
      </c>
      <c r="G35" s="41"/>
      <c r="H35" s="41"/>
    </row>
    <row r="36" spans="1:8" ht="12.75">
      <c r="A36" s="153" t="s">
        <v>154</v>
      </c>
      <c r="B36" s="6">
        <v>32068.5</v>
      </c>
      <c r="C36" s="6">
        <v>41764.4</v>
      </c>
      <c r="D36" s="6">
        <v>46851.1</v>
      </c>
      <c r="E36" s="6">
        <v>54404.2</v>
      </c>
      <c r="F36" s="47">
        <v>70178.6</v>
      </c>
      <c r="G36" s="41"/>
      <c r="H36" s="41"/>
    </row>
    <row r="37" spans="1:6" ht="12.75">
      <c r="A37" s="153" t="s">
        <v>155</v>
      </c>
      <c r="B37" s="5"/>
      <c r="C37" s="6"/>
      <c r="D37" s="6"/>
      <c r="E37" s="6"/>
      <c r="F37" s="140"/>
    </row>
    <row r="38" spans="1:7" ht="12.75">
      <c r="A38" s="153" t="s">
        <v>156</v>
      </c>
      <c r="B38" s="6">
        <v>5846.5</v>
      </c>
      <c r="C38" s="6">
        <v>7684.1</v>
      </c>
      <c r="D38" s="6">
        <v>10479.4</v>
      </c>
      <c r="E38" s="6">
        <v>10763.1</v>
      </c>
      <c r="F38" s="47">
        <v>12639.9</v>
      </c>
      <c r="G38" s="41"/>
    </row>
    <row r="39" spans="1:6" ht="12.75">
      <c r="A39" s="153" t="s">
        <v>168</v>
      </c>
      <c r="B39" s="5"/>
      <c r="C39" s="6"/>
      <c r="D39" s="6"/>
      <c r="E39" s="6"/>
      <c r="F39" s="140"/>
    </row>
    <row r="40" spans="1:8" ht="12.75">
      <c r="A40" s="153" t="s">
        <v>169</v>
      </c>
      <c r="B40" s="6">
        <v>4946.1</v>
      </c>
      <c r="C40" s="6">
        <v>6629</v>
      </c>
      <c r="D40" s="6">
        <v>9275.3</v>
      </c>
      <c r="E40" s="6">
        <v>9327.4</v>
      </c>
      <c r="F40" s="6">
        <v>10640.7</v>
      </c>
      <c r="G40" s="41"/>
      <c r="H40" s="41"/>
    </row>
    <row r="41" spans="1:6" ht="12.75">
      <c r="A41" s="153" t="s">
        <v>170</v>
      </c>
      <c r="B41" s="5"/>
      <c r="C41" s="6"/>
      <c r="D41" s="6"/>
      <c r="E41" s="6"/>
      <c r="F41" s="140"/>
    </row>
    <row r="42" spans="1:6" ht="12.75">
      <c r="A42" s="153" t="s">
        <v>171</v>
      </c>
      <c r="B42" s="5"/>
      <c r="C42" s="6"/>
      <c r="D42" s="6"/>
      <c r="E42" s="6"/>
      <c r="F42" s="140"/>
    </row>
    <row r="43" spans="1:8" ht="12.75">
      <c r="A43" s="153" t="s">
        <v>172</v>
      </c>
      <c r="B43" s="5">
        <v>900.4</v>
      </c>
      <c r="C43" s="6">
        <v>1055.1</v>
      </c>
      <c r="D43" s="6">
        <v>1204.1</v>
      </c>
      <c r="E43" s="6">
        <v>1435.7</v>
      </c>
      <c r="F43" s="6">
        <v>1999.2</v>
      </c>
      <c r="G43" s="41"/>
      <c r="H43" s="41"/>
    </row>
    <row r="44" spans="1:8" ht="12.75">
      <c r="A44" s="153" t="s">
        <v>173</v>
      </c>
      <c r="B44" s="6">
        <v>22702</v>
      </c>
      <c r="C44" s="6">
        <v>29559.2</v>
      </c>
      <c r="D44" s="6">
        <f>D45+D46</f>
        <v>27760.8</v>
      </c>
      <c r="E44" s="6">
        <f>E45+E46</f>
        <v>28350.4</v>
      </c>
      <c r="F44" s="6">
        <v>38327.2</v>
      </c>
      <c r="G44" s="41"/>
      <c r="H44" s="41"/>
    </row>
    <row r="45" spans="1:8" ht="12.75">
      <c r="A45" s="153" t="s">
        <v>174</v>
      </c>
      <c r="B45" s="6">
        <v>20186.6</v>
      </c>
      <c r="C45" s="6">
        <v>26170.4</v>
      </c>
      <c r="D45" s="6">
        <v>23839.4</v>
      </c>
      <c r="E45" s="6">
        <v>24487.1</v>
      </c>
      <c r="F45" s="6">
        <v>33959.8</v>
      </c>
      <c r="G45" s="41"/>
      <c r="H45" s="41"/>
    </row>
    <row r="46" spans="1:8" ht="12.75">
      <c r="A46" s="153" t="s">
        <v>175</v>
      </c>
      <c r="B46" s="6">
        <v>2515.4</v>
      </c>
      <c r="C46" s="6">
        <v>3388.8</v>
      </c>
      <c r="D46" s="6">
        <v>3921.4</v>
      </c>
      <c r="E46" s="6">
        <v>3863.3</v>
      </c>
      <c r="F46" s="6">
        <v>4367.4</v>
      </c>
      <c r="G46" s="41"/>
      <c r="H46" s="41"/>
    </row>
    <row r="47" spans="1:8" ht="12.75">
      <c r="A47" s="153" t="s">
        <v>176</v>
      </c>
      <c r="B47" s="6">
        <v>1028.8</v>
      </c>
      <c r="C47" s="6">
        <v>1477.1</v>
      </c>
      <c r="D47" s="6">
        <v>1686.6</v>
      </c>
      <c r="E47" s="6">
        <v>1904.7</v>
      </c>
      <c r="F47" s="6">
        <v>2392.2</v>
      </c>
      <c r="G47" s="41"/>
      <c r="H47" s="41"/>
    </row>
    <row r="48" spans="1:6" ht="12.75">
      <c r="A48" s="153" t="s">
        <v>177</v>
      </c>
      <c r="B48" s="6">
        <v>1028.8</v>
      </c>
      <c r="C48" s="6">
        <v>1477.1</v>
      </c>
      <c r="D48" s="6">
        <v>1686.6</v>
      </c>
      <c r="E48" s="6">
        <v>1904.7</v>
      </c>
      <c r="F48" s="6">
        <v>2392.2</v>
      </c>
    </row>
    <row r="49" spans="1:8" ht="12.75">
      <c r="A49" s="175" t="s">
        <v>303</v>
      </c>
      <c r="B49" s="6">
        <v>20194.4</v>
      </c>
      <c r="C49" s="6">
        <v>34969.7</v>
      </c>
      <c r="D49" s="6">
        <v>43823.7</v>
      </c>
      <c r="E49" s="6">
        <v>53214.5</v>
      </c>
      <c r="F49" s="47">
        <v>73203.9</v>
      </c>
      <c r="G49" s="41"/>
      <c r="H49" s="41"/>
    </row>
    <row r="50" spans="1:8" ht="12.75">
      <c r="A50" s="153" t="s">
        <v>178</v>
      </c>
      <c r="B50" s="6">
        <v>62115.1</v>
      </c>
      <c r="C50" s="6">
        <v>75491.6</v>
      </c>
      <c r="D50" s="6">
        <v>73994.5</v>
      </c>
      <c r="E50" s="6">
        <v>75541.8</v>
      </c>
      <c r="F50" s="95">
        <v>94031.7</v>
      </c>
      <c r="G50" s="41"/>
      <c r="H50" s="41"/>
    </row>
    <row r="51" spans="1:6" ht="12.75">
      <c r="A51" s="176" t="s">
        <v>125</v>
      </c>
      <c r="B51" s="9">
        <v>141897.7</v>
      </c>
      <c r="C51" s="9">
        <v>187991.9</v>
      </c>
      <c r="D51" s="9">
        <v>201222.9</v>
      </c>
      <c r="E51" s="9">
        <v>220369.3</v>
      </c>
      <c r="F51" s="9">
        <v>285989.1</v>
      </c>
    </row>
    <row r="52" spans="1:6" ht="13.5" thickBot="1">
      <c r="A52" s="42"/>
      <c r="B52" s="11"/>
      <c r="C52" s="11"/>
      <c r="D52" s="11"/>
      <c r="E52" s="11"/>
      <c r="F52" s="42"/>
    </row>
    <row r="53" spans="1:6" ht="12.75">
      <c r="A53" s="177"/>
      <c r="B53" s="5"/>
      <c r="C53" s="5"/>
      <c r="D53" s="5"/>
      <c r="E53" s="5"/>
      <c r="F53" s="140"/>
    </row>
    <row r="54" spans="1:6" ht="12.75">
      <c r="A54" s="178" t="s">
        <v>733</v>
      </c>
      <c r="B54" s="99"/>
      <c r="C54" s="99"/>
      <c r="E54" s="140"/>
      <c r="F54" s="140"/>
    </row>
    <row r="55" spans="1:6" ht="12.75">
      <c r="A55" s="99" t="s">
        <v>734</v>
      </c>
      <c r="B55" s="99"/>
      <c r="C55" s="99"/>
      <c r="F55" s="5"/>
    </row>
    <row r="56" spans="2:5" ht="12.75">
      <c r="B56" s="5"/>
      <c r="C56" s="5"/>
      <c r="D56" s="5"/>
      <c r="E56" s="5"/>
    </row>
  </sheetData>
  <printOptions/>
  <pageMargins left="0.75" right="0.75" top="1" bottom="1" header="0.5" footer="0.5"/>
  <pageSetup horizontalDpi="600" verticalDpi="600" orientation="portrait" paperSize="9" scale="97" r:id="rId1"/>
  <headerFooter alignWithMargins="0">
    <oddFooter>&amp;C25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63"/>
  <sheetViews>
    <sheetView zoomScale="145" zoomScaleNormal="145" workbookViewId="0" topLeftCell="A25">
      <selection activeCell="F40" sqref="F40"/>
    </sheetView>
  </sheetViews>
  <sheetFormatPr defaultColWidth="9.00390625" defaultRowHeight="12.75"/>
  <cols>
    <col min="1" max="1" width="36.00390625" style="4" customWidth="1"/>
    <col min="2" max="2" width="0" style="4" hidden="1" customWidth="1"/>
    <col min="3" max="16384" width="9.125" style="4" customWidth="1"/>
  </cols>
  <sheetData>
    <row r="1" ht="15.75">
      <c r="A1" s="211" t="s">
        <v>749</v>
      </c>
    </row>
    <row r="2" ht="15.75">
      <c r="A2" s="187" t="s">
        <v>750</v>
      </c>
    </row>
    <row r="3" spans="1:7" ht="13.5" thickBot="1">
      <c r="A3" s="226" t="s">
        <v>358</v>
      </c>
      <c r="B3" s="42"/>
      <c r="C3" s="42"/>
      <c r="D3" s="42"/>
      <c r="E3" s="42"/>
      <c r="F3" s="42"/>
      <c r="G3" s="42"/>
    </row>
    <row r="4" spans="1:7" ht="18" customHeight="1" thickBot="1">
      <c r="A4" s="295"/>
      <c r="B4" s="10">
        <v>2005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</row>
    <row r="5" ht="12.75">
      <c r="A5" s="296"/>
    </row>
    <row r="6" spans="1:7" ht="12.75">
      <c r="A6" s="142" t="s">
        <v>125</v>
      </c>
      <c r="B6" s="9">
        <f>B9+B10+B11+B12+B13+B14+B15+B16+B17+B18+B19</f>
        <v>17667.3</v>
      </c>
      <c r="C6" s="9">
        <f>C9+C10+C11+C12+C13+C14+C15+C16+C17+C18+C19</f>
        <v>24268.8</v>
      </c>
      <c r="D6" s="9">
        <f>D9+D10+D11+D12+D13+D14+D15+D16+D17+D18+D19</f>
        <v>32937.5</v>
      </c>
      <c r="E6" s="9">
        <f>E9+E10+E11+E12+E13+E14+E15+E16+E17+E18+E19</f>
        <v>37088.5</v>
      </c>
      <c r="F6" s="9">
        <v>39946.5</v>
      </c>
      <c r="G6" s="9">
        <v>52128.5</v>
      </c>
    </row>
    <row r="7" spans="1:5" ht="12.75">
      <c r="A7" s="297"/>
      <c r="E7" s="5"/>
    </row>
    <row r="8" spans="1:7" ht="12.75">
      <c r="A8" s="297" t="s">
        <v>770</v>
      </c>
      <c r="C8" s="6">
        <v>8784.5</v>
      </c>
      <c r="D8" s="6">
        <v>13222.3</v>
      </c>
      <c r="E8" s="6">
        <v>16118</v>
      </c>
      <c r="F8" s="6">
        <v>17927.4</v>
      </c>
      <c r="G8" s="6">
        <v>19368.7</v>
      </c>
    </row>
    <row r="9" spans="1:7" ht="12.75" hidden="1">
      <c r="A9" s="297" t="s">
        <v>753</v>
      </c>
      <c r="B9" s="6">
        <v>5001.5</v>
      </c>
      <c r="C9" s="6">
        <v>5781.3</v>
      </c>
      <c r="D9" s="6">
        <v>10051.4</v>
      </c>
      <c r="E9" s="6">
        <v>11915.9</v>
      </c>
      <c r="F9" s="6">
        <v>13014.2</v>
      </c>
      <c r="G9" s="6">
        <v>14582.4</v>
      </c>
    </row>
    <row r="10" spans="1:7" ht="12.75" hidden="1">
      <c r="A10" s="297" t="s">
        <v>104</v>
      </c>
      <c r="B10" s="6">
        <v>1630.4</v>
      </c>
      <c r="C10" s="6">
        <v>1820.6</v>
      </c>
      <c r="D10" s="6">
        <v>1945.7</v>
      </c>
      <c r="E10" s="6">
        <v>2667.9</v>
      </c>
      <c r="F10" s="6">
        <v>3158.6</v>
      </c>
      <c r="G10" s="6">
        <v>3260.9</v>
      </c>
    </row>
    <row r="11" spans="1:7" ht="12.75" hidden="1">
      <c r="A11" s="297" t="s">
        <v>105</v>
      </c>
      <c r="B11" s="6">
        <v>791.2</v>
      </c>
      <c r="C11" s="6">
        <v>1182.6</v>
      </c>
      <c r="D11" s="6">
        <v>1225.2</v>
      </c>
      <c r="E11" s="6">
        <v>1534.2</v>
      </c>
      <c r="F11" s="6">
        <v>1754.6</v>
      </c>
      <c r="G11" s="6">
        <v>1525.4</v>
      </c>
    </row>
    <row r="12" spans="1:8" ht="12.75">
      <c r="A12" s="297" t="s">
        <v>106</v>
      </c>
      <c r="B12" s="6">
        <v>1054.6</v>
      </c>
      <c r="C12" s="6">
        <v>1657.3</v>
      </c>
      <c r="D12" s="6">
        <v>1614.7</v>
      </c>
      <c r="E12" s="6">
        <v>2312</v>
      </c>
      <c r="F12" s="6">
        <v>1920</v>
      </c>
      <c r="G12" s="6">
        <v>1649.7</v>
      </c>
      <c r="H12" s="140"/>
    </row>
    <row r="13" spans="1:7" ht="12.75">
      <c r="A13" s="297" t="s">
        <v>107</v>
      </c>
      <c r="B13" s="6">
        <v>87.3</v>
      </c>
      <c r="C13" s="6">
        <v>132</v>
      </c>
      <c r="D13" s="6">
        <v>4.1</v>
      </c>
      <c r="E13" s="6">
        <v>3.7</v>
      </c>
      <c r="F13" s="6">
        <v>52</v>
      </c>
      <c r="G13" s="6">
        <v>8.9</v>
      </c>
    </row>
    <row r="14" spans="1:7" ht="12.75">
      <c r="A14" s="297" t="s">
        <v>701</v>
      </c>
      <c r="B14" s="6">
        <v>126.4</v>
      </c>
      <c r="C14" s="47">
        <v>158.3</v>
      </c>
      <c r="D14" s="6">
        <v>721</v>
      </c>
      <c r="E14" s="6">
        <v>820.4</v>
      </c>
      <c r="F14" s="6">
        <v>1192.9</v>
      </c>
      <c r="G14" s="6">
        <v>1841.3</v>
      </c>
    </row>
    <row r="15" spans="1:7" ht="12.75">
      <c r="A15" s="38" t="s">
        <v>108</v>
      </c>
      <c r="B15" s="6">
        <v>2600.3</v>
      </c>
      <c r="C15" s="6">
        <v>4112.6</v>
      </c>
      <c r="D15" s="6">
        <v>6085.4</v>
      </c>
      <c r="E15" s="6">
        <v>6404.4</v>
      </c>
      <c r="F15" s="6">
        <v>6367.1</v>
      </c>
      <c r="G15" s="6">
        <v>9745.1</v>
      </c>
    </row>
    <row r="16" spans="1:7" ht="12.75">
      <c r="A16" s="297" t="s">
        <v>109</v>
      </c>
      <c r="B16" s="6">
        <v>469.9</v>
      </c>
      <c r="C16" s="6">
        <v>1203.1</v>
      </c>
      <c r="D16" s="6">
        <v>928.4</v>
      </c>
      <c r="E16" s="6">
        <v>960.6</v>
      </c>
      <c r="F16" s="6">
        <v>1058.6</v>
      </c>
      <c r="G16" s="6">
        <v>1422</v>
      </c>
    </row>
    <row r="17" spans="1:7" ht="12.75">
      <c r="A17" s="38" t="s">
        <v>353</v>
      </c>
      <c r="B17" s="6">
        <v>3730.2</v>
      </c>
      <c r="C17" s="6">
        <v>6901.1</v>
      </c>
      <c r="D17" s="6">
        <v>8198.5</v>
      </c>
      <c r="E17" s="6">
        <v>9356.2</v>
      </c>
      <c r="F17" s="6">
        <v>10192.5</v>
      </c>
      <c r="G17" s="6">
        <v>16048.7</v>
      </c>
    </row>
    <row r="18" spans="1:7" ht="12.75">
      <c r="A18" s="297" t="s">
        <v>110</v>
      </c>
      <c r="B18" s="6">
        <v>2033.2</v>
      </c>
      <c r="C18" s="6">
        <v>1099.4</v>
      </c>
      <c r="D18" s="6">
        <v>1829.1</v>
      </c>
      <c r="E18" s="6">
        <v>766.7</v>
      </c>
      <c r="F18" s="6">
        <v>752.6</v>
      </c>
      <c r="G18" s="6">
        <v>1524.2</v>
      </c>
    </row>
    <row r="19" spans="1:7" ht="12.75">
      <c r="A19" s="298" t="s">
        <v>111</v>
      </c>
      <c r="B19" s="6">
        <v>142.3</v>
      </c>
      <c r="C19" s="6">
        <v>220.5</v>
      </c>
      <c r="D19" s="6">
        <v>334</v>
      </c>
      <c r="E19" s="6">
        <v>346.5</v>
      </c>
      <c r="F19" s="6">
        <v>483.4</v>
      </c>
      <c r="G19" s="6">
        <v>519.9</v>
      </c>
    </row>
    <row r="20" ht="12.75"/>
    <row r="21" spans="1:7" ht="13.5" thickBot="1">
      <c r="A21" s="11"/>
      <c r="B21" s="42"/>
      <c r="C21" s="42"/>
      <c r="D21" s="42"/>
      <c r="E21" s="42"/>
      <c r="F21" s="42"/>
      <c r="G21" s="42"/>
    </row>
    <row r="22" ht="12.75">
      <c r="A22" s="38"/>
    </row>
    <row r="23" ht="12.75" hidden="1">
      <c r="A23" s="38"/>
    </row>
    <row r="24" ht="12.75" hidden="1"/>
    <row r="25" ht="12.75"/>
    <row r="26" ht="15.75">
      <c r="A26" s="211" t="s">
        <v>477</v>
      </c>
    </row>
    <row r="27" ht="15.75">
      <c r="A27" s="187" t="s">
        <v>774</v>
      </c>
    </row>
    <row r="28" spans="1:7" ht="13.5" thickBot="1">
      <c r="A28" s="226" t="s">
        <v>358</v>
      </c>
      <c r="B28" s="42"/>
      <c r="C28" s="42"/>
      <c r="D28" s="42"/>
      <c r="E28" s="42"/>
      <c r="F28" s="42"/>
      <c r="G28" s="42"/>
    </row>
    <row r="29" spans="1:7" ht="18" customHeight="1" thickBot="1">
      <c r="A29" s="295"/>
      <c r="B29" s="10">
        <v>2005</v>
      </c>
      <c r="C29" s="10">
        <v>2007</v>
      </c>
      <c r="D29" s="10">
        <v>2008</v>
      </c>
      <c r="E29" s="10">
        <v>2009</v>
      </c>
      <c r="F29" s="10">
        <v>2010</v>
      </c>
      <c r="G29" s="10">
        <v>2011</v>
      </c>
    </row>
    <row r="30" spans="1:6" ht="12.75">
      <c r="A30" s="297"/>
      <c r="C30" s="140"/>
      <c r="D30" s="140"/>
      <c r="E30" s="140"/>
      <c r="F30" s="140"/>
    </row>
    <row r="31" spans="1:8" ht="12.75">
      <c r="A31" s="142" t="s">
        <v>775</v>
      </c>
      <c r="B31" s="204">
        <f>B34+B35+B36+B37+B38+B39+B40+B41+B42+B43+B44</f>
        <v>16677.9</v>
      </c>
      <c r="C31" s="204">
        <f>C34+C35+C36+C37+C38+C39+C40+C41+C42+C43+C44</f>
        <v>20832</v>
      </c>
      <c r="D31" s="204">
        <f>D34+D35+D36+D37+D38+D39+D40+D41+D42+D43+D44</f>
        <v>24619.6</v>
      </c>
      <c r="E31" s="204">
        <f>E33+E37+E38+E39+E40+E41+E42+E43+E44</f>
        <v>33428.5</v>
      </c>
      <c r="F31" s="204">
        <f>F33+F37+F38+F39+F40+F41+F42+F43+F44</f>
        <v>36687.5</v>
      </c>
      <c r="G31" s="9">
        <v>40839.5</v>
      </c>
      <c r="H31" s="140"/>
    </row>
    <row r="32" spans="1:7" ht="12.75">
      <c r="A32" s="297"/>
      <c r="E32" s="6"/>
      <c r="G32" s="6"/>
    </row>
    <row r="33" spans="1:7" ht="12.75">
      <c r="A33" s="297" t="s">
        <v>770</v>
      </c>
      <c r="C33" s="47">
        <f>C34+C35+C36</f>
        <v>8454</v>
      </c>
      <c r="D33" s="47">
        <f>D34+D35+D36</f>
        <v>9743.8</v>
      </c>
      <c r="E33" s="47">
        <f>E34+E35+E36</f>
        <v>13625.2</v>
      </c>
      <c r="F33" s="47">
        <f>F34+F35+F36</f>
        <v>16061.7</v>
      </c>
      <c r="G33" s="6">
        <v>18848.1</v>
      </c>
    </row>
    <row r="34" spans="1:7" ht="12.75" hidden="1">
      <c r="A34" s="297" t="s">
        <v>753</v>
      </c>
      <c r="B34" s="94">
        <v>4999.8</v>
      </c>
      <c r="C34" s="6">
        <v>5704.2</v>
      </c>
      <c r="D34" s="94">
        <v>7407.1</v>
      </c>
      <c r="E34" s="6">
        <v>10299</v>
      </c>
      <c r="F34" s="94">
        <v>11880.2</v>
      </c>
      <c r="G34" s="6"/>
    </row>
    <row r="35" spans="1:7" ht="12.75" hidden="1">
      <c r="A35" s="297" t="s">
        <v>104</v>
      </c>
      <c r="B35" s="5">
        <v>1640.2</v>
      </c>
      <c r="C35" s="6">
        <v>1667</v>
      </c>
      <c r="D35" s="5">
        <v>1433.8</v>
      </c>
      <c r="E35" s="47">
        <v>2000.2</v>
      </c>
      <c r="F35" s="6">
        <v>2688.2</v>
      </c>
      <c r="G35" s="6"/>
    </row>
    <row r="36" spans="1:7" ht="12.75" hidden="1">
      <c r="A36" s="297" t="s">
        <v>105</v>
      </c>
      <c r="B36" s="94">
        <v>796</v>
      </c>
      <c r="C36" s="6">
        <v>1082.8</v>
      </c>
      <c r="D36" s="94">
        <v>902.9</v>
      </c>
      <c r="E36" s="6">
        <v>1326</v>
      </c>
      <c r="F36" s="6">
        <v>1493.3</v>
      </c>
      <c r="G36" s="6"/>
    </row>
    <row r="37" spans="1:7" ht="12.75">
      <c r="A37" s="297" t="s">
        <v>106</v>
      </c>
      <c r="B37" s="94">
        <v>932.1</v>
      </c>
      <c r="C37" s="6">
        <v>1100.5</v>
      </c>
      <c r="D37" s="94">
        <v>905.1</v>
      </c>
      <c r="E37" s="6">
        <v>1907</v>
      </c>
      <c r="F37" s="6">
        <v>2144.4</v>
      </c>
      <c r="G37" s="6">
        <v>1463.2</v>
      </c>
    </row>
    <row r="38" spans="1:7" ht="12.75">
      <c r="A38" s="297" t="s">
        <v>107</v>
      </c>
      <c r="B38" s="94">
        <v>77.2</v>
      </c>
      <c r="C38" s="6">
        <v>105.2</v>
      </c>
      <c r="D38" s="94">
        <v>2.9</v>
      </c>
      <c r="E38" s="6">
        <v>2.7</v>
      </c>
      <c r="F38" s="6">
        <v>4.3</v>
      </c>
      <c r="G38" s="6">
        <v>54.7</v>
      </c>
    </row>
    <row r="39" spans="1:7" ht="12.75">
      <c r="A39" s="297" t="s">
        <v>701</v>
      </c>
      <c r="B39" s="94">
        <v>190</v>
      </c>
      <c r="C39" s="6">
        <v>480.4</v>
      </c>
      <c r="D39" s="94">
        <v>326.8</v>
      </c>
      <c r="E39" s="6">
        <v>712.7</v>
      </c>
      <c r="F39" s="6">
        <v>795</v>
      </c>
      <c r="G39" s="6">
        <v>1408.4</v>
      </c>
    </row>
    <row r="40" spans="1:7" ht="12.75">
      <c r="A40" s="38" t="s">
        <v>108</v>
      </c>
      <c r="B40" s="94">
        <v>2338.4</v>
      </c>
      <c r="C40" s="6">
        <v>3405.7</v>
      </c>
      <c r="D40" s="94">
        <v>4114.4</v>
      </c>
      <c r="E40" s="6">
        <v>7123.1</v>
      </c>
      <c r="F40" s="6">
        <v>6322.8</v>
      </c>
      <c r="G40" s="6">
        <v>6518.5</v>
      </c>
    </row>
    <row r="41" spans="1:7" ht="12.75">
      <c r="A41" s="297" t="s">
        <v>109</v>
      </c>
      <c r="B41" s="94">
        <v>444.2</v>
      </c>
      <c r="C41" s="6">
        <v>678.3</v>
      </c>
      <c r="D41" s="94">
        <v>1205.3</v>
      </c>
      <c r="E41" s="6">
        <v>876.7</v>
      </c>
      <c r="F41" s="6">
        <v>973</v>
      </c>
      <c r="G41" s="6">
        <v>1093.5</v>
      </c>
    </row>
    <row r="42" spans="1:7" ht="12.75">
      <c r="A42" s="38" t="s">
        <v>353</v>
      </c>
      <c r="B42" s="94">
        <v>3318.7</v>
      </c>
      <c r="C42" s="6">
        <v>4665.1</v>
      </c>
      <c r="D42" s="94">
        <v>6971.5</v>
      </c>
      <c r="E42" s="6">
        <v>8383.7</v>
      </c>
      <c r="F42" s="6">
        <v>9507.9</v>
      </c>
      <c r="G42" s="6">
        <v>10233.3</v>
      </c>
    </row>
    <row r="43" spans="1:7" ht="12.75">
      <c r="A43" s="297" t="s">
        <v>110</v>
      </c>
      <c r="B43" s="94">
        <v>1804.1</v>
      </c>
      <c r="C43" s="6">
        <v>1720.3</v>
      </c>
      <c r="D43" s="94">
        <v>1116.7</v>
      </c>
      <c r="E43" s="6">
        <v>517.6</v>
      </c>
      <c r="F43" s="6">
        <v>651.6</v>
      </c>
      <c r="G43" s="6">
        <v>763.9</v>
      </c>
    </row>
    <row r="44" spans="1:7" ht="12.75">
      <c r="A44" s="298" t="s">
        <v>111</v>
      </c>
      <c r="B44" s="5">
        <v>137.2</v>
      </c>
      <c r="C44" s="6">
        <v>222.5</v>
      </c>
      <c r="D44" s="5">
        <v>233.1</v>
      </c>
      <c r="E44" s="6">
        <v>279.8</v>
      </c>
      <c r="F44" s="6">
        <v>226.8</v>
      </c>
      <c r="G44" s="6">
        <v>455.9</v>
      </c>
    </row>
    <row r="45" spans="1:6" ht="12.75" hidden="1">
      <c r="A45" s="297"/>
      <c r="B45" s="94"/>
      <c r="C45" s="6"/>
      <c r="D45" s="94"/>
      <c r="E45" s="6"/>
      <c r="F45" s="4">
        <v>226.8</v>
      </c>
    </row>
    <row r="46" spans="1:5" ht="12.75" hidden="1">
      <c r="A46" s="297" t="s">
        <v>759</v>
      </c>
      <c r="B46" s="5"/>
      <c r="C46" s="5"/>
      <c r="D46" s="5"/>
      <c r="E46" s="6"/>
    </row>
    <row r="47" spans="1:5" ht="12.75" hidden="1">
      <c r="A47" s="297" t="s">
        <v>760</v>
      </c>
      <c r="B47" s="5"/>
      <c r="C47" s="6"/>
      <c r="D47" s="5"/>
      <c r="E47" s="6"/>
    </row>
    <row r="48" spans="1:5" ht="12.75" hidden="1">
      <c r="A48" s="297" t="s">
        <v>761</v>
      </c>
      <c r="B48" s="94">
        <v>444.2</v>
      </c>
      <c r="C48" s="6">
        <v>678.3</v>
      </c>
      <c r="D48" s="94">
        <v>1205.3</v>
      </c>
      <c r="E48" s="6"/>
    </row>
    <row r="49" spans="1:5" ht="12.75" hidden="1">
      <c r="A49" s="38" t="s">
        <v>762</v>
      </c>
      <c r="B49" s="48">
        <f>SUM(B50:B59)</f>
        <v>1146.5</v>
      </c>
      <c r="C49" s="48">
        <f>SUM(C50:C59)</f>
        <v>1428.2</v>
      </c>
      <c r="D49" s="48">
        <f>SUM(D50:D59)</f>
        <v>1141.1</v>
      </c>
      <c r="E49" s="6"/>
    </row>
    <row r="50" spans="1:5" ht="12.75" hidden="1">
      <c r="A50" s="38" t="s">
        <v>763</v>
      </c>
      <c r="B50" s="48">
        <v>0</v>
      </c>
      <c r="C50" s="48">
        <v>0</v>
      </c>
      <c r="D50" s="48">
        <v>0</v>
      </c>
      <c r="E50" s="6"/>
    </row>
    <row r="51" spans="1:5" ht="12.75" hidden="1">
      <c r="A51" s="38" t="s">
        <v>764</v>
      </c>
      <c r="B51" s="5"/>
      <c r="C51" s="6"/>
      <c r="D51" s="5"/>
      <c r="E51" s="6"/>
    </row>
    <row r="52" spans="1:5" ht="12.75" hidden="1">
      <c r="A52" s="192" t="s">
        <v>765</v>
      </c>
      <c r="B52" s="94">
        <v>812.4</v>
      </c>
      <c r="C52" s="6">
        <v>1006.4</v>
      </c>
      <c r="D52" s="94">
        <v>464.8</v>
      </c>
      <c r="E52" s="6"/>
    </row>
    <row r="53" spans="1:5" ht="12.75" hidden="1">
      <c r="A53" s="192" t="s">
        <v>403</v>
      </c>
      <c r="B53" s="5"/>
      <c r="C53" s="6"/>
      <c r="D53" s="5"/>
      <c r="E53" s="6"/>
    </row>
    <row r="54" spans="1:5" ht="12.75" hidden="1">
      <c r="A54" s="192" t="s">
        <v>766</v>
      </c>
      <c r="B54" s="5"/>
      <c r="C54" s="6"/>
      <c r="D54" s="5"/>
      <c r="E54" s="6"/>
    </row>
    <row r="55" spans="1:5" ht="12.75" hidden="1">
      <c r="A55" s="192" t="s">
        <v>767</v>
      </c>
      <c r="B55" s="5"/>
      <c r="C55" s="6"/>
      <c r="D55" s="5"/>
      <c r="E55" s="6"/>
    </row>
    <row r="56" spans="1:5" ht="12.75" hidden="1">
      <c r="A56" s="297" t="s">
        <v>768</v>
      </c>
      <c r="B56" s="94">
        <v>63.4</v>
      </c>
      <c r="C56" s="6">
        <v>66.3</v>
      </c>
      <c r="D56" s="94">
        <v>20.6</v>
      </c>
      <c r="E56" s="6"/>
    </row>
    <row r="57" spans="1:5" ht="12.75" hidden="1">
      <c r="A57" s="38" t="s">
        <v>374</v>
      </c>
      <c r="B57" s="94">
        <v>133.5</v>
      </c>
      <c r="C57" s="6">
        <v>133</v>
      </c>
      <c r="D57" s="94">
        <v>145.3</v>
      </c>
      <c r="E57" s="6"/>
    </row>
    <row r="58" spans="1:5" ht="12.75" hidden="1">
      <c r="A58" s="38" t="s">
        <v>769</v>
      </c>
      <c r="B58" s="5"/>
      <c r="C58" s="6"/>
      <c r="D58" s="5"/>
      <c r="E58" s="6"/>
    </row>
    <row r="59" spans="1:5" ht="12.75" hidden="1">
      <c r="A59" s="192" t="s">
        <v>772</v>
      </c>
      <c r="B59" s="94">
        <v>137.2</v>
      </c>
      <c r="C59" s="6">
        <v>222.5</v>
      </c>
      <c r="D59" s="94">
        <v>510.4</v>
      </c>
      <c r="E59" s="6"/>
    </row>
    <row r="60" ht="12.75" hidden="1">
      <c r="A60" s="192" t="s">
        <v>112</v>
      </c>
    </row>
    <row r="61" ht="12.75" hidden="1">
      <c r="A61" s="192" t="s">
        <v>113</v>
      </c>
    </row>
    <row r="62" spans="1:7" ht="13.5" thickBot="1">
      <c r="A62" s="10"/>
      <c r="B62" s="42"/>
      <c r="C62" s="42"/>
      <c r="D62" s="42"/>
      <c r="E62" s="42"/>
      <c r="F62" s="42"/>
      <c r="G62" s="42"/>
    </row>
    <row r="63" spans="1:5" ht="12.75">
      <c r="A63" s="142"/>
      <c r="B63" s="140"/>
      <c r="C63" s="140"/>
      <c r="D63" s="140"/>
      <c r="E63" s="140"/>
    </row>
    <row r="119" ht="12.75"/>
    <row r="120" ht="12.75"/>
    <row r="121" ht="12.75"/>
    <row r="122" ht="12.75"/>
  </sheetData>
  <printOptions/>
  <pageMargins left="0.75" right="0.75" top="1" bottom="1" header="0.5" footer="0.5"/>
  <pageSetup horizontalDpi="600" verticalDpi="600" orientation="portrait" paperSize="9" r:id="rId3"/>
  <headerFooter alignWithMargins="0">
    <oddFooter>&amp;C95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G51"/>
  <sheetViews>
    <sheetView showGridLines="0" zoomScale="145" zoomScaleNormal="145" workbookViewId="0" topLeftCell="A3">
      <selection activeCell="F40" sqref="F40"/>
    </sheetView>
  </sheetViews>
  <sheetFormatPr defaultColWidth="9.00390625" defaultRowHeight="12.75"/>
  <cols>
    <col min="1" max="1" width="36.75390625" style="4" customWidth="1"/>
    <col min="2" max="2" width="0.12890625" style="4" customWidth="1"/>
    <col min="3" max="3" width="9.125" style="4" hidden="1" customWidth="1"/>
    <col min="4" max="4" width="11.00390625" style="4" hidden="1" customWidth="1"/>
    <col min="5" max="9" width="0" style="4" hidden="1" customWidth="1"/>
    <col min="10" max="10" width="11.00390625" style="4" hidden="1" customWidth="1"/>
    <col min="11" max="15" width="0" style="4" hidden="1" customWidth="1"/>
    <col min="16" max="16" width="9.25390625" style="4" hidden="1" customWidth="1"/>
    <col min="17" max="27" width="0" style="4" hidden="1" customWidth="1"/>
    <col min="28" max="16384" width="9.125" style="4" customWidth="1"/>
  </cols>
  <sheetData>
    <row r="1" ht="18.75" customHeight="1" hidden="1">
      <c r="A1" s="149" t="s">
        <v>776</v>
      </c>
    </row>
    <row r="2" ht="18.75" customHeight="1" hidden="1">
      <c r="A2" s="149" t="s">
        <v>777</v>
      </c>
    </row>
    <row r="3" ht="18.75" customHeight="1">
      <c r="A3" s="149" t="s">
        <v>794</v>
      </c>
    </row>
    <row r="4" spans="1:28" ht="18" customHeight="1" thickBot="1">
      <c r="A4" s="172" t="s">
        <v>282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15"/>
      <c r="V4" s="115"/>
      <c r="W4" s="115"/>
      <c r="X4" s="42"/>
      <c r="Y4" s="42"/>
      <c r="Z4" s="42"/>
      <c r="AA4" s="42"/>
      <c r="AB4" s="194"/>
    </row>
    <row r="5" spans="1:32" ht="18" customHeight="1">
      <c r="A5" s="170"/>
      <c r="B5" s="299"/>
      <c r="C5" s="300"/>
      <c r="D5" s="300"/>
      <c r="E5" s="300"/>
      <c r="F5" s="484">
        <v>2007</v>
      </c>
      <c r="G5" s="484"/>
      <c r="H5" s="484"/>
      <c r="I5" s="484"/>
      <c r="J5" s="300"/>
      <c r="K5" s="484">
        <v>2008</v>
      </c>
      <c r="L5" s="484"/>
      <c r="M5" s="484"/>
      <c r="N5" s="484"/>
      <c r="O5" s="484"/>
      <c r="P5" s="444"/>
      <c r="Q5" s="484">
        <v>2009</v>
      </c>
      <c r="R5" s="484"/>
      <c r="S5" s="484"/>
      <c r="T5" s="484"/>
      <c r="U5" s="484"/>
      <c r="V5" s="445"/>
      <c r="W5" s="484">
        <v>2010</v>
      </c>
      <c r="X5" s="484"/>
      <c r="Y5" s="484"/>
      <c r="Z5" s="484"/>
      <c r="AA5" s="484"/>
      <c r="AB5" s="484">
        <v>2011</v>
      </c>
      <c r="AC5" s="484"/>
      <c r="AD5" s="484"/>
      <c r="AE5" s="484"/>
      <c r="AF5" s="484"/>
    </row>
    <row r="6" spans="1:32" ht="18" customHeight="1" thickBot="1">
      <c r="A6" s="10"/>
      <c r="B6" s="301"/>
      <c r="C6" s="302"/>
      <c r="D6" s="303"/>
      <c r="E6" s="102">
        <v>2007</v>
      </c>
      <c r="F6" s="302">
        <v>1</v>
      </c>
      <c r="G6" s="302" t="s">
        <v>162</v>
      </c>
      <c r="H6" s="302" t="s">
        <v>487</v>
      </c>
      <c r="I6" s="302" t="s">
        <v>161</v>
      </c>
      <c r="J6" s="303"/>
      <c r="K6" s="102">
        <v>2008</v>
      </c>
      <c r="L6" s="302">
        <v>1</v>
      </c>
      <c r="M6" s="302" t="s">
        <v>162</v>
      </c>
      <c r="N6" s="302" t="s">
        <v>487</v>
      </c>
      <c r="O6" s="302" t="s">
        <v>161</v>
      </c>
      <c r="P6" s="42"/>
      <c r="Q6" s="102">
        <v>2009</v>
      </c>
      <c r="R6" s="302">
        <v>1</v>
      </c>
      <c r="S6" s="302" t="s">
        <v>162</v>
      </c>
      <c r="T6" s="302" t="s">
        <v>487</v>
      </c>
      <c r="U6" s="302" t="s">
        <v>161</v>
      </c>
      <c r="V6" s="302"/>
      <c r="W6" s="102">
        <v>2010</v>
      </c>
      <c r="X6" s="302">
        <v>1</v>
      </c>
      <c r="Y6" s="302" t="s">
        <v>162</v>
      </c>
      <c r="Z6" s="302" t="s">
        <v>487</v>
      </c>
      <c r="AA6" s="302" t="s">
        <v>161</v>
      </c>
      <c r="AB6" s="102">
        <v>2011</v>
      </c>
      <c r="AC6" s="302">
        <v>1</v>
      </c>
      <c r="AD6" s="302" t="s">
        <v>162</v>
      </c>
      <c r="AE6" s="302" t="s">
        <v>487</v>
      </c>
      <c r="AF6" s="302" t="s">
        <v>161</v>
      </c>
    </row>
    <row r="7" spans="1:32" ht="12.75">
      <c r="A7" s="170"/>
      <c r="C7" s="95" t="e">
        <f>#REF!+#REF!+#REF!</f>
        <v>#REF!</v>
      </c>
      <c r="D7" s="95" t="e">
        <f>#REF!+#REF!+#REF!+C7</f>
        <v>#REF!</v>
      </c>
      <c r="E7" s="95" t="e">
        <f>#REF!+#REF!+#REF!+D7</f>
        <v>#REF!</v>
      </c>
      <c r="F7" s="95">
        <f>F10+F16+F21</f>
        <v>23002.9</v>
      </c>
      <c r="G7" s="95">
        <f>G10+G16+G21</f>
        <v>29674</v>
      </c>
      <c r="H7" s="95">
        <f>H10+H16+H21</f>
        <v>47107.5</v>
      </c>
      <c r="I7" s="95">
        <f>I10+I16+I21</f>
        <v>42113.3</v>
      </c>
      <c r="J7" s="95"/>
      <c r="K7" s="95">
        <f>K10+K16+K21+K24</f>
        <v>187991.9</v>
      </c>
      <c r="L7" s="95">
        <f>L10+L16+L21+L24</f>
        <v>29865.7</v>
      </c>
      <c r="M7" s="95">
        <f>M10+M16+M21+M24</f>
        <v>39793.4</v>
      </c>
      <c r="N7" s="95">
        <f>N10+N16+N21+N24</f>
        <v>62516.3</v>
      </c>
      <c r="O7" s="95">
        <f>O10+O16+O21+O24</f>
        <v>55816.5</v>
      </c>
      <c r="Q7" s="95">
        <f>Q10+Q16+Q21</f>
        <v>201222.9</v>
      </c>
      <c r="R7" s="95">
        <v>33859</v>
      </c>
      <c r="S7" s="95">
        <f>S10+S16+S21+S24</f>
        <v>43691.9</v>
      </c>
      <c r="T7" s="95">
        <f>T10+T16+T21+T24</f>
        <v>61911.2</v>
      </c>
      <c r="U7" s="95">
        <f>U10+U16+U21+U24</f>
        <v>61760.8</v>
      </c>
      <c r="V7" s="95"/>
      <c r="W7" s="95">
        <f aca="true" t="shared" si="0" ref="W7:AF7">W10+W16+W21+W24</f>
        <v>220369.3</v>
      </c>
      <c r="X7" s="95">
        <f t="shared" si="0"/>
        <v>42032</v>
      </c>
      <c r="Y7" s="95">
        <f t="shared" si="0"/>
        <v>45491.3</v>
      </c>
      <c r="Z7" s="95">
        <f t="shared" si="0"/>
        <v>62221.8</v>
      </c>
      <c r="AA7" s="95">
        <f t="shared" si="0"/>
        <v>70624.2</v>
      </c>
      <c r="AB7" s="95">
        <f>AG10+AG16+AG21+AG24</f>
        <v>0</v>
      </c>
      <c r="AC7" s="95">
        <v>50690.9</v>
      </c>
      <c r="AD7" s="95">
        <f t="shared" si="0"/>
        <v>62279.4</v>
      </c>
      <c r="AE7" s="95">
        <f t="shared" si="0"/>
        <v>88284.3</v>
      </c>
      <c r="AF7" s="95">
        <f t="shared" si="0"/>
        <v>84734.5</v>
      </c>
    </row>
    <row r="8" spans="1:33" ht="12.75">
      <c r="A8" s="142" t="s">
        <v>148</v>
      </c>
      <c r="B8" s="9"/>
      <c r="E8" s="82">
        <v>141897.7</v>
      </c>
      <c r="F8" s="82">
        <v>23002.9</v>
      </c>
      <c r="G8" s="290">
        <f>G10+G16+G21</f>
        <v>29674</v>
      </c>
      <c r="H8" s="290">
        <f>H10+H16+H21</f>
        <v>47107.5</v>
      </c>
      <c r="I8" s="290">
        <f>I10+I16+I21</f>
        <v>42113.3</v>
      </c>
      <c r="J8" s="82"/>
      <c r="K8" s="82">
        <f>K10+K16+K21+K24</f>
        <v>187991.9</v>
      </c>
      <c r="L8" s="82">
        <v>29865.7</v>
      </c>
      <c r="M8" s="82">
        <v>39793.4</v>
      </c>
      <c r="N8" s="82">
        <v>62516.3</v>
      </c>
      <c r="O8" s="82">
        <v>55816.5</v>
      </c>
      <c r="Q8" s="82">
        <f>Q10+Q16+Q21+Q24</f>
        <v>201222.9</v>
      </c>
      <c r="R8" s="82">
        <f aca="true" t="shared" si="1" ref="R8:AA8">R10+R16+R21+R24</f>
        <v>33859</v>
      </c>
      <c r="S8" s="405">
        <f t="shared" si="1"/>
        <v>43691.9</v>
      </c>
      <c r="T8" s="405">
        <f t="shared" si="1"/>
        <v>61911.2</v>
      </c>
      <c r="U8" s="405">
        <f t="shared" si="1"/>
        <v>61760.8</v>
      </c>
      <c r="V8" s="405"/>
      <c r="W8" s="82">
        <f>W10+W16+W21+W24</f>
        <v>220369.3</v>
      </c>
      <c r="X8" s="82">
        <f>X10+X16+X21+X24</f>
        <v>42032</v>
      </c>
      <c r="Y8" s="82">
        <f t="shared" si="1"/>
        <v>45491.3</v>
      </c>
      <c r="Z8" s="82">
        <f>Z10+Z16+Z21+Z24</f>
        <v>62221.8</v>
      </c>
      <c r="AA8" s="82">
        <f t="shared" si="1"/>
        <v>70624.2</v>
      </c>
      <c r="AB8" s="82">
        <v>285989.1</v>
      </c>
      <c r="AC8" s="82">
        <v>50690.9</v>
      </c>
      <c r="AD8" s="82">
        <v>62279.4</v>
      </c>
      <c r="AE8" s="82">
        <v>88284.3</v>
      </c>
      <c r="AF8" s="82">
        <v>84734.5</v>
      </c>
      <c r="AG8" s="140"/>
    </row>
    <row r="9" spans="1:32" ht="12.75">
      <c r="A9" s="153"/>
      <c r="E9" s="45"/>
      <c r="F9" s="45"/>
      <c r="G9" s="45"/>
      <c r="H9" s="45"/>
      <c r="I9" s="45"/>
      <c r="J9" s="45"/>
      <c r="K9" s="45"/>
      <c r="L9" s="95"/>
      <c r="M9" s="95"/>
      <c r="N9" s="95"/>
      <c r="O9" s="95"/>
      <c r="Q9" s="45"/>
      <c r="R9" s="45"/>
      <c r="S9" s="446"/>
      <c r="T9" s="446"/>
      <c r="U9" s="446"/>
      <c r="V9" s="446"/>
      <c r="W9" s="45"/>
      <c r="X9" s="45"/>
      <c r="Y9" s="95"/>
      <c r="Z9" s="95"/>
      <c r="AA9" s="95"/>
      <c r="AB9" s="45"/>
      <c r="AC9" s="45"/>
      <c r="AD9" s="95"/>
      <c r="AE9" s="95"/>
      <c r="AF9" s="95"/>
    </row>
    <row r="10" spans="1:33" ht="12.75">
      <c r="A10" s="153" t="s">
        <v>603</v>
      </c>
      <c r="B10" s="6"/>
      <c r="E10" s="47">
        <v>148410</v>
      </c>
      <c r="F10" s="47">
        <v>28183.5</v>
      </c>
      <c r="G10" s="402">
        <f>G11+G15</f>
        <v>32385</v>
      </c>
      <c r="H10" s="402">
        <f>H11+H15</f>
        <v>44066.8</v>
      </c>
      <c r="I10" s="402">
        <f>I11+I15</f>
        <v>43774.7</v>
      </c>
      <c r="J10" s="47"/>
      <c r="K10" s="47">
        <f aca="true" t="shared" si="2" ref="K10:K17">L10+M10+N10+O10</f>
        <v>206902.4</v>
      </c>
      <c r="L10" s="47">
        <v>41308.7</v>
      </c>
      <c r="M10" s="47">
        <v>48943.3</v>
      </c>
      <c r="N10" s="47">
        <v>59803.9</v>
      </c>
      <c r="O10" s="47">
        <v>56846.5</v>
      </c>
      <c r="Q10" s="47">
        <f>Q11+Q15</f>
        <v>194606.9</v>
      </c>
      <c r="R10" s="47">
        <f aca="true" t="shared" si="3" ref="R10:AA10">R11+R15</f>
        <v>41186.9</v>
      </c>
      <c r="S10" s="406">
        <f t="shared" si="3"/>
        <v>42327.3</v>
      </c>
      <c r="T10" s="406">
        <f t="shared" si="3"/>
        <v>56963.7</v>
      </c>
      <c r="U10" s="406">
        <f t="shared" si="3"/>
        <v>54129</v>
      </c>
      <c r="V10" s="406"/>
      <c r="W10" s="47">
        <v>226369.1</v>
      </c>
      <c r="X10" s="47">
        <f t="shared" si="3"/>
        <v>42100.3</v>
      </c>
      <c r="Y10" s="47">
        <f t="shared" si="3"/>
        <v>44016.4</v>
      </c>
      <c r="Z10" s="47">
        <f t="shared" si="3"/>
        <v>68135.1</v>
      </c>
      <c r="AA10" s="47">
        <f t="shared" si="3"/>
        <v>72117.3</v>
      </c>
      <c r="AB10" s="48">
        <v>290650.5</v>
      </c>
      <c r="AC10" s="47">
        <v>53585.7</v>
      </c>
      <c r="AD10" s="47">
        <f>AD11+AD15</f>
        <v>62547</v>
      </c>
      <c r="AE10" s="47">
        <f>AE11+AE15</f>
        <v>86413.8</v>
      </c>
      <c r="AF10" s="47">
        <f>AF11+AF15</f>
        <v>88104</v>
      </c>
      <c r="AG10" s="47"/>
    </row>
    <row r="11" spans="1:33" ht="12.75">
      <c r="A11" s="153" t="s">
        <v>644</v>
      </c>
      <c r="B11" s="6"/>
      <c r="E11" s="47">
        <v>137226.1</v>
      </c>
      <c r="F11" s="47">
        <v>26441.1</v>
      </c>
      <c r="G11" s="402">
        <f>G12+G13+G14</f>
        <v>30007</v>
      </c>
      <c r="H11" s="402">
        <f>H12+H13+H14</f>
        <v>41504</v>
      </c>
      <c r="I11" s="402">
        <f>I12+I13+I14</f>
        <v>39274</v>
      </c>
      <c r="J11" s="47"/>
      <c r="K11" s="47">
        <f t="shared" si="2"/>
        <v>190777.2</v>
      </c>
      <c r="L11" s="47">
        <v>38716.2</v>
      </c>
      <c r="M11" s="47">
        <v>45168.8</v>
      </c>
      <c r="N11" s="47">
        <v>55693.9</v>
      </c>
      <c r="O11" s="47">
        <v>51198.3</v>
      </c>
      <c r="Q11" s="47">
        <f>Q12+Q13+Q14</f>
        <v>175029.1</v>
      </c>
      <c r="R11" s="47">
        <f aca="true" t="shared" si="4" ref="R11:AA11">R12+R13+R14</f>
        <v>37588.3</v>
      </c>
      <c r="S11" s="406">
        <f t="shared" si="4"/>
        <v>37298.8</v>
      </c>
      <c r="T11" s="406">
        <f t="shared" si="4"/>
        <v>52368.2</v>
      </c>
      <c r="U11" s="406">
        <f>U12+U13+U14</f>
        <v>47773.8</v>
      </c>
      <c r="V11" s="406"/>
      <c r="W11" s="47">
        <v>205010.3</v>
      </c>
      <c r="X11" s="47">
        <f t="shared" si="4"/>
        <v>38080.3</v>
      </c>
      <c r="Y11" s="47">
        <f t="shared" si="4"/>
        <v>38418.3</v>
      </c>
      <c r="Z11" s="47">
        <f t="shared" si="4"/>
        <v>62486.3</v>
      </c>
      <c r="AA11" s="47">
        <f t="shared" si="4"/>
        <v>66025.4</v>
      </c>
      <c r="AB11" s="6">
        <v>267777.2</v>
      </c>
      <c r="AC11" s="47">
        <f>AC12+AC13+AC14</f>
        <v>48922.2</v>
      </c>
      <c r="AD11" s="47">
        <f>AD12+AD13+AD14</f>
        <v>56938.7</v>
      </c>
      <c r="AE11" s="47">
        <f>AE12+AE13+AE14</f>
        <v>80405.7</v>
      </c>
      <c r="AF11" s="47">
        <f>AF12+AF13+AF14</f>
        <v>81510.6</v>
      </c>
      <c r="AG11" s="47"/>
    </row>
    <row r="12" spans="1:33" ht="12.75">
      <c r="A12" s="153" t="s">
        <v>621</v>
      </c>
      <c r="B12" s="6"/>
      <c r="E12" s="47">
        <v>120678.9</v>
      </c>
      <c r="F12" s="47">
        <v>23402.4</v>
      </c>
      <c r="G12" s="47">
        <v>25971.4</v>
      </c>
      <c r="H12" s="47">
        <v>37567</v>
      </c>
      <c r="I12" s="47">
        <v>33738.1</v>
      </c>
      <c r="J12" s="47"/>
      <c r="K12" s="47">
        <f t="shared" si="2"/>
        <v>171294.6</v>
      </c>
      <c r="L12" s="47">
        <v>34959.9</v>
      </c>
      <c r="M12" s="47">
        <v>39790.9</v>
      </c>
      <c r="N12" s="47">
        <v>51328.5</v>
      </c>
      <c r="O12" s="47">
        <v>45215.3</v>
      </c>
      <c r="Q12" s="47">
        <v>154886.9</v>
      </c>
      <c r="R12" s="47">
        <v>33789.5</v>
      </c>
      <c r="S12" s="406">
        <v>31574.3</v>
      </c>
      <c r="T12" s="406">
        <v>48113.3</v>
      </c>
      <c r="U12" s="406">
        <v>41409.8</v>
      </c>
      <c r="V12" s="406"/>
      <c r="W12" s="47">
        <v>183324.7</v>
      </c>
      <c r="X12" s="47">
        <v>34242.7</v>
      </c>
      <c r="Y12" s="47">
        <v>32135.1</v>
      </c>
      <c r="Z12" s="47">
        <v>57464.4</v>
      </c>
      <c r="AA12" s="47">
        <v>59482.5</v>
      </c>
      <c r="AB12" s="6">
        <v>234784.5</v>
      </c>
      <c r="AC12" s="47">
        <v>43590</v>
      </c>
      <c r="AD12" s="47">
        <v>47218.1</v>
      </c>
      <c r="AE12" s="47">
        <v>71596.5</v>
      </c>
      <c r="AF12" s="47">
        <v>72379.9</v>
      </c>
      <c r="AG12" s="47"/>
    </row>
    <row r="13" spans="1:33" ht="12.75">
      <c r="A13" s="153" t="s">
        <v>622</v>
      </c>
      <c r="B13" s="6"/>
      <c r="E13" s="47">
        <v>3462.3</v>
      </c>
      <c r="F13" s="47">
        <v>624.5</v>
      </c>
      <c r="G13" s="43">
        <v>795.5</v>
      </c>
      <c r="H13" s="46">
        <v>874.9</v>
      </c>
      <c r="I13" s="43">
        <v>1167.4</v>
      </c>
      <c r="J13" s="47"/>
      <c r="K13" s="47">
        <f t="shared" si="2"/>
        <v>2670.3</v>
      </c>
      <c r="L13" s="47">
        <v>550</v>
      </c>
      <c r="M13" s="47">
        <v>744.9</v>
      </c>
      <c r="N13" s="47">
        <v>620</v>
      </c>
      <c r="O13" s="47">
        <v>755.4</v>
      </c>
      <c r="Q13" s="47">
        <v>2631.5</v>
      </c>
      <c r="R13" s="47">
        <v>498.6</v>
      </c>
      <c r="S13" s="406">
        <v>694.4</v>
      </c>
      <c r="T13" s="406">
        <v>615.7</v>
      </c>
      <c r="U13" s="406">
        <v>822.8</v>
      </c>
      <c r="V13" s="406"/>
      <c r="W13" s="47">
        <v>3097.9</v>
      </c>
      <c r="X13" s="47">
        <v>513.3</v>
      </c>
      <c r="Y13" s="47">
        <v>774.6</v>
      </c>
      <c r="Z13" s="47">
        <v>715.5</v>
      </c>
      <c r="AA13" s="47">
        <v>1094.5</v>
      </c>
      <c r="AB13" s="6">
        <v>3737.5</v>
      </c>
      <c r="AC13" s="47">
        <v>504.3</v>
      </c>
      <c r="AD13" s="47">
        <v>872.2</v>
      </c>
      <c r="AE13" s="47">
        <v>944.8</v>
      </c>
      <c r="AF13" s="47">
        <v>1416.2</v>
      </c>
      <c r="AG13" s="47"/>
    </row>
    <row r="14" spans="1:33" ht="12.75">
      <c r="A14" s="153" t="s">
        <v>623</v>
      </c>
      <c r="B14" s="6"/>
      <c r="E14" s="47">
        <v>13084.9</v>
      </c>
      <c r="F14" s="47">
        <v>2414.2</v>
      </c>
      <c r="G14" s="43">
        <v>3240.1</v>
      </c>
      <c r="H14" s="43">
        <v>3062.1</v>
      </c>
      <c r="I14" s="43">
        <v>4368.5</v>
      </c>
      <c r="J14" s="47"/>
      <c r="K14" s="47">
        <f t="shared" si="2"/>
        <v>16812.3</v>
      </c>
      <c r="L14" s="47">
        <v>3206.3</v>
      </c>
      <c r="M14" s="47">
        <v>4633</v>
      </c>
      <c r="N14" s="47">
        <v>3745.4</v>
      </c>
      <c r="O14" s="47">
        <v>5227.6</v>
      </c>
      <c r="Q14" s="47">
        <v>17510.7</v>
      </c>
      <c r="R14" s="47">
        <v>3300.2</v>
      </c>
      <c r="S14" s="406">
        <v>5030.1</v>
      </c>
      <c r="T14" s="406">
        <v>3639.2</v>
      </c>
      <c r="U14" s="406">
        <v>5541.2</v>
      </c>
      <c r="V14" s="406"/>
      <c r="W14" s="47">
        <v>18587.7</v>
      </c>
      <c r="X14" s="47">
        <v>3324.3</v>
      </c>
      <c r="Y14" s="47">
        <v>5508.6</v>
      </c>
      <c r="Z14" s="47">
        <v>4306.4</v>
      </c>
      <c r="AA14" s="47">
        <v>5448.4</v>
      </c>
      <c r="AB14" s="6">
        <v>29255.2</v>
      </c>
      <c r="AC14" s="47">
        <v>4827.9</v>
      </c>
      <c r="AD14" s="47">
        <v>8848.4</v>
      </c>
      <c r="AE14" s="47">
        <v>7864.4</v>
      </c>
      <c r="AF14" s="47">
        <v>7714.5</v>
      </c>
      <c r="AG14" s="47"/>
    </row>
    <row r="15" spans="1:33" ht="12.75">
      <c r="A15" s="153" t="s">
        <v>722</v>
      </c>
      <c r="B15" s="6"/>
      <c r="E15" s="47">
        <v>11183.9</v>
      </c>
      <c r="F15" s="47">
        <v>1742.4</v>
      </c>
      <c r="G15" s="46">
        <v>2378</v>
      </c>
      <c r="H15" s="46">
        <v>2562.8</v>
      </c>
      <c r="I15" s="43">
        <v>4500.7</v>
      </c>
      <c r="J15" s="47"/>
      <c r="K15" s="47">
        <f t="shared" si="2"/>
        <v>16125.2</v>
      </c>
      <c r="L15" s="47">
        <v>2592.5</v>
      </c>
      <c r="M15" s="47">
        <v>3774.5</v>
      </c>
      <c r="N15" s="47">
        <v>4110</v>
      </c>
      <c r="O15" s="47">
        <v>5648.2</v>
      </c>
      <c r="Q15" s="47">
        <v>19577.8</v>
      </c>
      <c r="R15" s="47">
        <v>3598.6</v>
      </c>
      <c r="S15" s="406">
        <v>5028.5</v>
      </c>
      <c r="T15" s="406">
        <v>4595.5</v>
      </c>
      <c r="U15" s="406">
        <v>6355.2</v>
      </c>
      <c r="V15" s="406"/>
      <c r="W15" s="47">
        <v>21358.8</v>
      </c>
      <c r="X15" s="47">
        <v>4020</v>
      </c>
      <c r="Y15" s="47">
        <v>5598.1</v>
      </c>
      <c r="Z15" s="47">
        <v>5648.8</v>
      </c>
      <c r="AA15" s="47">
        <v>6091.9</v>
      </c>
      <c r="AB15" s="6">
        <v>22873.3</v>
      </c>
      <c r="AC15" s="47">
        <v>4663.5</v>
      </c>
      <c r="AD15" s="47">
        <v>5608.3</v>
      </c>
      <c r="AE15" s="47">
        <v>6008.1</v>
      </c>
      <c r="AF15" s="47">
        <v>6593.4</v>
      </c>
      <c r="AG15" s="47"/>
    </row>
    <row r="16" spans="1:33" ht="12.75">
      <c r="A16" s="153" t="s">
        <v>631</v>
      </c>
      <c r="B16" s="6"/>
      <c r="E16" s="47">
        <v>37805.8</v>
      </c>
      <c r="F16" s="47">
        <v>4226.8</v>
      </c>
      <c r="G16" s="402">
        <f>G17+G19+G20</f>
        <v>8784.1</v>
      </c>
      <c r="H16" s="402">
        <f>H17+H19+H20</f>
        <v>12207.4</v>
      </c>
      <c r="I16" s="402">
        <f>I17+I19+I20</f>
        <v>12587.5</v>
      </c>
      <c r="J16" s="47"/>
      <c r="K16" s="47">
        <f t="shared" si="2"/>
        <v>54421.7</v>
      </c>
      <c r="L16" s="47">
        <v>5886.2</v>
      </c>
      <c r="M16" s="47">
        <v>11666.9</v>
      </c>
      <c r="N16" s="47">
        <v>18935.2</v>
      </c>
      <c r="O16" s="47">
        <v>17933.4</v>
      </c>
      <c r="Q16" s="406">
        <f>Q17+Q19+Q20</f>
        <v>54874.2</v>
      </c>
      <c r="R16" s="47">
        <f>R17+R19+R20</f>
        <v>5731</v>
      </c>
      <c r="S16" s="406">
        <f>S17+S19+S20</f>
        <v>11754.2</v>
      </c>
      <c r="T16" s="406">
        <f>T17+T20+T19</f>
        <v>18349.7</v>
      </c>
      <c r="U16" s="406">
        <f aca="true" t="shared" si="5" ref="U16:AA16">U17+U19+U20</f>
        <v>19039.3</v>
      </c>
      <c r="V16" s="406"/>
      <c r="W16" s="47">
        <v>60384.7</v>
      </c>
      <c r="X16" s="406">
        <f t="shared" si="5"/>
        <v>7349.9</v>
      </c>
      <c r="Y16" s="406">
        <f t="shared" si="5"/>
        <v>14257.2</v>
      </c>
      <c r="Z16" s="406">
        <f t="shared" si="5"/>
        <v>18548.7</v>
      </c>
      <c r="AA16" s="406">
        <f t="shared" si="5"/>
        <v>20228.9</v>
      </c>
      <c r="AB16" s="6">
        <v>72849.9</v>
      </c>
      <c r="AC16" s="406">
        <f>AC17+AC19+AC20</f>
        <v>9253.1</v>
      </c>
      <c r="AD16" s="406">
        <f>AD17+AD19+AD20</f>
        <v>15504.5</v>
      </c>
      <c r="AE16" s="406">
        <f>AE17+AE19+AE20</f>
        <v>24630.5</v>
      </c>
      <c r="AF16" s="406">
        <f>AF17+AF19+AF20</f>
        <v>23461.8</v>
      </c>
      <c r="AG16" s="47"/>
    </row>
    <row r="17" spans="1:33" ht="12.75">
      <c r="A17" s="153" t="s">
        <v>625</v>
      </c>
      <c r="B17" s="6"/>
      <c r="E17" s="47">
        <v>34936.7</v>
      </c>
      <c r="F17" s="47">
        <v>3668.4</v>
      </c>
      <c r="G17" s="43">
        <v>8192.9</v>
      </c>
      <c r="H17" s="46">
        <v>11386</v>
      </c>
      <c r="I17" s="43">
        <v>11689.4</v>
      </c>
      <c r="J17" s="47"/>
      <c r="K17" s="47">
        <f t="shared" si="2"/>
        <v>50342.9</v>
      </c>
      <c r="L17" s="47">
        <v>5062.4</v>
      </c>
      <c r="M17" s="47">
        <v>10814.2</v>
      </c>
      <c r="N17" s="47">
        <v>17798.5</v>
      </c>
      <c r="O17" s="47">
        <v>16667.8</v>
      </c>
      <c r="Q17" s="47">
        <v>56768.1</v>
      </c>
      <c r="R17" s="47">
        <v>6367.1</v>
      </c>
      <c r="S17" s="406">
        <v>13336.9</v>
      </c>
      <c r="T17" s="406">
        <v>18064.4</v>
      </c>
      <c r="U17" s="406">
        <v>18999.7</v>
      </c>
      <c r="V17" s="406"/>
      <c r="W17" s="47">
        <v>61184.9</v>
      </c>
      <c r="X17" s="47">
        <v>7643.4</v>
      </c>
      <c r="Y17" s="47">
        <v>15135.6</v>
      </c>
      <c r="Z17" s="47">
        <v>18295.9</v>
      </c>
      <c r="AA17" s="47">
        <v>20110</v>
      </c>
      <c r="AB17" s="6">
        <v>67754.4</v>
      </c>
      <c r="AC17" s="47">
        <v>8001.5</v>
      </c>
      <c r="AD17" s="47">
        <v>13732.1</v>
      </c>
      <c r="AE17" s="47">
        <v>23182.1</v>
      </c>
      <c r="AF17" s="47">
        <v>22838.7</v>
      </c>
      <c r="AG17" s="47"/>
    </row>
    <row r="18" spans="1:33" ht="12.75">
      <c r="A18" s="153" t="s">
        <v>626</v>
      </c>
      <c r="B18" s="6"/>
      <c r="E18" s="145"/>
      <c r="F18" s="47"/>
      <c r="G18" s="47"/>
      <c r="H18" s="47"/>
      <c r="I18" s="47"/>
      <c r="J18" s="145"/>
      <c r="K18" s="145"/>
      <c r="L18" s="47"/>
      <c r="M18" s="47"/>
      <c r="N18" s="47"/>
      <c r="O18" s="47"/>
      <c r="Q18" s="145"/>
      <c r="R18" s="47"/>
      <c r="S18" s="406"/>
      <c r="T18" s="406"/>
      <c r="U18" s="406"/>
      <c r="V18" s="406"/>
      <c r="W18" s="145"/>
      <c r="X18" s="47"/>
      <c r="Y18" s="47"/>
      <c r="Z18" s="47"/>
      <c r="AA18" s="47"/>
      <c r="AB18" s="6"/>
      <c r="AC18" s="47"/>
      <c r="AD18" s="47"/>
      <c r="AE18" s="47"/>
      <c r="AF18" s="47"/>
      <c r="AG18" s="47"/>
    </row>
    <row r="19" spans="1:33" ht="12.75">
      <c r="A19" s="153" t="s">
        <v>627</v>
      </c>
      <c r="B19" s="47"/>
      <c r="E19" s="47">
        <v>2310.5</v>
      </c>
      <c r="F19" s="47">
        <v>457.2</v>
      </c>
      <c r="G19" s="43">
        <v>473.1</v>
      </c>
      <c r="H19" s="43">
        <v>671.6</v>
      </c>
      <c r="I19" s="46">
        <v>708.6</v>
      </c>
      <c r="J19" s="47"/>
      <c r="K19" s="47">
        <f aca="true" t="shared" si="6" ref="K19:K24">L19+M19+N19+O19</f>
        <v>3324.2</v>
      </c>
      <c r="L19" s="47">
        <v>691.5</v>
      </c>
      <c r="M19" s="47">
        <v>690.2</v>
      </c>
      <c r="N19" s="47">
        <v>930.3</v>
      </c>
      <c r="O19" s="47">
        <v>1012.2</v>
      </c>
      <c r="Q19" s="47">
        <v>-2671.9</v>
      </c>
      <c r="R19" s="47">
        <v>-784</v>
      </c>
      <c r="S19" s="406">
        <v>-1757.8</v>
      </c>
      <c r="T19" s="406">
        <v>69.9</v>
      </c>
      <c r="U19" s="406">
        <v>-200</v>
      </c>
      <c r="V19" s="406"/>
      <c r="W19" s="47">
        <v>-1565.3</v>
      </c>
      <c r="X19" s="47">
        <v>-458.6</v>
      </c>
      <c r="Y19" s="47">
        <v>-1029.9</v>
      </c>
      <c r="Z19" s="47">
        <v>43.9</v>
      </c>
      <c r="AA19" s="47">
        <v>-120.7</v>
      </c>
      <c r="AB19" s="6">
        <v>4214.7</v>
      </c>
      <c r="AC19" s="47">
        <v>1125.2</v>
      </c>
      <c r="AD19" s="47">
        <v>1593.2</v>
      </c>
      <c r="AE19" s="47">
        <v>1196.3</v>
      </c>
      <c r="AF19" s="47">
        <v>300</v>
      </c>
      <c r="AG19" s="47"/>
    </row>
    <row r="20" spans="1:33" ht="12.75">
      <c r="A20" s="153" t="s">
        <v>724</v>
      </c>
      <c r="B20" s="6"/>
      <c r="E20" s="47">
        <v>558.6</v>
      </c>
      <c r="F20" s="47">
        <v>101.2</v>
      </c>
      <c r="G20" s="45">
        <v>118.1</v>
      </c>
      <c r="H20" s="43">
        <v>149.8</v>
      </c>
      <c r="I20" s="43">
        <v>189.5</v>
      </c>
      <c r="J20" s="47"/>
      <c r="K20" s="47">
        <f t="shared" si="6"/>
        <v>754.6</v>
      </c>
      <c r="L20" s="47">
        <v>132.3</v>
      </c>
      <c r="M20" s="47">
        <v>162.5</v>
      </c>
      <c r="N20" s="47">
        <v>206.4</v>
      </c>
      <c r="O20" s="47">
        <v>253.4</v>
      </c>
      <c r="Q20" s="47">
        <v>778</v>
      </c>
      <c r="R20" s="47">
        <v>147.9</v>
      </c>
      <c r="S20" s="406">
        <v>175.1</v>
      </c>
      <c r="T20" s="406">
        <v>215.4</v>
      </c>
      <c r="U20" s="406">
        <v>239.6</v>
      </c>
      <c r="V20" s="406"/>
      <c r="W20" s="47">
        <v>765.1</v>
      </c>
      <c r="X20" s="47">
        <v>165.1</v>
      </c>
      <c r="Y20" s="47">
        <v>151.5</v>
      </c>
      <c r="Z20" s="47">
        <v>208.9</v>
      </c>
      <c r="AA20" s="47">
        <v>239.6</v>
      </c>
      <c r="AB20" s="6">
        <v>880.8</v>
      </c>
      <c r="AC20" s="47">
        <v>126.4</v>
      </c>
      <c r="AD20" s="47">
        <v>179.2</v>
      </c>
      <c r="AE20" s="47">
        <v>252.1</v>
      </c>
      <c r="AF20" s="47">
        <v>323.1</v>
      </c>
      <c r="AG20" s="47"/>
    </row>
    <row r="21" spans="1:33" ht="12.75">
      <c r="A21" s="153" t="s">
        <v>635</v>
      </c>
      <c r="B21" s="6"/>
      <c r="E21" s="47">
        <v>-44318.1</v>
      </c>
      <c r="F21" s="47">
        <v>-9407.4</v>
      </c>
      <c r="G21" s="402">
        <v>-11495.1</v>
      </c>
      <c r="H21" s="402">
        <v>-9166.7</v>
      </c>
      <c r="I21" s="402">
        <v>-14248.9</v>
      </c>
      <c r="J21" s="47"/>
      <c r="K21" s="47">
        <f t="shared" si="6"/>
        <v>-73332.2</v>
      </c>
      <c r="L21" s="47">
        <v>-17183.7</v>
      </c>
      <c r="M21" s="47">
        <v>-20871.5</v>
      </c>
      <c r="N21" s="47">
        <v>-16196.2</v>
      </c>
      <c r="O21" s="47">
        <v>-19080.8</v>
      </c>
      <c r="Q21" s="406">
        <f>Q22+Q23</f>
        <v>-48258.2</v>
      </c>
      <c r="R21" s="47">
        <f>R22+R23</f>
        <v>-12855.7</v>
      </c>
      <c r="S21" s="406">
        <f>S22+S23</f>
        <v>-10258.5</v>
      </c>
      <c r="T21" s="406">
        <f>T22+T23</f>
        <v>-13421.2</v>
      </c>
      <c r="U21" s="406">
        <f aca="true" t="shared" si="7" ref="U21:AA21">U22+U23</f>
        <v>-11722.8</v>
      </c>
      <c r="V21" s="406"/>
      <c r="W21" s="47">
        <v>-66384.5</v>
      </c>
      <c r="X21" s="406">
        <f t="shared" si="7"/>
        <v>-7498.2</v>
      </c>
      <c r="Y21" s="406">
        <f t="shared" si="7"/>
        <v>-12500.4</v>
      </c>
      <c r="Z21" s="406">
        <f t="shared" si="7"/>
        <v>-24748.7</v>
      </c>
      <c r="AA21" s="406">
        <f t="shared" si="7"/>
        <v>-21637.2</v>
      </c>
      <c r="AB21" s="6">
        <v>-77511.3</v>
      </c>
      <c r="AC21" s="406">
        <f>AC22+AC23</f>
        <v>-13149.7</v>
      </c>
      <c r="AD21" s="406">
        <f>AD22+AD23</f>
        <v>-16730.6</v>
      </c>
      <c r="AE21" s="406">
        <f>AE22+AE23</f>
        <v>-21591.4</v>
      </c>
      <c r="AF21" s="406">
        <f>AF22+AF23</f>
        <v>-26039.6</v>
      </c>
      <c r="AG21" s="47"/>
    </row>
    <row r="22" spans="1:33" ht="12.75">
      <c r="A22" s="153" t="s">
        <v>615</v>
      </c>
      <c r="B22" s="6"/>
      <c r="E22" s="47">
        <v>75082.3</v>
      </c>
      <c r="F22" s="47">
        <v>15155.5</v>
      </c>
      <c r="G22" s="47">
        <v>17259.4</v>
      </c>
      <c r="H22" s="43">
        <v>21675.4</v>
      </c>
      <c r="I22" s="47">
        <v>20992</v>
      </c>
      <c r="J22" s="47"/>
      <c r="K22" s="47">
        <f t="shared" si="6"/>
        <v>100667.7</v>
      </c>
      <c r="L22" s="47">
        <v>16189.9</v>
      </c>
      <c r="M22" s="47">
        <v>22255.8</v>
      </c>
      <c r="N22" s="47">
        <v>28198.5</v>
      </c>
      <c r="O22" s="47">
        <v>34023.5</v>
      </c>
      <c r="Q22" s="47">
        <v>110065.6</v>
      </c>
      <c r="R22" s="47">
        <v>18898.3</v>
      </c>
      <c r="S22" s="406">
        <v>26559.5</v>
      </c>
      <c r="T22" s="406">
        <v>28364.1</v>
      </c>
      <c r="U22" s="406">
        <v>36243.7</v>
      </c>
      <c r="V22" s="406"/>
      <c r="W22" s="47">
        <v>113609.9</v>
      </c>
      <c r="X22" s="47">
        <v>29233.7</v>
      </c>
      <c r="Y22" s="47">
        <v>24656.9</v>
      </c>
      <c r="Z22" s="47">
        <v>23794.5</v>
      </c>
      <c r="AA22" s="47">
        <v>35924.8</v>
      </c>
      <c r="AB22" s="6">
        <v>155974.1</v>
      </c>
      <c r="AC22" s="47">
        <v>30751.8</v>
      </c>
      <c r="AD22" s="47">
        <v>37649.3</v>
      </c>
      <c r="AE22" s="47">
        <v>42244.8</v>
      </c>
      <c r="AF22" s="47">
        <v>45328.2</v>
      </c>
      <c r="AG22" s="47"/>
    </row>
    <row r="23" spans="1:33" ht="12.75">
      <c r="A23" s="153" t="s">
        <v>616</v>
      </c>
      <c r="B23" s="6"/>
      <c r="E23" s="47">
        <v>-119400.4</v>
      </c>
      <c r="F23" s="47">
        <v>-24562.9</v>
      </c>
      <c r="G23" s="47">
        <v>-28754.5</v>
      </c>
      <c r="H23" s="43">
        <v>-30842.1</v>
      </c>
      <c r="I23" s="47">
        <v>-35240.9</v>
      </c>
      <c r="J23" s="47"/>
      <c r="K23" s="47">
        <f t="shared" si="6"/>
        <v>-173999.9</v>
      </c>
      <c r="L23" s="47">
        <v>-33373.6</v>
      </c>
      <c r="M23" s="47">
        <v>-43127.3</v>
      </c>
      <c r="N23" s="47">
        <v>-44394.7</v>
      </c>
      <c r="O23" s="47">
        <v>-53104.3</v>
      </c>
      <c r="Q23" s="47">
        <v>-158323.8</v>
      </c>
      <c r="R23" s="47">
        <v>-31754</v>
      </c>
      <c r="S23" s="406">
        <v>-36818</v>
      </c>
      <c r="T23" s="406">
        <v>-41785.3</v>
      </c>
      <c r="U23" s="406">
        <v>-47966.5</v>
      </c>
      <c r="V23" s="406"/>
      <c r="W23" s="47">
        <v>-179994.4</v>
      </c>
      <c r="X23" s="47">
        <v>-36731.9</v>
      </c>
      <c r="Y23" s="47">
        <v>-37157.3</v>
      </c>
      <c r="Z23" s="47">
        <v>-48543.2</v>
      </c>
      <c r="AA23" s="47">
        <v>-57562</v>
      </c>
      <c r="AB23" s="6">
        <v>-233485.4</v>
      </c>
      <c r="AC23" s="47">
        <v>-43901.5</v>
      </c>
      <c r="AD23" s="47">
        <v>-54379.9</v>
      </c>
      <c r="AE23" s="47">
        <v>-63836.2</v>
      </c>
      <c r="AF23" s="47">
        <v>-71367.8</v>
      </c>
      <c r="AG23" s="47"/>
    </row>
    <row r="24" spans="1:33" ht="12.75">
      <c r="A24" s="153" t="s">
        <v>138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/>
      <c r="K24" s="47">
        <f t="shared" si="6"/>
        <v>0</v>
      </c>
      <c r="L24" s="84">
        <v>-145.5</v>
      </c>
      <c r="M24" s="47">
        <v>54.7</v>
      </c>
      <c r="N24" s="47">
        <v>-26.6</v>
      </c>
      <c r="O24" s="47">
        <v>117.4</v>
      </c>
      <c r="Q24" s="47">
        <v>0</v>
      </c>
      <c r="R24" s="38">
        <v>-203.2</v>
      </c>
      <c r="S24" s="38">
        <v>-131.1</v>
      </c>
      <c r="T24" s="80">
        <v>19</v>
      </c>
      <c r="U24" s="38">
        <v>315.3</v>
      </c>
      <c r="V24" s="38"/>
      <c r="W24" s="47">
        <v>0</v>
      </c>
      <c r="X24" s="80">
        <v>80</v>
      </c>
      <c r="Y24" s="47">
        <v>-281.9</v>
      </c>
      <c r="Z24" s="47">
        <v>286.7</v>
      </c>
      <c r="AA24" s="47">
        <v>-84.8</v>
      </c>
      <c r="AB24" s="4">
        <v>0</v>
      </c>
      <c r="AC24" s="80">
        <v>1001.8</v>
      </c>
      <c r="AD24" s="47">
        <v>958.5</v>
      </c>
      <c r="AE24" s="47">
        <v>-1168.6</v>
      </c>
      <c r="AF24" s="47">
        <v>-791.7</v>
      </c>
      <c r="AG24" s="47"/>
    </row>
    <row r="25" spans="1:32" ht="13.5" thickBot="1">
      <c r="A25" s="28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11"/>
      <c r="S25" s="42"/>
      <c r="T25" s="42"/>
      <c r="U25" s="42"/>
      <c r="V25" s="42"/>
      <c r="W25" s="42"/>
      <c r="X25" s="11"/>
      <c r="Y25" s="42"/>
      <c r="Z25" s="42"/>
      <c r="AA25" s="42"/>
      <c r="AB25" s="42"/>
      <c r="AC25" s="11"/>
      <c r="AD25" s="42"/>
      <c r="AE25" s="42"/>
      <c r="AF25" s="42"/>
    </row>
    <row r="26" ht="12.75">
      <c r="A26" s="170"/>
    </row>
    <row r="27" ht="18.75" customHeight="1" hidden="1">
      <c r="A27" s="149" t="s">
        <v>795</v>
      </c>
    </row>
    <row r="28" ht="18.75" customHeight="1" hidden="1">
      <c r="A28" s="149" t="s">
        <v>796</v>
      </c>
    </row>
    <row r="29" ht="18.75" customHeight="1">
      <c r="A29" s="149" t="s">
        <v>797</v>
      </c>
    </row>
    <row r="30" ht="18.75" customHeight="1" hidden="1">
      <c r="A30" s="149" t="s">
        <v>777</v>
      </c>
    </row>
    <row r="31" spans="1:32" ht="18" customHeight="1" thickBot="1">
      <c r="A31" s="305" t="s">
        <v>160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 ht="18" customHeight="1">
      <c r="A32" s="170"/>
      <c r="B32" s="299"/>
      <c r="C32" s="300"/>
      <c r="E32" s="484">
        <v>2007</v>
      </c>
      <c r="F32" s="484"/>
      <c r="G32" s="484"/>
      <c r="H32" s="484"/>
      <c r="I32" s="484"/>
      <c r="J32" s="444"/>
      <c r="K32" s="484">
        <v>2008</v>
      </c>
      <c r="L32" s="484"/>
      <c r="M32" s="484"/>
      <c r="N32" s="484"/>
      <c r="O32" s="484"/>
      <c r="P32" s="447"/>
      <c r="Q32" s="485">
        <v>2009</v>
      </c>
      <c r="R32" s="485"/>
      <c r="S32" s="485"/>
      <c r="T32" s="485"/>
      <c r="U32" s="485"/>
      <c r="W32" s="484">
        <v>2010</v>
      </c>
      <c r="X32" s="484"/>
      <c r="Y32" s="484"/>
      <c r="Z32" s="484"/>
      <c r="AA32" s="484"/>
      <c r="AB32" s="484">
        <v>2011</v>
      </c>
      <c r="AC32" s="484"/>
      <c r="AD32" s="484"/>
      <c r="AE32" s="484"/>
      <c r="AF32" s="484"/>
    </row>
    <row r="33" spans="1:32" ht="18" customHeight="1" thickBot="1">
      <c r="A33" s="10"/>
      <c r="B33" s="301"/>
      <c r="C33" s="42"/>
      <c r="D33" s="303"/>
      <c r="E33" s="102">
        <v>2007</v>
      </c>
      <c r="F33" s="302">
        <v>1</v>
      </c>
      <c r="G33" s="302" t="s">
        <v>162</v>
      </c>
      <c r="H33" s="302" t="s">
        <v>487</v>
      </c>
      <c r="I33" s="302" t="s">
        <v>161</v>
      </c>
      <c r="J33" s="42"/>
      <c r="K33" s="102">
        <v>2008</v>
      </c>
      <c r="L33" s="302">
        <v>1</v>
      </c>
      <c r="M33" s="302" t="s">
        <v>162</v>
      </c>
      <c r="N33" s="302" t="s">
        <v>487</v>
      </c>
      <c r="O33" s="302" t="s">
        <v>161</v>
      </c>
      <c r="P33" s="42"/>
      <c r="Q33" s="102">
        <v>2009</v>
      </c>
      <c r="R33" s="302">
        <v>1</v>
      </c>
      <c r="S33" s="302" t="s">
        <v>162</v>
      </c>
      <c r="T33" s="302" t="s">
        <v>487</v>
      </c>
      <c r="U33" s="302" t="s">
        <v>161</v>
      </c>
      <c r="V33" s="302"/>
      <c r="W33" s="102">
        <v>2010</v>
      </c>
      <c r="X33" s="302">
        <v>1</v>
      </c>
      <c r="Y33" s="302" t="s">
        <v>162</v>
      </c>
      <c r="Z33" s="302" t="s">
        <v>487</v>
      </c>
      <c r="AA33" s="302" t="s">
        <v>161</v>
      </c>
      <c r="AB33" s="102">
        <v>2011</v>
      </c>
      <c r="AC33" s="302">
        <v>1</v>
      </c>
      <c r="AD33" s="302" t="s">
        <v>162</v>
      </c>
      <c r="AE33" s="302" t="s">
        <v>487</v>
      </c>
      <c r="AF33" s="302" t="s">
        <v>161</v>
      </c>
    </row>
    <row r="34" ht="12.75">
      <c r="A34" s="170"/>
    </row>
    <row r="35" spans="1:32" ht="12.75">
      <c r="A35" s="152" t="s">
        <v>148</v>
      </c>
      <c r="B35" s="68"/>
      <c r="E35" s="306">
        <v>108.5</v>
      </c>
      <c r="F35" s="306">
        <v>109.4</v>
      </c>
      <c r="G35" s="290">
        <v>110.5</v>
      </c>
      <c r="H35" s="290">
        <v>108.3</v>
      </c>
      <c r="I35" s="290">
        <v>106.9</v>
      </c>
      <c r="K35" s="306">
        <v>108.4</v>
      </c>
      <c r="L35" s="306">
        <v>106.7</v>
      </c>
      <c r="M35" s="306">
        <v>108.5</v>
      </c>
      <c r="N35" s="306">
        <v>106.7</v>
      </c>
      <c r="O35" s="306">
        <v>111.2</v>
      </c>
      <c r="Q35" s="306">
        <v>102.9</v>
      </c>
      <c r="R35" s="306">
        <v>98.6</v>
      </c>
      <c r="S35" s="407">
        <v>99.9</v>
      </c>
      <c r="T35" s="306">
        <v>104.8</v>
      </c>
      <c r="U35" s="306">
        <v>105.2</v>
      </c>
      <c r="V35" s="306"/>
      <c r="W35" s="306">
        <v>99.5</v>
      </c>
      <c r="X35" s="306">
        <v>117.3</v>
      </c>
      <c r="Y35" s="306">
        <v>97.8</v>
      </c>
      <c r="Z35" s="306">
        <v>91.7</v>
      </c>
      <c r="AA35" s="306">
        <v>98.9</v>
      </c>
      <c r="AB35" s="306">
        <v>106</v>
      </c>
      <c r="AC35" s="306">
        <v>101</v>
      </c>
      <c r="AD35" s="306">
        <v>110.1</v>
      </c>
      <c r="AE35" s="306">
        <v>113.6</v>
      </c>
      <c r="AF35" s="306">
        <v>99.5</v>
      </c>
    </row>
    <row r="36" spans="1:32" ht="12.75">
      <c r="A36" s="153"/>
      <c r="E36" s="45"/>
      <c r="F36" s="45"/>
      <c r="G36" s="45"/>
      <c r="H36" s="45"/>
      <c r="I36" s="45"/>
      <c r="K36" s="45"/>
      <c r="L36" s="45"/>
      <c r="M36" s="45"/>
      <c r="N36" s="45"/>
      <c r="O36" s="45"/>
      <c r="Q36" s="45"/>
      <c r="R36" s="45"/>
      <c r="S36" s="446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12.75">
      <c r="A37" s="153" t="s">
        <v>798</v>
      </c>
      <c r="B37" s="36"/>
      <c r="E37" s="46">
        <v>102.6</v>
      </c>
      <c r="F37" s="46">
        <v>101.2</v>
      </c>
      <c r="G37" s="403">
        <v>108.2</v>
      </c>
      <c r="H37" s="403">
        <v>100.9</v>
      </c>
      <c r="I37" s="403">
        <v>101.5</v>
      </c>
      <c r="K37" s="46">
        <v>110.8</v>
      </c>
      <c r="L37" s="46">
        <v>116.5</v>
      </c>
      <c r="M37" s="46">
        <v>116.7</v>
      </c>
      <c r="N37" s="46">
        <v>106.6</v>
      </c>
      <c r="O37" s="46">
        <v>107</v>
      </c>
      <c r="Q37" s="46">
        <v>88.1</v>
      </c>
      <c r="R37" s="46">
        <v>85.6</v>
      </c>
      <c r="S37" s="408">
        <v>78.7</v>
      </c>
      <c r="T37" s="46">
        <v>94.1</v>
      </c>
      <c r="U37" s="46">
        <v>91.9</v>
      </c>
      <c r="V37" s="46"/>
      <c r="W37" s="46">
        <v>102</v>
      </c>
      <c r="X37" s="46">
        <v>95</v>
      </c>
      <c r="Y37" s="46">
        <v>92.8</v>
      </c>
      <c r="Z37" s="46">
        <v>101.9</v>
      </c>
      <c r="AA37" s="46">
        <v>114.6</v>
      </c>
      <c r="AB37" s="46">
        <v>108.1</v>
      </c>
      <c r="AC37" s="46">
        <v>105.1</v>
      </c>
      <c r="AD37" s="46">
        <v>113.4</v>
      </c>
      <c r="AE37" s="46">
        <v>106.2</v>
      </c>
      <c r="AF37" s="46">
        <v>108.4</v>
      </c>
    </row>
    <row r="38" spans="1:32" ht="12.75">
      <c r="A38" s="153" t="s">
        <v>644</v>
      </c>
      <c r="B38" s="46"/>
      <c r="E38" s="46">
        <v>102.7</v>
      </c>
      <c r="F38" s="46">
        <v>101.1</v>
      </c>
      <c r="G38" s="403">
        <v>108.9</v>
      </c>
      <c r="H38" s="403">
        <v>100.9</v>
      </c>
      <c r="I38" s="403">
        <v>101.3</v>
      </c>
      <c r="K38" s="46">
        <v>111.5</v>
      </c>
      <c r="L38" s="46">
        <v>117.5</v>
      </c>
      <c r="M38" s="46">
        <v>118.1</v>
      </c>
      <c r="N38" s="46">
        <v>106.8</v>
      </c>
      <c r="O38" s="46">
        <v>107.4</v>
      </c>
      <c r="Q38" s="46">
        <v>86.9</v>
      </c>
      <c r="R38" s="46">
        <v>84.6</v>
      </c>
      <c r="S38" s="408">
        <v>76.8</v>
      </c>
      <c r="T38" s="46">
        <v>93.9</v>
      </c>
      <c r="U38" s="46">
        <v>90.1</v>
      </c>
      <c r="V38" s="46"/>
      <c r="W38" s="46">
        <v>102.4</v>
      </c>
      <c r="X38" s="46">
        <v>94.7</v>
      </c>
      <c r="Y38" s="46">
        <v>91.8</v>
      </c>
      <c r="Z38" s="46">
        <v>102.1</v>
      </c>
      <c r="AA38" s="46">
        <v>117.2</v>
      </c>
      <c r="AB38" s="46">
        <v>108.6</v>
      </c>
      <c r="AC38" s="46">
        <v>105.5</v>
      </c>
      <c r="AD38" s="46">
        <v>115.4</v>
      </c>
      <c r="AE38" s="46">
        <v>106.3</v>
      </c>
      <c r="AF38" s="46">
        <v>108.7</v>
      </c>
    </row>
    <row r="39" spans="1:32" ht="12.75">
      <c r="A39" s="153" t="s">
        <v>621</v>
      </c>
      <c r="B39" s="36"/>
      <c r="E39" s="46">
        <v>102.5</v>
      </c>
      <c r="F39" s="46">
        <v>100.6</v>
      </c>
      <c r="G39" s="403">
        <v>109.4</v>
      </c>
      <c r="H39" s="403">
        <v>100.7</v>
      </c>
      <c r="I39" s="403">
        <v>101.3</v>
      </c>
      <c r="K39" s="46">
        <v>113.4</v>
      </c>
      <c r="L39" s="46">
        <v>120</v>
      </c>
      <c r="M39" s="46">
        <v>121</v>
      </c>
      <c r="N39" s="46">
        <v>107.7</v>
      </c>
      <c r="O39" s="46">
        <v>109.3</v>
      </c>
      <c r="Q39" s="46">
        <v>85.4</v>
      </c>
      <c r="R39" s="46">
        <v>83</v>
      </c>
      <c r="S39" s="408">
        <v>73.5</v>
      </c>
      <c r="T39" s="46">
        <v>93.4</v>
      </c>
      <c r="U39" s="46">
        <v>88.6</v>
      </c>
      <c r="V39" s="46"/>
      <c r="W39" s="46">
        <v>102.9</v>
      </c>
      <c r="X39" s="46">
        <v>94.5</v>
      </c>
      <c r="Y39" s="46">
        <v>90.9</v>
      </c>
      <c r="Z39" s="46">
        <v>102.2</v>
      </c>
      <c r="AA39" s="46">
        <v>119.8</v>
      </c>
      <c r="AB39" s="46">
        <v>109.5</v>
      </c>
      <c r="AC39" s="46">
        <v>106.4</v>
      </c>
      <c r="AD39" s="46">
        <v>118.2</v>
      </c>
      <c r="AE39" s="46">
        <v>106.4</v>
      </c>
      <c r="AF39" s="46">
        <v>109.8</v>
      </c>
    </row>
    <row r="40" spans="1:32" ht="12.75">
      <c r="A40" s="153" t="s">
        <v>622</v>
      </c>
      <c r="B40" s="36"/>
      <c r="E40" s="46">
        <v>112.5</v>
      </c>
      <c r="F40" s="46">
        <v>118.8</v>
      </c>
      <c r="G40" s="403">
        <v>129.5</v>
      </c>
      <c r="H40" s="403">
        <v>110.2</v>
      </c>
      <c r="I40" s="403">
        <v>95.6</v>
      </c>
      <c r="K40" s="46">
        <v>85.6</v>
      </c>
      <c r="L40" s="46">
        <v>88.2</v>
      </c>
      <c r="M40" s="46">
        <v>88.9</v>
      </c>
      <c r="N40" s="46">
        <v>92.5</v>
      </c>
      <c r="O40" s="46">
        <v>76.9</v>
      </c>
      <c r="Q40" s="46">
        <v>100.4</v>
      </c>
      <c r="R40" s="46">
        <v>101.8</v>
      </c>
      <c r="S40" s="408">
        <v>99.4</v>
      </c>
      <c r="T40" s="46">
        <v>97.8</v>
      </c>
      <c r="U40" s="46">
        <v>102.6</v>
      </c>
      <c r="V40" s="46"/>
      <c r="W40" s="46">
        <v>93.3</v>
      </c>
      <c r="X40" s="46">
        <v>86.2</v>
      </c>
      <c r="Y40" s="46">
        <v>91.4</v>
      </c>
      <c r="Z40" s="46">
        <v>94.8</v>
      </c>
      <c r="AA40" s="46">
        <v>97.9</v>
      </c>
      <c r="AB40" s="46">
        <v>98.2</v>
      </c>
      <c r="AC40" s="46">
        <v>100.8</v>
      </c>
      <c r="AD40" s="46">
        <v>92.3</v>
      </c>
      <c r="AE40" s="46">
        <v>108.7</v>
      </c>
      <c r="AF40" s="46">
        <v>94.3</v>
      </c>
    </row>
    <row r="41" spans="1:32" ht="12.75">
      <c r="A41" s="153" t="s">
        <v>623</v>
      </c>
      <c r="B41" s="36"/>
      <c r="E41" s="46">
        <v>101.8</v>
      </c>
      <c r="F41" s="46">
        <v>101</v>
      </c>
      <c r="G41" s="403">
        <v>101.2</v>
      </c>
      <c r="H41" s="403">
        <v>101.8</v>
      </c>
      <c r="I41" s="403">
        <v>103</v>
      </c>
      <c r="K41" s="46">
        <v>100.7</v>
      </c>
      <c r="L41" s="46">
        <v>100.8</v>
      </c>
      <c r="M41" s="46">
        <v>101.4</v>
      </c>
      <c r="N41" s="46">
        <v>100</v>
      </c>
      <c r="O41" s="46">
        <v>100.6</v>
      </c>
      <c r="Q41" s="46">
        <v>100.7</v>
      </c>
      <c r="R41" s="46">
        <v>98.7</v>
      </c>
      <c r="S41" s="408">
        <v>101.3</v>
      </c>
      <c r="T41" s="46">
        <v>100.4</v>
      </c>
      <c r="U41" s="46">
        <v>101.5</v>
      </c>
      <c r="V41" s="46"/>
      <c r="W41" s="46">
        <v>99.8</v>
      </c>
      <c r="X41" s="46">
        <v>98.4</v>
      </c>
      <c r="Y41" s="46">
        <v>97.9</v>
      </c>
      <c r="Z41" s="46">
        <v>102.2</v>
      </c>
      <c r="AA41" s="46">
        <v>100.8</v>
      </c>
      <c r="AB41" s="46">
        <v>101.3</v>
      </c>
      <c r="AC41" s="46">
        <v>99.2</v>
      </c>
      <c r="AD41" s="46">
        <v>102.3</v>
      </c>
      <c r="AE41" s="46">
        <v>103.5</v>
      </c>
      <c r="AF41" s="46">
        <v>100.5</v>
      </c>
    </row>
    <row r="42" spans="1:32" ht="12.75">
      <c r="A42" s="153" t="s">
        <v>722</v>
      </c>
      <c r="B42" s="36"/>
      <c r="E42" s="46">
        <v>101.7</v>
      </c>
      <c r="F42" s="46">
        <v>101.3</v>
      </c>
      <c r="G42" s="403">
        <v>101.4</v>
      </c>
      <c r="H42" s="403">
        <v>100.7</v>
      </c>
      <c r="I42" s="403">
        <v>102.6</v>
      </c>
      <c r="K42" s="46">
        <v>102.3</v>
      </c>
      <c r="L42" s="46">
        <v>101.4</v>
      </c>
      <c r="M42" s="46">
        <v>100.1</v>
      </c>
      <c r="N42" s="46">
        <v>102</v>
      </c>
      <c r="O42" s="46">
        <v>104</v>
      </c>
      <c r="Q42" s="46">
        <v>102.4</v>
      </c>
      <c r="R42" s="46">
        <v>100.1</v>
      </c>
      <c r="S42" s="408">
        <v>101.7</v>
      </c>
      <c r="T42" s="46">
        <v>97.2</v>
      </c>
      <c r="U42" s="46">
        <v>107.6</v>
      </c>
      <c r="V42" s="46"/>
      <c r="W42" s="46">
        <v>98.1</v>
      </c>
      <c r="X42" s="46">
        <v>98.1</v>
      </c>
      <c r="Y42" s="46">
        <v>99.9</v>
      </c>
      <c r="Z42" s="46">
        <v>99.9</v>
      </c>
      <c r="AA42" s="46">
        <v>95.4</v>
      </c>
      <c r="AB42" s="46">
        <v>103.1</v>
      </c>
      <c r="AC42" s="46">
        <v>101.3</v>
      </c>
      <c r="AD42" s="46">
        <v>99.8</v>
      </c>
      <c r="AE42" s="46">
        <v>105.3</v>
      </c>
      <c r="AF42" s="46">
        <v>105.2</v>
      </c>
    </row>
    <row r="43" spans="1:32" ht="12.75">
      <c r="A43" s="153" t="s">
        <v>723</v>
      </c>
      <c r="B43" s="80"/>
      <c r="E43" s="46">
        <v>114.6</v>
      </c>
      <c r="F43" s="46">
        <v>147.4</v>
      </c>
      <c r="G43" s="403">
        <v>110.1</v>
      </c>
      <c r="H43" s="403">
        <v>116.4</v>
      </c>
      <c r="I43" s="403">
        <v>107.4</v>
      </c>
      <c r="K43" s="46">
        <v>113.9</v>
      </c>
      <c r="L43" s="46">
        <v>110.9</v>
      </c>
      <c r="M43" s="46">
        <v>105.8</v>
      </c>
      <c r="N43" s="46">
        <v>122.3</v>
      </c>
      <c r="O43" s="46">
        <v>112.5</v>
      </c>
      <c r="Q43" s="46">
        <v>95.1</v>
      </c>
      <c r="R43" s="46">
        <v>76.1</v>
      </c>
      <c r="S43" s="408">
        <v>89.3</v>
      </c>
      <c r="T43" s="46">
        <v>91.6</v>
      </c>
      <c r="U43" s="46">
        <v>108.9</v>
      </c>
      <c r="V43" s="46"/>
      <c r="W43" s="46">
        <v>94.8</v>
      </c>
      <c r="X43" s="46">
        <v>120.7</v>
      </c>
      <c r="Y43" s="46">
        <v>110.3</v>
      </c>
      <c r="Z43" s="46">
        <v>85</v>
      </c>
      <c r="AA43" s="46">
        <v>87.1</v>
      </c>
      <c r="AB43" s="46">
        <v>106.3</v>
      </c>
      <c r="AC43" s="46">
        <v>111.3</v>
      </c>
      <c r="AD43" s="46">
        <v>90.2</v>
      </c>
      <c r="AE43" s="46">
        <v>121.3</v>
      </c>
      <c r="AF43" s="46">
        <v>102.1</v>
      </c>
    </row>
    <row r="44" spans="1:32" ht="12.75">
      <c r="A44" s="153" t="s">
        <v>625</v>
      </c>
      <c r="B44" s="80"/>
      <c r="E44" s="46">
        <v>110.8</v>
      </c>
      <c r="F44" s="46">
        <v>143.1</v>
      </c>
      <c r="G44" s="403">
        <v>106.8</v>
      </c>
      <c r="H44" s="403">
        <v>114.1</v>
      </c>
      <c r="I44" s="403">
        <v>102.6</v>
      </c>
      <c r="K44" s="46">
        <v>113.2</v>
      </c>
      <c r="L44" s="46">
        <v>104.9</v>
      </c>
      <c r="M44" s="46">
        <v>105.5</v>
      </c>
      <c r="N44" s="46">
        <v>122.6</v>
      </c>
      <c r="O44" s="46">
        <v>112.1</v>
      </c>
      <c r="Q44" s="46">
        <v>108.5</v>
      </c>
      <c r="R44" s="46">
        <v>110.1</v>
      </c>
      <c r="S44" s="408">
        <v>115.1</v>
      </c>
      <c r="T44" s="46">
        <v>96</v>
      </c>
      <c r="U44" s="46">
        <v>117.2</v>
      </c>
      <c r="V44" s="46"/>
      <c r="W44" s="46">
        <v>92.9</v>
      </c>
      <c r="X44" s="46">
        <v>113.3</v>
      </c>
      <c r="Y44" s="46">
        <v>102.5</v>
      </c>
      <c r="Z44" s="46">
        <v>85.1</v>
      </c>
      <c r="AA44" s="46">
        <v>86.8</v>
      </c>
      <c r="AB44" s="46">
        <v>95.6</v>
      </c>
      <c r="AC44" s="46">
        <v>86.2</v>
      </c>
      <c r="AD44" s="46">
        <v>73.4</v>
      </c>
      <c r="AE44" s="46">
        <v>112.8</v>
      </c>
      <c r="AF44" s="46">
        <v>100.1</v>
      </c>
    </row>
    <row r="45" spans="1:32" ht="12.75">
      <c r="A45" s="153" t="s">
        <v>626</v>
      </c>
      <c r="B45" s="194"/>
      <c r="E45" s="45"/>
      <c r="F45" s="45"/>
      <c r="G45" s="45"/>
      <c r="H45" s="45"/>
      <c r="I45" s="45"/>
      <c r="K45" s="45"/>
      <c r="L45" s="45"/>
      <c r="M45" s="45"/>
      <c r="N45" s="45"/>
      <c r="O45" s="45"/>
      <c r="Q45" s="45"/>
      <c r="R45" s="45"/>
      <c r="S45" s="446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12.75">
      <c r="A46" s="153" t="s">
        <v>627</v>
      </c>
      <c r="B46" s="80"/>
      <c r="E46" s="46">
        <v>239.6</v>
      </c>
      <c r="F46" s="46">
        <v>241.4</v>
      </c>
      <c r="G46" s="403">
        <v>234.4</v>
      </c>
      <c r="H46" s="403">
        <v>172.6</v>
      </c>
      <c r="I46" s="403">
        <v>373.6</v>
      </c>
      <c r="K46" s="46">
        <v>121.1</v>
      </c>
      <c r="L46" s="46">
        <v>156</v>
      </c>
      <c r="M46" s="46">
        <v>104.9</v>
      </c>
      <c r="N46" s="46">
        <v>115.7</v>
      </c>
      <c r="O46" s="46">
        <v>114.4</v>
      </c>
      <c r="Q46" s="46">
        <v>-105.9</v>
      </c>
      <c r="R46" s="46">
        <v>-176.6</v>
      </c>
      <c r="S46" s="408">
        <v>-314.6</v>
      </c>
      <c r="T46" s="46">
        <v>7.6</v>
      </c>
      <c r="U46" s="46">
        <v>-19.6</v>
      </c>
      <c r="V46" s="46"/>
      <c r="W46" s="46">
        <v>50.8</v>
      </c>
      <c r="X46" s="46">
        <v>55.2</v>
      </c>
      <c r="Y46" s="46">
        <v>48.9</v>
      </c>
      <c r="Z46" s="46">
        <v>57.4</v>
      </c>
      <c r="AA46" s="46">
        <v>52.2</v>
      </c>
      <c r="AB46" s="46">
        <v>-319.1</v>
      </c>
      <c r="AC46" s="46">
        <v>-319</v>
      </c>
      <c r="AD46" s="46">
        <v>-155.5</v>
      </c>
      <c r="AE46" s="46">
        <v>3777.2</v>
      </c>
      <c r="AF46" s="46">
        <v>-222</v>
      </c>
    </row>
    <row r="47" spans="1:32" ht="12.75">
      <c r="A47" s="153" t="s">
        <v>724</v>
      </c>
      <c r="B47" s="36"/>
      <c r="E47" s="46">
        <v>97.8</v>
      </c>
      <c r="F47" s="46">
        <v>74.2</v>
      </c>
      <c r="G47" s="403">
        <v>83.2</v>
      </c>
      <c r="H47" s="403">
        <v>110.5</v>
      </c>
      <c r="I47" s="403">
        <v>110.4</v>
      </c>
      <c r="K47" s="46">
        <v>126.9</v>
      </c>
      <c r="L47" s="46">
        <v>125.6</v>
      </c>
      <c r="M47" s="46">
        <v>127.6</v>
      </c>
      <c r="N47" s="46">
        <v>128.8</v>
      </c>
      <c r="O47" s="46">
        <v>125.7</v>
      </c>
      <c r="Q47" s="46">
        <v>84.2</v>
      </c>
      <c r="R47" s="46">
        <v>93.2</v>
      </c>
      <c r="S47" s="408">
        <v>85.9</v>
      </c>
      <c r="T47" s="46">
        <v>85.6</v>
      </c>
      <c r="U47" s="46">
        <v>77.2</v>
      </c>
      <c r="V47" s="46"/>
      <c r="W47" s="46">
        <v>84</v>
      </c>
      <c r="X47" s="46">
        <v>92.5</v>
      </c>
      <c r="Y47" s="46">
        <v>82.6</v>
      </c>
      <c r="Z47" s="46">
        <v>81.9</v>
      </c>
      <c r="AA47" s="46">
        <v>81.6</v>
      </c>
      <c r="AB47" s="46">
        <v>95.9</v>
      </c>
      <c r="AC47" s="46">
        <v>74.6</v>
      </c>
      <c r="AD47" s="46">
        <v>95.2</v>
      </c>
      <c r="AE47" s="46">
        <v>96.6</v>
      </c>
      <c r="AF47" s="46">
        <v>110.5</v>
      </c>
    </row>
    <row r="48" spans="1:32" ht="12.75">
      <c r="A48" s="153" t="s">
        <v>799</v>
      </c>
      <c r="E48" s="45"/>
      <c r="F48" s="45"/>
      <c r="G48" s="45"/>
      <c r="H48" s="45"/>
      <c r="I48" s="45"/>
      <c r="K48" s="45"/>
      <c r="L48" s="45"/>
      <c r="M48" s="45"/>
      <c r="N48" s="45"/>
      <c r="O48" s="45"/>
      <c r="Q48" s="45"/>
      <c r="R48" s="45"/>
      <c r="S48" s="446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1:32" ht="12.75">
      <c r="A49" s="153" t="s">
        <v>615</v>
      </c>
      <c r="B49" s="36"/>
      <c r="E49" s="46">
        <v>125.8</v>
      </c>
      <c r="F49" s="46">
        <v>127.1</v>
      </c>
      <c r="G49" s="402">
        <v>118.8</v>
      </c>
      <c r="H49" s="402">
        <v>134</v>
      </c>
      <c r="I49" s="402">
        <v>123.6</v>
      </c>
      <c r="K49" s="46">
        <v>109.1</v>
      </c>
      <c r="L49" s="46">
        <v>86.8</v>
      </c>
      <c r="M49" s="46">
        <v>101.1</v>
      </c>
      <c r="N49" s="46">
        <v>101.1</v>
      </c>
      <c r="O49" s="46">
        <v>140.2</v>
      </c>
      <c r="Q49" s="46">
        <v>98.9</v>
      </c>
      <c r="R49" s="46">
        <v>109.4</v>
      </c>
      <c r="S49" s="408">
        <v>118.6</v>
      </c>
      <c r="T49" s="46">
        <v>91.5</v>
      </c>
      <c r="U49" s="46">
        <v>87.2</v>
      </c>
      <c r="V49" s="46"/>
      <c r="W49" s="46">
        <v>88.3</v>
      </c>
      <c r="X49" s="46">
        <v>131.3</v>
      </c>
      <c r="Y49" s="46">
        <v>79.5</v>
      </c>
      <c r="Z49" s="46">
        <v>74.4</v>
      </c>
      <c r="AA49" s="46">
        <v>83.2</v>
      </c>
      <c r="AB49" s="46">
        <v>115.7</v>
      </c>
      <c r="AC49" s="46">
        <v>84.7</v>
      </c>
      <c r="AD49" s="46">
        <v>128.7</v>
      </c>
      <c r="AE49" s="46">
        <v>148.9</v>
      </c>
      <c r="AF49" s="46">
        <v>110.1</v>
      </c>
    </row>
    <row r="50" spans="1:32" ht="12.75">
      <c r="A50" s="153" t="s">
        <v>616</v>
      </c>
      <c r="B50" s="36"/>
      <c r="E50" s="46">
        <v>111</v>
      </c>
      <c r="F50" s="46">
        <v>115</v>
      </c>
      <c r="G50" s="403">
        <v>112.4</v>
      </c>
      <c r="H50" s="403">
        <v>112.6</v>
      </c>
      <c r="I50" s="403">
        <v>106.9</v>
      </c>
      <c r="K50" s="46">
        <v>113.6</v>
      </c>
      <c r="L50" s="46">
        <v>106.4</v>
      </c>
      <c r="M50" s="46">
        <v>112.5</v>
      </c>
      <c r="N50" s="46">
        <v>108.7</v>
      </c>
      <c r="O50" s="46">
        <v>123.8</v>
      </c>
      <c r="Q50" s="46">
        <v>80.6</v>
      </c>
      <c r="R50" s="46">
        <v>83.7</v>
      </c>
      <c r="S50" s="408">
        <v>80</v>
      </c>
      <c r="T50" s="46">
        <v>78.9</v>
      </c>
      <c r="U50" s="46">
        <v>80.7</v>
      </c>
      <c r="V50" s="46"/>
      <c r="W50" s="46">
        <v>93.1</v>
      </c>
      <c r="X50" s="46">
        <v>98.9</v>
      </c>
      <c r="Y50" s="46">
        <v>81.6</v>
      </c>
      <c r="Z50" s="46">
        <v>95.7</v>
      </c>
      <c r="AA50" s="46">
        <v>95.9</v>
      </c>
      <c r="AB50" s="46">
        <v>114.9</v>
      </c>
      <c r="AC50" s="46">
        <v>99.4</v>
      </c>
      <c r="AD50" s="46">
        <v>125.8</v>
      </c>
      <c r="AE50" s="46">
        <v>119.6</v>
      </c>
      <c r="AF50" s="46">
        <v>113.9</v>
      </c>
    </row>
    <row r="51" spans="1:32" ht="13.5" thickBot="1">
      <c r="A51" s="15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</sheetData>
  <mergeCells count="10">
    <mergeCell ref="E32:I32"/>
    <mergeCell ref="K32:O32"/>
    <mergeCell ref="K5:O5"/>
    <mergeCell ref="Q5:U5"/>
    <mergeCell ref="F5:I5"/>
    <mergeCell ref="AB5:AF5"/>
    <mergeCell ref="AB32:AF32"/>
    <mergeCell ref="Q32:U32"/>
    <mergeCell ref="W32:AA32"/>
    <mergeCell ref="W5:AA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&amp;C100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="145" zoomScaleNormal="145" workbookViewId="0" topLeftCell="A43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800</v>
      </c>
    </row>
    <row r="2" ht="18.75" customHeight="1">
      <c r="A2" s="211" t="s">
        <v>118</v>
      </c>
    </row>
    <row r="3" ht="18" customHeight="1" thickBot="1">
      <c r="A3" s="196" t="s">
        <v>119</v>
      </c>
    </row>
    <row r="4" spans="1:6" ht="18" customHeight="1" thickBot="1">
      <c r="A4" s="307"/>
      <c r="B4" s="72">
        <v>2007</v>
      </c>
      <c r="C4" s="72">
        <v>2008</v>
      </c>
      <c r="D4" s="72">
        <v>2009</v>
      </c>
      <c r="E4" s="72">
        <v>2010</v>
      </c>
      <c r="F4" s="72">
        <v>2011</v>
      </c>
    </row>
    <row r="5" spans="1:4" ht="12.75">
      <c r="A5" s="175"/>
      <c r="C5" s="5"/>
      <c r="D5" s="5"/>
    </row>
    <row r="6" spans="1:4" ht="12.75">
      <c r="A6" s="209" t="s">
        <v>801</v>
      </c>
      <c r="C6" s="5"/>
      <c r="D6" s="5"/>
    </row>
    <row r="7" spans="1:4" ht="12.75">
      <c r="A7" s="209" t="s">
        <v>802</v>
      </c>
      <c r="C7" s="5"/>
      <c r="D7" s="5"/>
    </row>
    <row r="8" spans="1:6" ht="12.75">
      <c r="A8" s="5" t="s">
        <v>121</v>
      </c>
      <c r="B8" s="6">
        <v>114477.7</v>
      </c>
      <c r="C8" s="6">
        <v>164668.9</v>
      </c>
      <c r="D8" s="6">
        <v>188252</v>
      </c>
      <c r="E8" s="6">
        <v>216862.7</v>
      </c>
      <c r="F8" s="6">
        <v>277643.6</v>
      </c>
    </row>
    <row r="9" spans="1:6" ht="12.75">
      <c r="A9" s="40" t="s">
        <v>126</v>
      </c>
      <c r="C9" s="6"/>
      <c r="D9" s="6"/>
      <c r="E9" s="6"/>
      <c r="F9" s="6"/>
    </row>
    <row r="10" spans="1:6" ht="12.75">
      <c r="A10" s="5" t="s">
        <v>359</v>
      </c>
      <c r="B10" s="6">
        <v>72520.8</v>
      </c>
      <c r="C10" s="6">
        <v>101171.3</v>
      </c>
      <c r="D10" s="6">
        <v>112836.9</v>
      </c>
      <c r="E10" s="6">
        <v>127481.9</v>
      </c>
      <c r="F10" s="6">
        <v>161139.4</v>
      </c>
    </row>
    <row r="11" spans="1:6" ht="12.75">
      <c r="A11" s="284" t="s">
        <v>815</v>
      </c>
      <c r="B11" s="6">
        <v>41956.9</v>
      </c>
      <c r="C11" s="6">
        <v>63497.6</v>
      </c>
      <c r="D11" s="6">
        <f>D8-D10</f>
        <v>75415.1</v>
      </c>
      <c r="E11" s="6">
        <v>89380.8</v>
      </c>
      <c r="F11" s="6">
        <v>116504.2</v>
      </c>
    </row>
    <row r="12" spans="1:6" ht="12.75">
      <c r="A12" s="284" t="s">
        <v>397</v>
      </c>
      <c r="B12" s="6">
        <v>6187</v>
      </c>
      <c r="C12" s="6">
        <v>11454.8</v>
      </c>
      <c r="D12" s="6">
        <v>10203.1</v>
      </c>
      <c r="E12" s="6">
        <v>12229.5</v>
      </c>
      <c r="F12" s="6">
        <v>14237.3</v>
      </c>
    </row>
    <row r="13" spans="1:6" ht="12.75">
      <c r="A13" s="5" t="s">
        <v>816</v>
      </c>
      <c r="B13" s="6">
        <v>35769.9</v>
      </c>
      <c r="C13" s="6">
        <v>52042.8</v>
      </c>
      <c r="D13" s="6">
        <f>D11-D12</f>
        <v>65212</v>
      </c>
      <c r="E13" s="6">
        <v>77151.3</v>
      </c>
      <c r="F13" s="6">
        <v>102266.9</v>
      </c>
    </row>
    <row r="14" spans="1:6" ht="12.75">
      <c r="A14" s="5"/>
      <c r="C14" s="6"/>
      <c r="D14" s="6"/>
      <c r="E14" s="6"/>
      <c r="F14" s="6"/>
    </row>
    <row r="15" spans="1:6" ht="12.75">
      <c r="A15" s="209" t="s">
        <v>817</v>
      </c>
      <c r="C15" s="6"/>
      <c r="D15" s="6"/>
      <c r="E15" s="6"/>
      <c r="F15" s="6"/>
    </row>
    <row r="16" spans="1:6" ht="12.75">
      <c r="A16" s="209" t="s">
        <v>120</v>
      </c>
      <c r="C16" s="6"/>
      <c r="D16" s="6"/>
      <c r="E16" s="6"/>
      <c r="F16" s="6"/>
    </row>
    <row r="17" spans="1:7" ht="12.75">
      <c r="A17" s="5" t="s">
        <v>815</v>
      </c>
      <c r="B17" s="6">
        <v>41956.9</v>
      </c>
      <c r="C17" s="6">
        <v>63497.6</v>
      </c>
      <c r="D17" s="6">
        <f>D11</f>
        <v>75415.1</v>
      </c>
      <c r="E17" s="6">
        <v>89380.8</v>
      </c>
      <c r="F17" s="6">
        <v>116504.2</v>
      </c>
      <c r="G17" s="140"/>
    </row>
    <row r="18" spans="1:6" ht="12.75">
      <c r="A18" s="40" t="s">
        <v>126</v>
      </c>
      <c r="C18" s="6"/>
      <c r="D18" s="6"/>
      <c r="E18" s="6"/>
      <c r="F18" s="6"/>
    </row>
    <row r="19" spans="1:6" ht="12.75">
      <c r="A19" s="153" t="s">
        <v>153</v>
      </c>
      <c r="B19" s="6">
        <v>22116.3</v>
      </c>
      <c r="C19" s="6">
        <v>28003</v>
      </c>
      <c r="D19" s="6">
        <v>31643.8</v>
      </c>
      <c r="E19" s="6">
        <v>35863.7</v>
      </c>
      <c r="F19" s="6">
        <v>42217.4</v>
      </c>
    </row>
    <row r="20" spans="1:6" ht="12.75">
      <c r="A20" s="153" t="s">
        <v>154</v>
      </c>
      <c r="B20" s="6">
        <v>18496.3</v>
      </c>
      <c r="C20" s="6">
        <v>23305.1</v>
      </c>
      <c r="D20" s="6">
        <v>25345.3</v>
      </c>
      <c r="E20" s="6">
        <v>29650.1</v>
      </c>
      <c r="F20" s="6">
        <v>35494.9</v>
      </c>
    </row>
    <row r="21" spans="1:6" ht="12.75">
      <c r="A21" s="153" t="s">
        <v>155</v>
      </c>
      <c r="C21" s="6"/>
      <c r="D21" s="6"/>
      <c r="E21" s="6"/>
      <c r="F21" s="6"/>
    </row>
    <row r="22" spans="1:6" ht="12.75">
      <c r="A22" s="153" t="s">
        <v>818</v>
      </c>
      <c r="B22" s="6">
        <v>3620</v>
      </c>
      <c r="C22" s="6">
        <v>4697.9</v>
      </c>
      <c r="D22" s="6">
        <v>6298.5</v>
      </c>
      <c r="E22" s="6">
        <v>6213.6</v>
      </c>
      <c r="F22" s="6">
        <v>6722.5</v>
      </c>
    </row>
    <row r="23" spans="1:6" ht="12.75">
      <c r="A23" s="153" t="s">
        <v>819</v>
      </c>
      <c r="C23" s="6"/>
      <c r="D23" s="6"/>
      <c r="E23" s="6"/>
      <c r="F23" s="6"/>
    </row>
    <row r="24" spans="1:6" ht="12.75">
      <c r="A24" s="153" t="s">
        <v>820</v>
      </c>
      <c r="B24" s="6">
        <v>3243.9</v>
      </c>
      <c r="C24" s="6">
        <v>4390.5</v>
      </c>
      <c r="D24" s="6">
        <v>5602.6</v>
      </c>
      <c r="E24" s="6">
        <v>5417.6</v>
      </c>
      <c r="F24" s="6">
        <v>5687.5</v>
      </c>
    </row>
    <row r="25" spans="1:6" ht="12.75">
      <c r="A25" s="153" t="s">
        <v>821</v>
      </c>
      <c r="C25" s="6"/>
      <c r="D25" s="6"/>
      <c r="E25" s="6"/>
      <c r="F25" s="6"/>
    </row>
    <row r="26" spans="1:6" ht="12.75">
      <c r="A26" s="153" t="s">
        <v>822</v>
      </c>
      <c r="B26" s="6">
        <v>376.1</v>
      </c>
      <c r="C26" s="6">
        <v>307.4</v>
      </c>
      <c r="D26" s="6">
        <v>695.9</v>
      </c>
      <c r="E26" s="6">
        <v>796</v>
      </c>
      <c r="F26" s="6">
        <v>1035</v>
      </c>
    </row>
    <row r="27" spans="1:6" ht="12.75">
      <c r="A27" s="5" t="s">
        <v>551</v>
      </c>
      <c r="B27" s="6">
        <v>2009.3</v>
      </c>
      <c r="C27" s="6">
        <v>2284.1</v>
      </c>
      <c r="D27" s="6">
        <v>1749.5</v>
      </c>
      <c r="E27" s="6">
        <v>1444.3</v>
      </c>
      <c r="F27" s="6">
        <v>2117.3</v>
      </c>
    </row>
    <row r="28" spans="1:6" ht="12.75">
      <c r="A28" s="308" t="s">
        <v>823</v>
      </c>
      <c r="B28" s="16" t="s">
        <v>279</v>
      </c>
      <c r="C28" s="16" t="s">
        <v>279</v>
      </c>
      <c r="D28" s="16" t="s">
        <v>279</v>
      </c>
      <c r="E28" s="16" t="s">
        <v>279</v>
      </c>
      <c r="F28" s="16" t="s">
        <v>279</v>
      </c>
    </row>
    <row r="29" spans="1:6" ht="12.75">
      <c r="A29" s="308" t="s">
        <v>181</v>
      </c>
      <c r="C29" s="6"/>
      <c r="D29" s="6"/>
      <c r="E29" s="6"/>
      <c r="F29" s="6"/>
    </row>
    <row r="30" spans="1:6" ht="12.75">
      <c r="A30" s="5" t="s">
        <v>824</v>
      </c>
      <c r="B30" s="6">
        <v>17831.3</v>
      </c>
      <c r="C30" s="6">
        <v>33210.5</v>
      </c>
      <c r="D30" s="6">
        <f>D17-D19-D27</f>
        <v>42021.8</v>
      </c>
      <c r="E30" s="6">
        <v>52072.8</v>
      </c>
      <c r="F30" s="6">
        <v>72169.5</v>
      </c>
    </row>
    <row r="31" spans="1:6" ht="12.75">
      <c r="A31" s="38"/>
      <c r="C31" s="6"/>
      <c r="D31" s="6"/>
      <c r="E31" s="6"/>
      <c r="F31" s="6"/>
    </row>
    <row r="32" spans="1:6" ht="12.75">
      <c r="A32" s="176" t="s">
        <v>825</v>
      </c>
      <c r="C32" s="6"/>
      <c r="D32" s="6"/>
      <c r="E32" s="6"/>
      <c r="F32" s="6"/>
    </row>
    <row r="33" spans="1:6" ht="12.75">
      <c r="A33" s="209" t="s">
        <v>120</v>
      </c>
      <c r="C33" s="6"/>
      <c r="D33" s="6"/>
      <c r="E33" s="6"/>
      <c r="F33" s="6"/>
    </row>
    <row r="34" spans="1:6" ht="12.75">
      <c r="A34" s="38" t="s">
        <v>181</v>
      </c>
      <c r="C34" s="6"/>
      <c r="D34" s="6"/>
      <c r="E34" s="6"/>
      <c r="F34" s="6"/>
    </row>
    <row r="35" spans="1:6" ht="12.75">
      <c r="A35" s="5" t="s">
        <v>826</v>
      </c>
      <c r="B35" s="6">
        <v>17831.3</v>
      </c>
      <c r="C35" s="6">
        <v>33210.5</v>
      </c>
      <c r="D35" s="6">
        <f>D30</f>
        <v>42021.8</v>
      </c>
      <c r="E35" s="6">
        <v>52072.8</v>
      </c>
      <c r="F35" s="6">
        <v>72169.5</v>
      </c>
    </row>
    <row r="36" spans="1:6" ht="12.75">
      <c r="A36" s="184" t="s">
        <v>183</v>
      </c>
      <c r="B36" s="6">
        <v>2711.4</v>
      </c>
      <c r="C36" s="6">
        <v>3711.6</v>
      </c>
      <c r="D36" s="6">
        <v>4654.2</v>
      </c>
      <c r="E36" s="6">
        <v>3565.1</v>
      </c>
      <c r="F36" s="6">
        <v>3612.4</v>
      </c>
    </row>
    <row r="37" spans="1:6" ht="12.75">
      <c r="A37" s="183" t="s">
        <v>184</v>
      </c>
      <c r="B37" s="5">
        <v>2348.4</v>
      </c>
      <c r="C37" s="6">
        <v>2731.2</v>
      </c>
      <c r="D37" s="6">
        <v>2721.4</v>
      </c>
      <c r="E37" s="6">
        <v>1939</v>
      </c>
      <c r="F37" s="6">
        <v>3342</v>
      </c>
    </row>
    <row r="38" spans="1:6" ht="12.75">
      <c r="A38" s="183" t="s">
        <v>185</v>
      </c>
      <c r="B38" s="5">
        <v>205.6</v>
      </c>
      <c r="C38" s="6">
        <v>597.4</v>
      </c>
      <c r="D38" s="6">
        <v>1724.7</v>
      </c>
      <c r="E38" s="6">
        <v>678.2</v>
      </c>
      <c r="F38" s="6">
        <v>762</v>
      </c>
    </row>
    <row r="39" spans="1:6" ht="12.75">
      <c r="A39" s="183" t="s">
        <v>186</v>
      </c>
      <c r="B39" s="5">
        <v>205.6</v>
      </c>
      <c r="C39" s="6">
        <v>597.4</v>
      </c>
      <c r="D39" s="6">
        <v>1724.7</v>
      </c>
      <c r="E39" s="6">
        <v>678.2</v>
      </c>
      <c r="F39" s="36">
        <v>762</v>
      </c>
    </row>
    <row r="40" spans="1:6" ht="12.75">
      <c r="A40" s="183" t="s">
        <v>188</v>
      </c>
      <c r="B40" s="16" t="s">
        <v>279</v>
      </c>
      <c r="C40" s="16" t="s">
        <v>279</v>
      </c>
      <c r="D40" s="16" t="s">
        <v>279</v>
      </c>
      <c r="E40" s="16" t="s">
        <v>279</v>
      </c>
      <c r="F40" s="16" t="s">
        <v>279</v>
      </c>
    </row>
    <row r="41" spans="1:6" ht="12.75">
      <c r="A41" s="183" t="s">
        <v>189</v>
      </c>
      <c r="B41" s="140"/>
      <c r="C41" s="6"/>
      <c r="D41" s="6"/>
      <c r="E41" s="6"/>
      <c r="F41" s="6"/>
    </row>
    <row r="42" spans="1:6" ht="12.75">
      <c r="A42" s="183" t="s">
        <v>210</v>
      </c>
      <c r="B42" s="16">
        <v>156.4</v>
      </c>
      <c r="C42" s="16">
        <v>381.7</v>
      </c>
      <c r="D42" s="6">
        <v>205.7</v>
      </c>
      <c r="E42" s="6">
        <v>945.7</v>
      </c>
      <c r="F42" s="6">
        <v>257.2</v>
      </c>
    </row>
    <row r="43" spans="1:6" ht="12.75">
      <c r="A43" s="183" t="s">
        <v>827</v>
      </c>
      <c r="B43" s="5"/>
      <c r="C43" s="6"/>
      <c r="D43" s="6"/>
      <c r="E43" s="6"/>
      <c r="F43" s="6"/>
    </row>
    <row r="44" spans="1:6" ht="12.75">
      <c r="A44" s="183" t="s">
        <v>828</v>
      </c>
      <c r="B44" s="36">
        <v>1</v>
      </c>
      <c r="C44" s="6">
        <v>1.3</v>
      </c>
      <c r="D44" s="6">
        <v>2.4</v>
      </c>
      <c r="E44" s="6">
        <v>2.2</v>
      </c>
      <c r="F44" s="6">
        <v>0.7</v>
      </c>
    </row>
    <row r="45" spans="1:6" ht="12.75">
      <c r="A45" s="184" t="s">
        <v>195</v>
      </c>
      <c r="B45" s="16" t="s">
        <v>279</v>
      </c>
      <c r="C45" s="16" t="s">
        <v>279</v>
      </c>
      <c r="D45" s="16" t="s">
        <v>279</v>
      </c>
      <c r="E45" s="16" t="s">
        <v>279</v>
      </c>
      <c r="F45" s="16" t="s">
        <v>279</v>
      </c>
    </row>
    <row r="46" spans="1:6" ht="12.75">
      <c r="A46" s="40" t="s">
        <v>126</v>
      </c>
      <c r="B46" s="5"/>
      <c r="C46" s="6"/>
      <c r="D46" s="6"/>
      <c r="E46" s="6"/>
      <c r="F46" s="6"/>
    </row>
    <row r="47" spans="1:6" ht="12.75">
      <c r="A47" s="184" t="s">
        <v>183</v>
      </c>
      <c r="B47" s="6">
        <v>6786.9</v>
      </c>
      <c r="C47" s="6">
        <v>10961.5</v>
      </c>
      <c r="D47" s="6">
        <v>15632.6</v>
      </c>
      <c r="E47" s="6">
        <v>22948.8</v>
      </c>
      <c r="F47" s="6">
        <v>36874.5</v>
      </c>
    </row>
    <row r="48" spans="1:6" ht="12.75">
      <c r="A48" s="183" t="s">
        <v>184</v>
      </c>
      <c r="B48" s="6">
        <v>4426.4</v>
      </c>
      <c r="C48" s="6">
        <v>5982.8</v>
      </c>
      <c r="D48" s="6">
        <v>5709.8</v>
      </c>
      <c r="E48" s="6">
        <v>5910.5</v>
      </c>
      <c r="F48" s="6">
        <v>9660.2</v>
      </c>
    </row>
    <row r="49" spans="1:6" ht="12.75">
      <c r="A49" s="183" t="s">
        <v>185</v>
      </c>
      <c r="B49" s="5">
        <v>520.1</v>
      </c>
      <c r="C49" s="6">
        <v>1564.9</v>
      </c>
      <c r="D49" s="6">
        <f>D50+D51</f>
        <v>2603.1</v>
      </c>
      <c r="E49" s="6">
        <v>1850.8</v>
      </c>
      <c r="F49" s="6">
        <v>1284.6</v>
      </c>
    </row>
    <row r="50" spans="1:6" ht="12.75">
      <c r="A50" s="183" t="s">
        <v>186</v>
      </c>
      <c r="B50" s="5">
        <v>520.1</v>
      </c>
      <c r="C50" s="6">
        <v>1564.9</v>
      </c>
      <c r="D50" s="6">
        <v>2603.1</v>
      </c>
      <c r="E50" s="6">
        <v>1850.8</v>
      </c>
      <c r="F50" s="6">
        <v>1284.6</v>
      </c>
    </row>
    <row r="51" spans="1:6" ht="12.75">
      <c r="A51" s="183" t="s">
        <v>188</v>
      </c>
      <c r="B51" s="3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2.75">
      <c r="A52" s="183" t="s">
        <v>189</v>
      </c>
      <c r="B52" s="5"/>
      <c r="C52" s="6"/>
      <c r="D52" s="6"/>
      <c r="E52" s="6"/>
      <c r="F52" s="6"/>
    </row>
    <row r="53" spans="1:6" ht="12.75">
      <c r="A53" s="183" t="s">
        <v>210</v>
      </c>
      <c r="B53" s="6">
        <v>1449.9</v>
      </c>
      <c r="C53" s="6">
        <v>2370.9</v>
      </c>
      <c r="D53" s="6">
        <v>4851.9</v>
      </c>
      <c r="E53" s="6">
        <v>11863</v>
      </c>
      <c r="F53" s="6">
        <v>22396.7</v>
      </c>
    </row>
    <row r="54" spans="1:6" ht="12.75">
      <c r="A54" s="184" t="s">
        <v>195</v>
      </c>
      <c r="B54" s="5">
        <v>390.5</v>
      </c>
      <c r="C54" s="6">
        <v>1042.9</v>
      </c>
      <c r="D54" s="6">
        <v>2467.8</v>
      </c>
      <c r="E54" s="6">
        <v>3324.5</v>
      </c>
      <c r="F54" s="6">
        <v>3533</v>
      </c>
    </row>
    <row r="55" spans="1:6" ht="12.75">
      <c r="A55" s="38" t="s">
        <v>829</v>
      </c>
      <c r="B55" s="48">
        <v>13755.8</v>
      </c>
      <c r="C55" s="48">
        <v>25960.6</v>
      </c>
      <c r="D55" s="48">
        <v>31043.4</v>
      </c>
      <c r="E55" s="6">
        <v>32689.1</v>
      </c>
      <c r="F55" s="6">
        <v>39656.9</v>
      </c>
    </row>
    <row r="56" spans="1:6" ht="13.5" thickBot="1">
      <c r="A56" s="11"/>
      <c r="B56" s="42"/>
      <c r="C56" s="11"/>
      <c r="D56" s="11"/>
      <c r="E56" s="42"/>
      <c r="F56" s="42"/>
    </row>
    <row r="57" spans="1:4" ht="12.75">
      <c r="A57" s="5"/>
      <c r="C57" s="5"/>
      <c r="D57" s="5"/>
    </row>
  </sheetData>
  <printOptions/>
  <pageMargins left="0.75" right="0.75" top="1" bottom="1" header="0.5" footer="0.5"/>
  <pageSetup horizontalDpi="600" verticalDpi="600" orientation="portrait" paperSize="9" scale="97" r:id="rId1"/>
  <headerFooter alignWithMargins="0">
    <oddFooter>&amp;C102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145" zoomScaleNormal="145" workbookViewId="0" topLeftCell="A1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830</v>
      </c>
    </row>
    <row r="2" ht="18.75" customHeight="1" thickBot="1">
      <c r="A2" s="196" t="s">
        <v>358</v>
      </c>
    </row>
    <row r="3" spans="1:6" ht="18" customHeight="1" thickBot="1">
      <c r="A3" s="307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spans="1:3" ht="12.75">
      <c r="A4" s="5"/>
      <c r="C4" s="5"/>
    </row>
    <row r="5" spans="1:3" ht="12.75">
      <c r="A5" s="40" t="s">
        <v>831</v>
      </c>
      <c r="C5" s="5"/>
    </row>
    <row r="6" spans="1:3" ht="12.75">
      <c r="A6" s="209" t="s">
        <v>802</v>
      </c>
      <c r="C6" s="5"/>
    </row>
    <row r="7" spans="1:6" ht="12.75">
      <c r="A7" s="38" t="s">
        <v>829</v>
      </c>
      <c r="B7" s="6">
        <v>13755.8</v>
      </c>
      <c r="C7" s="6">
        <v>25960.6</v>
      </c>
      <c r="D7" s="6">
        <v>31043.4</v>
      </c>
      <c r="E7" s="6">
        <v>32689.1</v>
      </c>
      <c r="F7" s="6">
        <v>39656.9</v>
      </c>
    </row>
    <row r="8" spans="1:6" ht="12.75">
      <c r="A8" s="183" t="s">
        <v>832</v>
      </c>
      <c r="B8" s="6"/>
      <c r="C8" s="6"/>
      <c r="D8" s="6"/>
      <c r="E8" s="6"/>
      <c r="F8" s="6"/>
    </row>
    <row r="9" spans="1:6" ht="12.75">
      <c r="A9" s="183" t="s">
        <v>833</v>
      </c>
      <c r="B9" s="16">
        <v>1213</v>
      </c>
      <c r="C9" s="16">
        <v>860.2</v>
      </c>
      <c r="D9" s="6">
        <v>100.4</v>
      </c>
      <c r="E9" s="6">
        <v>68.6</v>
      </c>
      <c r="F9" s="6">
        <v>96.5</v>
      </c>
    </row>
    <row r="10" spans="1:7" ht="12.75">
      <c r="A10" s="183" t="s">
        <v>234</v>
      </c>
      <c r="B10" s="435" t="s">
        <v>279</v>
      </c>
      <c r="C10" s="435" t="s">
        <v>279</v>
      </c>
      <c r="D10" s="435" t="s">
        <v>279</v>
      </c>
      <c r="E10" s="435" t="s">
        <v>279</v>
      </c>
      <c r="F10" s="435" t="s">
        <v>279</v>
      </c>
      <c r="G10" s="45"/>
    </row>
    <row r="11" spans="1:6" ht="12.75">
      <c r="A11" s="183" t="s">
        <v>235</v>
      </c>
      <c r="B11" s="16">
        <v>1213</v>
      </c>
      <c r="C11" s="16">
        <v>860.2</v>
      </c>
      <c r="D11" s="6">
        <v>100.4</v>
      </c>
      <c r="E11" s="6">
        <v>68.6</v>
      </c>
      <c r="F11" s="6">
        <v>96.5</v>
      </c>
    </row>
    <row r="12" spans="1:6" ht="12.75">
      <c r="A12" s="308" t="s">
        <v>219</v>
      </c>
      <c r="B12" s="6">
        <v>376.1</v>
      </c>
      <c r="C12" s="6">
        <v>307.4</v>
      </c>
      <c r="D12" s="6">
        <v>695.9</v>
      </c>
      <c r="E12" s="6">
        <v>796</v>
      </c>
      <c r="F12" s="6">
        <v>1035</v>
      </c>
    </row>
    <row r="13" spans="1:6" ht="12.75">
      <c r="A13" s="183" t="s">
        <v>220</v>
      </c>
      <c r="C13" s="6"/>
      <c r="D13" s="6"/>
      <c r="E13" s="6"/>
      <c r="F13" s="6"/>
    </row>
    <row r="14" spans="1:6" ht="12.75">
      <c r="A14" s="183" t="s">
        <v>818</v>
      </c>
      <c r="B14" s="16" t="s">
        <v>279</v>
      </c>
      <c r="C14" s="16" t="s">
        <v>279</v>
      </c>
      <c r="D14" s="16" t="s">
        <v>279</v>
      </c>
      <c r="E14" s="16" t="s">
        <v>279</v>
      </c>
      <c r="F14" s="16" t="s">
        <v>279</v>
      </c>
    </row>
    <row r="15" spans="1:6" ht="12.75">
      <c r="A15" s="183" t="s">
        <v>223</v>
      </c>
      <c r="C15" s="6"/>
      <c r="D15" s="6"/>
      <c r="E15" s="6"/>
      <c r="F15" s="6"/>
    </row>
    <row r="16" spans="1:6" ht="12.75">
      <c r="A16" s="183" t="s">
        <v>222</v>
      </c>
      <c r="B16" s="6">
        <v>376.1</v>
      </c>
      <c r="C16" s="6">
        <v>307.4</v>
      </c>
      <c r="D16" s="6">
        <v>695.9</v>
      </c>
      <c r="E16" s="6">
        <v>796</v>
      </c>
      <c r="F16" s="6">
        <v>1035</v>
      </c>
    </row>
    <row r="17" spans="1:6" ht="12.75">
      <c r="A17" s="5" t="s">
        <v>834</v>
      </c>
      <c r="B17" s="6">
        <v>1560.2</v>
      </c>
      <c r="C17" s="6">
        <v>540</v>
      </c>
      <c r="D17" s="6">
        <v>7584.3</v>
      </c>
      <c r="E17" s="6">
        <v>2747.9</v>
      </c>
      <c r="F17" s="6">
        <v>1900.2</v>
      </c>
    </row>
    <row r="18" spans="1:6" ht="12.75">
      <c r="A18" s="5" t="s">
        <v>523</v>
      </c>
      <c r="C18" s="6"/>
      <c r="D18" s="6"/>
      <c r="E18" s="6"/>
      <c r="F18" s="6"/>
    </row>
    <row r="19" spans="1:6" ht="12.75">
      <c r="A19" s="308" t="s">
        <v>230</v>
      </c>
      <c r="B19" s="6">
        <v>4.6</v>
      </c>
      <c r="C19" s="6">
        <v>5.6</v>
      </c>
      <c r="D19" s="6">
        <v>8.5</v>
      </c>
      <c r="E19" s="6">
        <v>8.5</v>
      </c>
      <c r="F19" s="6">
        <v>12.5</v>
      </c>
    </row>
    <row r="20" spans="1:6" ht="12.75">
      <c r="A20" s="5" t="s">
        <v>233</v>
      </c>
      <c r="B20" s="6">
        <v>347.2</v>
      </c>
      <c r="C20" s="6">
        <v>534.4</v>
      </c>
      <c r="D20" s="6">
        <v>7575.8</v>
      </c>
      <c r="E20" s="6">
        <v>2739.4</v>
      </c>
      <c r="F20" s="6">
        <v>1887.7</v>
      </c>
    </row>
    <row r="21" spans="1:6" ht="12.75">
      <c r="A21" s="40" t="s">
        <v>126</v>
      </c>
      <c r="C21" s="6"/>
      <c r="D21" s="6"/>
      <c r="E21" s="6"/>
      <c r="F21" s="6"/>
    </row>
    <row r="22" spans="1:6" ht="12.75">
      <c r="A22" s="183" t="s">
        <v>832</v>
      </c>
      <c r="C22" s="6"/>
      <c r="D22" s="6"/>
      <c r="E22" s="6"/>
      <c r="F22" s="6"/>
    </row>
    <row r="23" spans="1:6" ht="12.75">
      <c r="A23" s="183" t="s">
        <v>833</v>
      </c>
      <c r="B23" s="6">
        <v>2337.6</v>
      </c>
      <c r="C23" s="6">
        <v>2597.5</v>
      </c>
      <c r="D23" s="6">
        <v>3058</v>
      </c>
      <c r="E23" s="6">
        <v>5653.1</v>
      </c>
      <c r="F23" s="6">
        <v>7459.5</v>
      </c>
    </row>
    <row r="24" spans="1:7" ht="12.75">
      <c r="A24" s="183" t="s">
        <v>234</v>
      </c>
      <c r="B24" s="435" t="s">
        <v>279</v>
      </c>
      <c r="C24" s="435" t="s">
        <v>279</v>
      </c>
      <c r="D24" s="435" t="s">
        <v>279</v>
      </c>
      <c r="E24" s="435" t="s">
        <v>279</v>
      </c>
      <c r="F24" s="435" t="s">
        <v>279</v>
      </c>
      <c r="G24" s="45"/>
    </row>
    <row r="25" spans="1:6" ht="12.75">
      <c r="A25" s="183" t="s">
        <v>235</v>
      </c>
      <c r="B25" s="6">
        <v>2337.6</v>
      </c>
      <c r="C25" s="6">
        <v>2597.5</v>
      </c>
      <c r="D25" s="6">
        <v>3058</v>
      </c>
      <c r="E25" s="6">
        <v>5653.1</v>
      </c>
      <c r="F25" s="6">
        <v>7459.5</v>
      </c>
    </row>
    <row r="26" spans="1:6" ht="12.75">
      <c r="A26" s="183" t="s">
        <v>224</v>
      </c>
      <c r="C26" s="6"/>
      <c r="D26" s="6"/>
      <c r="E26" s="6"/>
      <c r="F26" s="6"/>
    </row>
    <row r="27" spans="1:6" ht="12.75">
      <c r="A27" s="183" t="s">
        <v>225</v>
      </c>
      <c r="B27" s="6">
        <v>376.1</v>
      </c>
      <c r="C27" s="6">
        <v>307.4</v>
      </c>
      <c r="D27" s="6">
        <v>695.9</v>
      </c>
      <c r="E27" s="6">
        <v>796</v>
      </c>
      <c r="F27" s="6">
        <v>1035</v>
      </c>
    </row>
    <row r="28" spans="1:6" ht="12.75">
      <c r="A28" s="183" t="s">
        <v>226</v>
      </c>
      <c r="B28" s="6">
        <v>1053.3</v>
      </c>
      <c r="C28" s="6">
        <v>2579.2</v>
      </c>
      <c r="D28" s="6">
        <v>3386</v>
      </c>
      <c r="E28" s="6">
        <v>3230</v>
      </c>
      <c r="F28" s="6">
        <v>2101.7</v>
      </c>
    </row>
    <row r="29" spans="1:6" ht="12.75">
      <c r="A29" s="183" t="s">
        <v>835</v>
      </c>
      <c r="C29" s="6"/>
      <c r="D29" s="6"/>
      <c r="E29" s="6"/>
      <c r="F29" s="6"/>
    </row>
    <row r="30" spans="1:6" ht="12.75">
      <c r="A30" s="183" t="s">
        <v>230</v>
      </c>
      <c r="B30" s="6">
        <v>7.4</v>
      </c>
      <c r="C30" s="6">
        <v>6.4</v>
      </c>
      <c r="D30" s="6">
        <v>12.8</v>
      </c>
      <c r="E30" s="6">
        <v>11.2</v>
      </c>
      <c r="F30" s="6">
        <v>15.8</v>
      </c>
    </row>
    <row r="31" spans="1:6" ht="12.75">
      <c r="A31" s="183" t="s">
        <v>233</v>
      </c>
      <c r="B31" s="6">
        <v>1045.9</v>
      </c>
      <c r="C31" s="6">
        <v>2572.8</v>
      </c>
      <c r="D31" s="6">
        <v>3373.2</v>
      </c>
      <c r="E31" s="6">
        <v>3218.8</v>
      </c>
      <c r="F31" s="6">
        <v>2085.9</v>
      </c>
    </row>
    <row r="32" spans="1:6" ht="12.75">
      <c r="A32" s="5" t="s">
        <v>240</v>
      </c>
      <c r="B32" s="6">
        <v>11925.1</v>
      </c>
      <c r="C32" s="6">
        <v>22184.1</v>
      </c>
      <c r="D32" s="6">
        <v>32284.1</v>
      </c>
      <c r="E32" s="6">
        <v>26622.5</v>
      </c>
      <c r="F32" s="6">
        <v>32092.4</v>
      </c>
    </row>
    <row r="33" spans="1:6" ht="12.75">
      <c r="A33" s="38"/>
      <c r="C33" s="6"/>
      <c r="D33" s="6"/>
      <c r="E33" s="6"/>
      <c r="F33" s="6"/>
    </row>
    <row r="34" spans="1:6" ht="12.75">
      <c r="A34" s="209" t="s">
        <v>836</v>
      </c>
      <c r="C34" s="6"/>
      <c r="D34" s="6"/>
      <c r="E34" s="6"/>
      <c r="F34" s="6"/>
    </row>
    <row r="35" spans="1:6" ht="12.75">
      <c r="A35" s="152" t="s">
        <v>802</v>
      </c>
      <c r="C35" s="6"/>
      <c r="D35" s="6"/>
      <c r="E35" s="6"/>
      <c r="F35" s="6"/>
    </row>
    <row r="36" spans="1:6" ht="12.75">
      <c r="A36" s="5" t="s">
        <v>240</v>
      </c>
      <c r="B36" s="6">
        <v>11925.1</v>
      </c>
      <c r="C36" s="6">
        <v>22184.1</v>
      </c>
      <c r="D36" s="6">
        <v>32284.1</v>
      </c>
      <c r="E36" s="6">
        <v>26622.5</v>
      </c>
      <c r="F36" s="6">
        <v>32092.4</v>
      </c>
    </row>
    <row r="37" spans="1:6" ht="12.75">
      <c r="A37" s="40" t="s">
        <v>126</v>
      </c>
      <c r="C37" s="6"/>
      <c r="D37" s="6"/>
      <c r="E37" s="6"/>
      <c r="F37" s="6"/>
    </row>
    <row r="38" spans="1:6" ht="12.75">
      <c r="A38" s="5" t="s">
        <v>266</v>
      </c>
      <c r="C38" s="6"/>
      <c r="D38" s="6"/>
      <c r="E38" s="6"/>
      <c r="F38" s="6"/>
    </row>
    <row r="39" spans="1:6" ht="12.75">
      <c r="A39" s="5" t="s">
        <v>837</v>
      </c>
      <c r="C39" s="6"/>
      <c r="D39" s="6"/>
      <c r="E39" s="6"/>
      <c r="F39" s="6"/>
    </row>
    <row r="40" spans="1:6" ht="12.75">
      <c r="A40" s="313" t="s">
        <v>274</v>
      </c>
      <c r="B40" s="16" t="s">
        <v>279</v>
      </c>
      <c r="C40" s="16" t="s">
        <v>279</v>
      </c>
      <c r="D40" s="16" t="s">
        <v>279</v>
      </c>
      <c r="E40" s="16" t="s">
        <v>279</v>
      </c>
      <c r="F40" s="16" t="s">
        <v>279</v>
      </c>
    </row>
    <row r="41" spans="1:6" ht="12.75">
      <c r="A41" s="5" t="s">
        <v>268</v>
      </c>
      <c r="B41" s="6">
        <v>11925.1</v>
      </c>
      <c r="C41" s="6">
        <v>22184.1</v>
      </c>
      <c r="D41" s="6">
        <v>32284.1</v>
      </c>
      <c r="E41" s="6">
        <v>26622.5</v>
      </c>
      <c r="F41" s="6">
        <v>32092.4</v>
      </c>
    </row>
    <row r="42" spans="1:6" ht="13.5" thickBot="1">
      <c r="A42" s="11"/>
      <c r="B42" s="42"/>
      <c r="C42" s="11"/>
      <c r="D42" s="11"/>
      <c r="E42" s="42"/>
      <c r="F42" s="42"/>
    </row>
    <row r="43" spans="1:3" ht="12.75">
      <c r="A43" s="5"/>
      <c r="C43" s="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&amp;C103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="145" zoomScaleNormal="145" workbookViewId="0" topLeftCell="A13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830</v>
      </c>
    </row>
    <row r="2" ht="18.75" customHeight="1" thickBot="1">
      <c r="A2" s="196" t="s">
        <v>152</v>
      </c>
    </row>
    <row r="3" spans="1:6" ht="18" customHeight="1" thickBot="1">
      <c r="A3" s="307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spans="1:3" ht="12.75">
      <c r="A4" s="309"/>
      <c r="C4" s="5"/>
    </row>
    <row r="5" spans="1:3" ht="12.75">
      <c r="A5" s="209" t="s">
        <v>838</v>
      </c>
      <c r="C5" s="5"/>
    </row>
    <row r="6" spans="1:3" ht="12.75">
      <c r="A6" s="170" t="s">
        <v>839</v>
      </c>
      <c r="C6" s="5"/>
    </row>
    <row r="7" spans="1:3" ht="12.75">
      <c r="A7" s="170" t="s">
        <v>840</v>
      </c>
      <c r="C7" s="5"/>
    </row>
    <row r="8" spans="1:6" ht="12.75">
      <c r="A8" s="5" t="s">
        <v>268</v>
      </c>
      <c r="B8" s="6">
        <v>11925.1</v>
      </c>
      <c r="C8" s="6">
        <v>22184.1</v>
      </c>
      <c r="D8" s="6">
        <v>32284.1</v>
      </c>
      <c r="E8" s="6">
        <v>26622.5</v>
      </c>
      <c r="F8" s="6">
        <v>32092.4</v>
      </c>
    </row>
    <row r="9" spans="1:6" ht="12.75">
      <c r="A9" s="5" t="s">
        <v>285</v>
      </c>
      <c r="B9" s="6"/>
      <c r="C9" s="6"/>
      <c r="D9" s="36"/>
      <c r="E9" s="6"/>
      <c r="F9" s="6"/>
    </row>
    <row r="10" spans="1:6" ht="12.75">
      <c r="A10" s="192" t="s">
        <v>286</v>
      </c>
      <c r="B10" s="6">
        <v>4408.3</v>
      </c>
      <c r="C10" s="6">
        <v>3586.5</v>
      </c>
      <c r="D10" s="6">
        <v>3849.6</v>
      </c>
      <c r="E10" s="6">
        <v>2353.6</v>
      </c>
      <c r="F10" s="6">
        <v>8758</v>
      </c>
    </row>
    <row r="11" spans="1:6" ht="12.75">
      <c r="A11" s="192" t="s">
        <v>841</v>
      </c>
      <c r="B11" s="6">
        <v>4408.3</v>
      </c>
      <c r="C11" s="6">
        <v>3586.5</v>
      </c>
      <c r="D11" s="6">
        <v>3849.6</v>
      </c>
      <c r="E11" s="6">
        <v>2353.6</v>
      </c>
      <c r="F11" s="6">
        <v>7992.2</v>
      </c>
    </row>
    <row r="12" spans="1:6" ht="12.75">
      <c r="A12" s="192" t="s">
        <v>289</v>
      </c>
      <c r="B12" s="36">
        <v>0</v>
      </c>
      <c r="C12" s="36">
        <v>0</v>
      </c>
      <c r="D12" s="36">
        <v>0</v>
      </c>
      <c r="E12" s="36">
        <v>0</v>
      </c>
      <c r="F12" s="46">
        <v>765.8</v>
      </c>
    </row>
    <row r="13" spans="1:6" ht="12.75">
      <c r="A13" s="192" t="s">
        <v>290</v>
      </c>
      <c r="B13" s="6"/>
      <c r="C13" s="6"/>
      <c r="D13" s="6"/>
      <c r="E13" s="6"/>
      <c r="F13" s="6"/>
    </row>
    <row r="14" spans="1:6" ht="12.75">
      <c r="A14" s="192" t="s">
        <v>869</v>
      </c>
      <c r="B14" s="6">
        <v>-3.6</v>
      </c>
      <c r="C14" s="6">
        <v>-4.7</v>
      </c>
      <c r="D14" s="6">
        <v>-12.4</v>
      </c>
      <c r="E14" s="6">
        <v>-18.9</v>
      </c>
      <c r="F14" s="47">
        <v>0</v>
      </c>
    </row>
    <row r="15" spans="1:6" ht="12.75">
      <c r="A15" s="192" t="s">
        <v>287</v>
      </c>
      <c r="B15" s="16" t="s">
        <v>279</v>
      </c>
      <c r="C15" s="16" t="s">
        <v>279</v>
      </c>
      <c r="D15" s="16" t="s">
        <v>279</v>
      </c>
      <c r="E15" s="16" t="s">
        <v>279</v>
      </c>
      <c r="F15" s="16" t="s">
        <v>279</v>
      </c>
    </row>
    <row r="16" spans="1:6" ht="12.75">
      <c r="A16" s="192" t="s">
        <v>289</v>
      </c>
      <c r="B16" s="6">
        <v>-3.6</v>
      </c>
      <c r="C16" s="6">
        <v>-4.7</v>
      </c>
      <c r="D16" s="6">
        <v>-12.4</v>
      </c>
      <c r="E16" s="6">
        <v>-18.9</v>
      </c>
      <c r="F16" s="47">
        <v>0</v>
      </c>
    </row>
    <row r="17" spans="1:6" ht="12.75">
      <c r="A17" s="310" t="s">
        <v>842</v>
      </c>
      <c r="C17" s="5"/>
      <c r="E17" s="6"/>
      <c r="F17" s="6"/>
    </row>
    <row r="18" spans="1:6" ht="12.75">
      <c r="A18" s="310" t="s">
        <v>843</v>
      </c>
      <c r="C18" s="5"/>
      <c r="E18" s="6"/>
      <c r="F18" s="6"/>
    </row>
    <row r="19" spans="1:7" ht="14.25">
      <c r="A19" s="311" t="s">
        <v>318</v>
      </c>
      <c r="B19" s="6">
        <v>16329.8</v>
      </c>
      <c r="C19" s="6">
        <v>25765.9</v>
      </c>
      <c r="D19" s="6">
        <v>36121.3</v>
      </c>
      <c r="E19" s="6">
        <v>28957.2</v>
      </c>
      <c r="F19" s="6">
        <v>40850.4</v>
      </c>
      <c r="G19" s="140"/>
    </row>
    <row r="20" spans="1:6" ht="12.75">
      <c r="A20" s="170" t="s">
        <v>292</v>
      </c>
      <c r="C20" s="5"/>
      <c r="E20" s="6"/>
      <c r="F20" s="6"/>
    </row>
    <row r="21" spans="1:6" ht="12.75">
      <c r="A21" s="308" t="s">
        <v>133</v>
      </c>
      <c r="B21" s="47">
        <v>25532.1</v>
      </c>
      <c r="C21" s="47">
        <v>40922.5</v>
      </c>
      <c r="D21" s="47">
        <v>46773.1</v>
      </c>
      <c r="E21" s="6">
        <v>51351.6</v>
      </c>
      <c r="F21" s="6">
        <v>53762.6</v>
      </c>
    </row>
    <row r="22" spans="1:6" ht="12.75">
      <c r="A22" s="308" t="s">
        <v>844</v>
      </c>
      <c r="C22" s="5"/>
      <c r="E22" s="6"/>
      <c r="F22" s="6"/>
    </row>
    <row r="23" spans="1:6" ht="12.75">
      <c r="A23" s="308" t="s">
        <v>845</v>
      </c>
      <c r="B23" s="6">
        <v>2324.6</v>
      </c>
      <c r="C23" s="6">
        <v>3964.1</v>
      </c>
      <c r="D23" s="6">
        <v>197.1</v>
      </c>
      <c r="E23" s="6">
        <v>26.7</v>
      </c>
      <c r="F23" s="6">
        <v>3452.9</v>
      </c>
    </row>
    <row r="24" spans="1:6" ht="12.75">
      <c r="A24" s="192" t="s">
        <v>136</v>
      </c>
      <c r="B24" s="16" t="s">
        <v>279</v>
      </c>
      <c r="C24" s="16" t="s">
        <v>279</v>
      </c>
      <c r="D24" s="16" t="s">
        <v>279</v>
      </c>
      <c r="E24" s="16" t="s">
        <v>279</v>
      </c>
      <c r="F24" s="16" t="s">
        <v>279</v>
      </c>
    </row>
    <row r="25" spans="1:6" ht="12.75">
      <c r="A25" s="192" t="s">
        <v>846</v>
      </c>
      <c r="B25" s="5"/>
      <c r="C25" s="5"/>
      <c r="E25" s="6"/>
      <c r="F25" s="6"/>
    </row>
    <row r="26" spans="1:6" ht="12.75">
      <c r="A26" s="192" t="s">
        <v>847</v>
      </c>
      <c r="B26" s="16" t="s">
        <v>279</v>
      </c>
      <c r="C26" s="16" t="s">
        <v>279</v>
      </c>
      <c r="D26" s="16" t="s">
        <v>279</v>
      </c>
      <c r="E26" s="16" t="s">
        <v>279</v>
      </c>
      <c r="F26" s="16" t="s">
        <v>279</v>
      </c>
    </row>
    <row r="27" spans="1:6" ht="12.75">
      <c r="A27" s="192" t="s">
        <v>296</v>
      </c>
      <c r="B27" s="5"/>
      <c r="C27" s="5"/>
      <c r="E27" s="6"/>
      <c r="F27" s="6"/>
    </row>
    <row r="28" spans="1:7" ht="12.75">
      <c r="A28" s="192" t="s">
        <v>848</v>
      </c>
      <c r="B28" s="6">
        <v>-11526.9</v>
      </c>
      <c r="C28" s="6">
        <v>-19120.7</v>
      </c>
      <c r="D28" s="47">
        <f>D19-D21-D23</f>
        <v>-10848.9</v>
      </c>
      <c r="E28" s="47">
        <v>-22421.1</v>
      </c>
      <c r="F28" s="6">
        <v>-16365.1</v>
      </c>
      <c r="G28" s="140"/>
    </row>
    <row r="29" spans="1:6" ht="13.5" thickBot="1">
      <c r="A29" s="282"/>
      <c r="B29" s="42"/>
      <c r="C29" s="11"/>
      <c r="D29" s="11"/>
      <c r="E29" s="115"/>
      <c r="F29" s="42"/>
    </row>
    <row r="30" spans="1:5" ht="12.75">
      <c r="A30" s="5"/>
      <c r="C30" s="5"/>
      <c r="E30" s="140"/>
    </row>
    <row r="31" ht="14.25">
      <c r="A31" s="312" t="s">
        <v>319</v>
      </c>
    </row>
    <row r="32" ht="12.75">
      <c r="A32" s="5" t="s">
        <v>849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&amp;C104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="160" zoomScaleNormal="160" workbookViewId="0" topLeftCell="A49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850</v>
      </c>
    </row>
    <row r="2" ht="18.75" customHeight="1" thickBot="1">
      <c r="A2" s="314" t="s">
        <v>358</v>
      </c>
    </row>
    <row r="3" spans="1:6" ht="18" customHeight="1" thickBot="1">
      <c r="A3" s="315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ht="12.75">
      <c r="A4" s="176"/>
    </row>
    <row r="5" ht="12.75">
      <c r="A5" s="209" t="s">
        <v>801</v>
      </c>
    </row>
    <row r="6" ht="12.75">
      <c r="A6" s="209" t="s">
        <v>802</v>
      </c>
    </row>
    <row r="7" spans="1:6" ht="12.75">
      <c r="A7" s="5" t="s">
        <v>121</v>
      </c>
      <c r="B7" s="6">
        <v>6409</v>
      </c>
      <c r="C7" s="6">
        <v>9170.6</v>
      </c>
      <c r="D7" s="6">
        <v>10848.3</v>
      </c>
      <c r="E7" s="6">
        <v>11160.3</v>
      </c>
      <c r="F7" s="6">
        <v>13044.9</v>
      </c>
    </row>
    <row r="8" spans="1:6" ht="12.75">
      <c r="A8" s="40" t="s">
        <v>126</v>
      </c>
      <c r="C8" s="6"/>
      <c r="E8" s="6"/>
      <c r="F8" s="6"/>
    </row>
    <row r="9" spans="1:6" ht="12.75">
      <c r="A9" s="5" t="s">
        <v>359</v>
      </c>
      <c r="B9" s="6">
        <v>1829.3</v>
      </c>
      <c r="C9" s="6">
        <v>2437</v>
      </c>
      <c r="D9" s="6">
        <v>3073.4</v>
      </c>
      <c r="E9" s="6">
        <v>2890.7</v>
      </c>
      <c r="F9" s="6">
        <v>3442.7</v>
      </c>
    </row>
    <row r="10" spans="1:6" ht="12.75">
      <c r="A10" s="284" t="s">
        <v>815</v>
      </c>
      <c r="B10" s="6">
        <v>4579.7</v>
      </c>
      <c r="C10" s="6">
        <v>6733.6</v>
      </c>
      <c r="D10" s="6">
        <v>7774.9</v>
      </c>
      <c r="E10" s="6">
        <v>8269.6</v>
      </c>
      <c r="F10" s="6">
        <v>9602.2</v>
      </c>
    </row>
    <row r="11" spans="1:6" ht="12.75">
      <c r="A11" s="284" t="s">
        <v>397</v>
      </c>
      <c r="B11" s="6">
        <v>383.4</v>
      </c>
      <c r="C11" s="6">
        <v>502.2</v>
      </c>
      <c r="D11" s="6">
        <v>505.6</v>
      </c>
      <c r="E11" s="6">
        <v>538.1</v>
      </c>
      <c r="F11" s="6">
        <v>688.7</v>
      </c>
    </row>
    <row r="12" spans="1:6" ht="12.75">
      <c r="A12" s="5" t="s">
        <v>816</v>
      </c>
      <c r="B12" s="6">
        <v>4196.3</v>
      </c>
      <c r="C12" s="6">
        <v>6231.4</v>
      </c>
      <c r="D12" s="6">
        <v>7269.3</v>
      </c>
      <c r="E12" s="6">
        <v>7731.5</v>
      </c>
      <c r="F12" s="6">
        <v>8913.5</v>
      </c>
    </row>
    <row r="13" spans="1:6" ht="12.75">
      <c r="A13" s="284"/>
      <c r="C13" s="6"/>
      <c r="E13" s="6"/>
      <c r="F13" s="6"/>
    </row>
    <row r="14" spans="1:6" ht="12.75">
      <c r="A14" s="209" t="s">
        <v>851</v>
      </c>
      <c r="C14" s="6"/>
      <c r="E14" s="6"/>
      <c r="F14" s="6"/>
    </row>
    <row r="15" spans="1:6" ht="12.75">
      <c r="A15" s="209" t="s">
        <v>802</v>
      </c>
      <c r="C15" s="6"/>
      <c r="E15" s="6"/>
      <c r="F15" s="6"/>
    </row>
    <row r="16" spans="1:6" ht="12.75">
      <c r="A16" s="5" t="s">
        <v>815</v>
      </c>
      <c r="B16" s="6">
        <v>4579.7</v>
      </c>
      <c r="C16" s="6">
        <v>6733.6</v>
      </c>
      <c r="D16" s="6">
        <v>7774.9</v>
      </c>
      <c r="E16" s="6">
        <v>8269.6</v>
      </c>
      <c r="F16" s="6">
        <v>9602.2</v>
      </c>
    </row>
    <row r="17" spans="1:6" ht="12.75">
      <c r="A17" s="40" t="s">
        <v>126</v>
      </c>
      <c r="C17" s="6"/>
      <c r="E17" s="6"/>
      <c r="F17" s="6"/>
    </row>
    <row r="18" spans="1:6" ht="12.75">
      <c r="A18" s="153" t="s">
        <v>153</v>
      </c>
      <c r="B18" s="6">
        <v>2132.4</v>
      </c>
      <c r="C18" s="6">
        <v>3229.2</v>
      </c>
      <c r="D18" s="6">
        <v>3772.3</v>
      </c>
      <c r="E18" s="6">
        <v>4259.5</v>
      </c>
      <c r="F18" s="6">
        <v>5043.9</v>
      </c>
    </row>
    <row r="19" spans="1:6" ht="12.75">
      <c r="A19" s="153" t="s">
        <v>154</v>
      </c>
      <c r="B19" s="6">
        <v>1726.3</v>
      </c>
      <c r="C19" s="6">
        <v>2639.4</v>
      </c>
      <c r="D19" s="6">
        <v>2983.3</v>
      </c>
      <c r="E19" s="6">
        <v>3437.1</v>
      </c>
      <c r="F19" s="6">
        <v>4143.3</v>
      </c>
    </row>
    <row r="20" spans="1:6" ht="12.75">
      <c r="A20" s="153" t="s">
        <v>852</v>
      </c>
      <c r="C20" s="6"/>
      <c r="E20" s="6"/>
      <c r="F20" s="6"/>
    </row>
    <row r="21" spans="1:6" ht="12.75">
      <c r="A21" s="153" t="s">
        <v>853</v>
      </c>
      <c r="B21" s="6">
        <v>406.1</v>
      </c>
      <c r="C21" s="6">
        <v>589.8</v>
      </c>
      <c r="D21" s="6">
        <v>789</v>
      </c>
      <c r="E21" s="6">
        <v>822.4</v>
      </c>
      <c r="F21" s="6">
        <v>900.6</v>
      </c>
    </row>
    <row r="22" spans="1:6" ht="12.75">
      <c r="A22" s="153" t="s">
        <v>854</v>
      </c>
      <c r="C22" s="6"/>
      <c r="E22" s="6"/>
      <c r="F22" s="6"/>
    </row>
    <row r="23" spans="1:6" ht="12.75">
      <c r="A23" s="153" t="s">
        <v>855</v>
      </c>
      <c r="B23" s="6">
        <v>310.1</v>
      </c>
      <c r="C23" s="6">
        <v>473.3</v>
      </c>
      <c r="D23" s="6">
        <v>692.2</v>
      </c>
      <c r="E23" s="6">
        <v>700.5</v>
      </c>
      <c r="F23" s="6">
        <v>711.8</v>
      </c>
    </row>
    <row r="24" spans="1:6" ht="12.75">
      <c r="A24" s="153" t="s">
        <v>478</v>
      </c>
      <c r="C24" s="6"/>
      <c r="E24" s="6"/>
      <c r="F24" s="6"/>
    </row>
    <row r="25" spans="1:6" ht="12.75">
      <c r="A25" s="153" t="s">
        <v>856</v>
      </c>
      <c r="B25" s="6">
        <v>96</v>
      </c>
      <c r="C25" s="6">
        <v>116.5</v>
      </c>
      <c r="D25" s="6">
        <v>96.8</v>
      </c>
      <c r="E25" s="6">
        <v>121.9</v>
      </c>
      <c r="F25" s="6">
        <v>188.6</v>
      </c>
    </row>
    <row r="26" spans="1:6" ht="12.75">
      <c r="A26" s="5" t="s">
        <v>551</v>
      </c>
      <c r="B26" s="6">
        <v>12.9</v>
      </c>
      <c r="C26" s="6">
        <v>55.4</v>
      </c>
      <c r="D26" s="6">
        <v>57.5</v>
      </c>
      <c r="E26" s="6">
        <v>21.8</v>
      </c>
      <c r="F26" s="6">
        <v>31.7</v>
      </c>
    </row>
    <row r="27" spans="1:6" ht="12.75">
      <c r="A27" s="308" t="s">
        <v>823</v>
      </c>
      <c r="B27" s="67" t="s">
        <v>279</v>
      </c>
      <c r="C27" s="67" t="s">
        <v>279</v>
      </c>
      <c r="D27" s="67" t="s">
        <v>279</v>
      </c>
      <c r="E27" s="67" t="s">
        <v>279</v>
      </c>
      <c r="F27" s="67" t="s">
        <v>279</v>
      </c>
    </row>
    <row r="28" spans="1:6" ht="12.75">
      <c r="A28" s="5" t="s">
        <v>857</v>
      </c>
      <c r="B28" s="6">
        <v>-3695.5</v>
      </c>
      <c r="C28" s="6">
        <v>-5373.8</v>
      </c>
      <c r="D28" s="6">
        <v>-6647</v>
      </c>
      <c r="E28" s="6">
        <v>-7271.2</v>
      </c>
      <c r="F28" s="6">
        <v>-8344.6</v>
      </c>
    </row>
    <row r="29" spans="1:6" ht="12.75">
      <c r="A29" s="5" t="s">
        <v>181</v>
      </c>
      <c r="C29" s="6"/>
      <c r="E29" s="6"/>
      <c r="F29" s="6"/>
    </row>
    <row r="30" spans="1:6" ht="12.75">
      <c r="A30" s="5" t="s">
        <v>858</v>
      </c>
      <c r="B30" s="6">
        <v>-1261.1</v>
      </c>
      <c r="C30" s="6">
        <v>-1924.8</v>
      </c>
      <c r="D30" s="6">
        <v>-2701.9</v>
      </c>
      <c r="E30" s="6">
        <v>-3282.9</v>
      </c>
      <c r="F30" s="6">
        <v>-3818</v>
      </c>
    </row>
    <row r="31" spans="1:6" ht="12.75">
      <c r="A31" s="38"/>
      <c r="C31" s="6"/>
      <c r="E31" s="6"/>
      <c r="F31" s="6"/>
    </row>
    <row r="32" spans="1:6" ht="12.75">
      <c r="A32" s="152" t="s">
        <v>859</v>
      </c>
      <c r="C32" s="6"/>
      <c r="E32" s="6"/>
      <c r="F32" s="6"/>
    </row>
    <row r="33" spans="1:6" ht="12.75">
      <c r="A33" s="209" t="s">
        <v>802</v>
      </c>
      <c r="C33" s="6"/>
      <c r="E33" s="6"/>
      <c r="F33" s="6"/>
    </row>
    <row r="34" spans="1:6" ht="12.75">
      <c r="A34" s="38" t="s">
        <v>181</v>
      </c>
      <c r="C34" s="6"/>
      <c r="E34" s="6"/>
      <c r="F34" s="6"/>
    </row>
    <row r="35" spans="1:6" ht="12.75">
      <c r="A35" s="5" t="s">
        <v>824</v>
      </c>
      <c r="B35" s="6">
        <v>-1261.1</v>
      </c>
      <c r="C35" s="6">
        <v>-1924.8</v>
      </c>
      <c r="D35" s="6">
        <v>-2701.9</v>
      </c>
      <c r="E35" s="6">
        <v>-3282.9</v>
      </c>
      <c r="F35" s="6">
        <v>-3818</v>
      </c>
    </row>
    <row r="36" spans="1:6" ht="12.75">
      <c r="A36" s="184" t="s">
        <v>183</v>
      </c>
      <c r="B36" s="6">
        <v>5714.9</v>
      </c>
      <c r="C36" s="6">
        <v>8049.1</v>
      </c>
      <c r="D36" s="6">
        <v>9918.1</v>
      </c>
      <c r="E36" s="6">
        <v>10306.9</v>
      </c>
      <c r="F36" s="6">
        <v>13903.1</v>
      </c>
    </row>
    <row r="37" spans="1:6" ht="12.75">
      <c r="A37" s="183" t="s">
        <v>184</v>
      </c>
      <c r="B37" s="6">
        <v>5671.7</v>
      </c>
      <c r="C37" s="6">
        <v>7965.4</v>
      </c>
      <c r="D37" s="6">
        <v>9829.2</v>
      </c>
      <c r="E37" s="6">
        <v>9972.9</v>
      </c>
      <c r="F37" s="6">
        <v>12000.7</v>
      </c>
    </row>
    <row r="38" spans="1:6" ht="12.75">
      <c r="A38" s="183" t="s">
        <v>185</v>
      </c>
      <c r="B38" s="6">
        <v>43.1</v>
      </c>
      <c r="C38" s="6">
        <v>3.8</v>
      </c>
      <c r="D38" s="6">
        <v>88.8</v>
      </c>
      <c r="E38" s="6">
        <v>333.9</v>
      </c>
      <c r="F38" s="6">
        <v>1902.4</v>
      </c>
    </row>
    <row r="39" spans="1:6" ht="12.75">
      <c r="A39" s="183" t="s">
        <v>186</v>
      </c>
      <c r="B39" s="6">
        <v>43.1</v>
      </c>
      <c r="C39" s="6">
        <v>3.8</v>
      </c>
      <c r="D39" s="6">
        <v>88.8</v>
      </c>
      <c r="E39" s="6">
        <v>333.9</v>
      </c>
      <c r="F39" s="6">
        <v>1902.4</v>
      </c>
    </row>
    <row r="40" spans="1:6" ht="12.75">
      <c r="A40" s="183" t="s">
        <v>188</v>
      </c>
      <c r="B40" s="16" t="s">
        <v>279</v>
      </c>
      <c r="C40" s="16" t="s">
        <v>279</v>
      </c>
      <c r="D40" s="16" t="s">
        <v>279</v>
      </c>
      <c r="E40" s="16" t="s">
        <v>279</v>
      </c>
      <c r="F40" s="16" t="s">
        <v>279</v>
      </c>
    </row>
    <row r="41" spans="1:6" ht="12.75">
      <c r="A41" s="183" t="s">
        <v>189</v>
      </c>
      <c r="B41" s="6"/>
      <c r="C41" s="6"/>
      <c r="E41" s="6"/>
      <c r="F41" s="6"/>
    </row>
    <row r="42" spans="1:6" ht="12.75">
      <c r="A42" s="183" t="s">
        <v>210</v>
      </c>
      <c r="B42" s="16" t="s">
        <v>279</v>
      </c>
      <c r="C42" s="16">
        <v>79.8</v>
      </c>
      <c r="D42" s="16">
        <v>0</v>
      </c>
      <c r="E42" s="16">
        <v>0</v>
      </c>
      <c r="F42" s="16">
        <v>0</v>
      </c>
    </row>
    <row r="43" spans="1:6" ht="12.75">
      <c r="A43" s="183" t="s">
        <v>827</v>
      </c>
      <c r="C43" s="6"/>
      <c r="E43" s="6"/>
      <c r="F43" s="6"/>
    </row>
    <row r="44" spans="1:6" ht="12.75">
      <c r="A44" s="183" t="s">
        <v>828</v>
      </c>
      <c r="B44" s="6">
        <v>0.1</v>
      </c>
      <c r="C44" s="6">
        <v>0.1</v>
      </c>
      <c r="D44" s="6">
        <v>0.1</v>
      </c>
      <c r="E44" s="6">
        <v>0.1</v>
      </c>
      <c r="F44" s="6">
        <v>0</v>
      </c>
    </row>
    <row r="45" spans="1:6" ht="12.75">
      <c r="A45" s="184" t="s">
        <v>195</v>
      </c>
      <c r="B45" s="16" t="s">
        <v>279</v>
      </c>
      <c r="C45" s="16" t="s">
        <v>279</v>
      </c>
      <c r="D45" s="16" t="s">
        <v>279</v>
      </c>
      <c r="E45" s="16" t="s">
        <v>279</v>
      </c>
      <c r="F45" s="16" t="s">
        <v>279</v>
      </c>
    </row>
    <row r="46" spans="1:6" ht="12.75">
      <c r="A46" s="40" t="s">
        <v>126</v>
      </c>
      <c r="C46" s="6"/>
      <c r="E46" s="6"/>
      <c r="F46" s="6"/>
    </row>
    <row r="47" spans="1:6" ht="12.75">
      <c r="A47" s="5" t="s">
        <v>860</v>
      </c>
      <c r="B47" s="6">
        <v>1978.3</v>
      </c>
      <c r="C47" s="6">
        <v>2594.7</v>
      </c>
      <c r="D47" s="6">
        <v>3186</v>
      </c>
      <c r="E47" s="6">
        <v>3036</v>
      </c>
      <c r="F47" s="6">
        <v>3886.6</v>
      </c>
    </row>
    <row r="48" spans="1:6" ht="12.75">
      <c r="A48" s="183" t="s">
        <v>184</v>
      </c>
      <c r="B48" s="6">
        <v>1976.2</v>
      </c>
      <c r="C48" s="6">
        <v>2591.6</v>
      </c>
      <c r="D48" s="6">
        <v>3182.2</v>
      </c>
      <c r="E48" s="6">
        <v>2701.7</v>
      </c>
      <c r="F48" s="6">
        <v>3656.1</v>
      </c>
    </row>
    <row r="49" spans="1:6" ht="12.75">
      <c r="A49" s="183" t="s">
        <v>185</v>
      </c>
      <c r="B49" s="6">
        <v>0</v>
      </c>
      <c r="C49" s="6">
        <v>0</v>
      </c>
      <c r="D49" s="6">
        <v>0</v>
      </c>
      <c r="E49" s="6">
        <v>330.9</v>
      </c>
      <c r="F49" s="6">
        <v>228.8</v>
      </c>
    </row>
    <row r="50" spans="1:7" ht="12.75">
      <c r="A50" s="183" t="s">
        <v>186</v>
      </c>
      <c r="B50" s="316" t="s">
        <v>279</v>
      </c>
      <c r="C50" s="16" t="s">
        <v>279</v>
      </c>
      <c r="D50" s="16" t="s">
        <v>279</v>
      </c>
      <c r="E50" s="6">
        <v>330.9</v>
      </c>
      <c r="F50" s="6">
        <v>228.8</v>
      </c>
      <c r="G50" s="140"/>
    </row>
    <row r="51" spans="1:6" ht="12.75">
      <c r="A51" s="183" t="s">
        <v>188</v>
      </c>
      <c r="B51" s="36">
        <v>0</v>
      </c>
      <c r="C51" s="6">
        <v>0</v>
      </c>
      <c r="D51" s="6">
        <v>0</v>
      </c>
      <c r="E51" s="6">
        <v>0</v>
      </c>
      <c r="F51" s="6">
        <v>0</v>
      </c>
    </row>
    <row r="52" spans="1:6" ht="12.75">
      <c r="A52" s="183" t="s">
        <v>189</v>
      </c>
      <c r="C52" s="6"/>
      <c r="E52" s="6"/>
      <c r="F52" s="6"/>
    </row>
    <row r="53" spans="1:6" ht="12.75">
      <c r="A53" s="183" t="s">
        <v>210</v>
      </c>
      <c r="B53" s="316" t="s">
        <v>279</v>
      </c>
      <c r="C53" s="16" t="s">
        <v>279</v>
      </c>
      <c r="D53" s="16" t="s">
        <v>279</v>
      </c>
      <c r="E53" s="16" t="s">
        <v>279</v>
      </c>
      <c r="F53" s="16" t="s">
        <v>279</v>
      </c>
    </row>
    <row r="54" spans="1:6" ht="12.75">
      <c r="A54" s="183" t="s">
        <v>193</v>
      </c>
      <c r="C54" s="6"/>
      <c r="E54" s="6"/>
      <c r="F54" s="6"/>
    </row>
    <row r="55" spans="1:6" ht="12.75">
      <c r="A55" s="183" t="s">
        <v>211</v>
      </c>
      <c r="B55" s="36">
        <v>1.6</v>
      </c>
      <c r="C55" s="6">
        <v>3.1</v>
      </c>
      <c r="D55" s="5">
        <v>3.8</v>
      </c>
      <c r="E55" s="6">
        <v>3.4</v>
      </c>
      <c r="F55" s="6">
        <v>1.7</v>
      </c>
    </row>
    <row r="56" spans="1:6" ht="12.75">
      <c r="A56" s="184" t="s">
        <v>195</v>
      </c>
      <c r="B56" s="36">
        <v>0.5</v>
      </c>
      <c r="C56" s="6">
        <v>0</v>
      </c>
      <c r="D56" s="36">
        <v>0</v>
      </c>
      <c r="E56" s="36">
        <v>0</v>
      </c>
      <c r="F56" s="36">
        <v>0</v>
      </c>
    </row>
    <row r="57" spans="1:6" ht="12.75">
      <c r="A57" s="5" t="s">
        <v>829</v>
      </c>
      <c r="B57" s="36">
        <v>2475.5</v>
      </c>
      <c r="C57" s="6">
        <v>3529.6</v>
      </c>
      <c r="D57" s="6">
        <v>4030.2</v>
      </c>
      <c r="E57" s="6">
        <v>3988</v>
      </c>
      <c r="F57" s="6">
        <v>6198.5</v>
      </c>
    </row>
    <row r="58" spans="1:6" ht="13.5" thickBot="1">
      <c r="A58" s="155"/>
      <c r="B58" s="42"/>
      <c r="C58" s="11"/>
      <c r="D58" s="11"/>
      <c r="E58" s="42"/>
      <c r="F58" s="42"/>
    </row>
    <row r="59" spans="1:3" ht="12.75">
      <c r="A59" s="5"/>
      <c r="C59" s="5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&amp;C105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="150" zoomScaleNormal="150" workbookViewId="0" topLeftCell="A43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861</v>
      </c>
    </row>
    <row r="2" ht="18" customHeight="1" thickBot="1">
      <c r="A2" s="196" t="s">
        <v>152</v>
      </c>
    </row>
    <row r="3" spans="1:6" ht="18" customHeight="1" thickBot="1">
      <c r="A3" s="315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ht="12.75">
      <c r="A4" s="38"/>
    </row>
    <row r="5" ht="12.75">
      <c r="A5" s="152" t="s">
        <v>831</v>
      </c>
    </row>
    <row r="6" ht="12.75">
      <c r="A6" s="209" t="s">
        <v>120</v>
      </c>
    </row>
    <row r="7" spans="1:6" ht="12.75">
      <c r="A7" s="38" t="s">
        <v>829</v>
      </c>
      <c r="B7" s="6">
        <v>2475.5</v>
      </c>
      <c r="C7" s="6">
        <v>3529.6</v>
      </c>
      <c r="D7" s="6">
        <v>4030.2</v>
      </c>
      <c r="E7" s="6">
        <v>3988</v>
      </c>
      <c r="F7" s="6">
        <v>6198.5</v>
      </c>
    </row>
    <row r="8" spans="1:6" ht="12.75">
      <c r="A8" s="183" t="s">
        <v>832</v>
      </c>
      <c r="B8" s="6"/>
      <c r="C8" s="6"/>
      <c r="D8" s="6"/>
      <c r="E8" s="6"/>
      <c r="F8" s="6"/>
    </row>
    <row r="9" spans="1:6" ht="12.75">
      <c r="A9" s="183" t="s">
        <v>833</v>
      </c>
      <c r="B9" s="16" t="s">
        <v>279</v>
      </c>
      <c r="C9" s="16" t="s">
        <v>279</v>
      </c>
      <c r="D9" s="16" t="s">
        <v>279</v>
      </c>
      <c r="E9" s="16" t="s">
        <v>279</v>
      </c>
      <c r="F9" s="16" t="s">
        <v>279</v>
      </c>
    </row>
    <row r="10" spans="1:6" ht="12.75">
      <c r="A10" s="183" t="s">
        <v>234</v>
      </c>
      <c r="B10" s="16" t="s">
        <v>279</v>
      </c>
      <c r="C10" s="16" t="s">
        <v>279</v>
      </c>
      <c r="D10" s="16" t="s">
        <v>279</v>
      </c>
      <c r="E10" s="16" t="s">
        <v>279</v>
      </c>
      <c r="F10" s="16" t="s">
        <v>279</v>
      </c>
    </row>
    <row r="11" spans="1:6" ht="12.75">
      <c r="A11" s="183" t="s">
        <v>235</v>
      </c>
      <c r="B11" s="16" t="s">
        <v>279</v>
      </c>
      <c r="C11" s="16" t="s">
        <v>279</v>
      </c>
      <c r="D11" s="16" t="s">
        <v>279</v>
      </c>
      <c r="E11" s="16" t="s">
        <v>279</v>
      </c>
      <c r="F11" s="16" t="s">
        <v>279</v>
      </c>
    </row>
    <row r="12" spans="1:6" ht="12.75">
      <c r="A12" s="308" t="s">
        <v>219</v>
      </c>
      <c r="B12" s="6">
        <v>96</v>
      </c>
      <c r="C12" s="6">
        <v>116.5</v>
      </c>
      <c r="D12" s="6">
        <v>96.8</v>
      </c>
      <c r="E12" s="6">
        <v>121.9</v>
      </c>
      <c r="F12" s="6">
        <v>188.8</v>
      </c>
    </row>
    <row r="13" spans="1:6" ht="12.75">
      <c r="A13" s="183" t="s">
        <v>220</v>
      </c>
      <c r="C13" s="6"/>
      <c r="E13" s="6"/>
      <c r="F13" s="6"/>
    </row>
    <row r="14" spans="1:6" ht="12.75">
      <c r="A14" s="183" t="s">
        <v>818</v>
      </c>
      <c r="B14" s="66" t="s">
        <v>279</v>
      </c>
      <c r="C14" s="16" t="s">
        <v>279</v>
      </c>
      <c r="D14" s="16" t="s">
        <v>279</v>
      </c>
      <c r="E14" s="16" t="s">
        <v>279</v>
      </c>
      <c r="F14" s="16" t="s">
        <v>279</v>
      </c>
    </row>
    <row r="15" spans="1:6" ht="12.75">
      <c r="A15" s="183" t="s">
        <v>223</v>
      </c>
      <c r="C15" s="6"/>
      <c r="E15" s="6"/>
      <c r="F15" s="6"/>
    </row>
    <row r="16" spans="1:6" ht="12.75">
      <c r="A16" s="183" t="s">
        <v>222</v>
      </c>
      <c r="B16" s="6">
        <v>96</v>
      </c>
      <c r="C16" s="6">
        <v>116.5</v>
      </c>
      <c r="D16" s="6">
        <v>96.8</v>
      </c>
      <c r="E16" s="6">
        <v>121.9</v>
      </c>
      <c r="F16" s="6">
        <v>188.8</v>
      </c>
    </row>
    <row r="17" spans="1:6" ht="12.75">
      <c r="A17" s="5" t="s">
        <v>834</v>
      </c>
      <c r="B17" s="6">
        <v>21.4</v>
      </c>
      <c r="C17" s="6">
        <v>46.2</v>
      </c>
      <c r="D17" s="6">
        <v>73.6</v>
      </c>
      <c r="E17" s="6">
        <v>75.2</v>
      </c>
      <c r="F17" s="6">
        <v>99.3</v>
      </c>
    </row>
    <row r="18" spans="1:6" ht="12.75">
      <c r="A18" s="5" t="s">
        <v>835</v>
      </c>
      <c r="C18" s="6"/>
      <c r="E18" s="6"/>
      <c r="F18" s="6"/>
    </row>
    <row r="19" spans="1:6" ht="12.75">
      <c r="A19" s="5" t="s">
        <v>228</v>
      </c>
      <c r="B19" s="6">
        <v>12.2</v>
      </c>
      <c r="C19" s="6">
        <v>14.9</v>
      </c>
      <c r="D19" s="6">
        <v>20.1</v>
      </c>
      <c r="E19" s="6">
        <v>17.2</v>
      </c>
      <c r="F19" s="6">
        <v>31</v>
      </c>
    </row>
    <row r="20" spans="1:6" ht="12.75">
      <c r="A20" s="5" t="s">
        <v>862</v>
      </c>
      <c r="C20" s="6"/>
      <c r="E20" s="6"/>
      <c r="F20" s="6"/>
    </row>
    <row r="21" spans="1:6" ht="12.75">
      <c r="A21" s="308" t="s">
        <v>228</v>
      </c>
      <c r="B21" s="36">
        <v>0</v>
      </c>
      <c r="C21" s="6">
        <v>0</v>
      </c>
      <c r="D21" s="6">
        <v>0</v>
      </c>
      <c r="E21" s="6">
        <v>0</v>
      </c>
      <c r="F21" s="6">
        <v>0</v>
      </c>
    </row>
    <row r="22" spans="1:6" ht="12.75">
      <c r="A22" s="5" t="s">
        <v>233</v>
      </c>
      <c r="B22" s="36">
        <v>9.2</v>
      </c>
      <c r="C22" s="6">
        <v>31.9</v>
      </c>
      <c r="D22" s="5">
        <v>53.5</v>
      </c>
      <c r="E22" s="6">
        <v>58</v>
      </c>
      <c r="F22" s="6">
        <v>68.3</v>
      </c>
    </row>
    <row r="23" spans="1:6" ht="12.75">
      <c r="A23" s="40" t="s">
        <v>126</v>
      </c>
      <c r="C23" s="6"/>
      <c r="E23" s="6"/>
      <c r="F23" s="6"/>
    </row>
    <row r="24" spans="1:6" ht="12.75">
      <c r="A24" s="183" t="s">
        <v>863</v>
      </c>
      <c r="C24" s="6"/>
      <c r="E24" s="6"/>
      <c r="F24" s="6"/>
    </row>
    <row r="25" spans="1:6" ht="12.75">
      <c r="A25" s="183" t="s">
        <v>864</v>
      </c>
      <c r="B25" s="36">
        <v>294</v>
      </c>
      <c r="C25" s="6">
        <v>797.9</v>
      </c>
      <c r="D25" s="5">
        <v>1023.1</v>
      </c>
      <c r="E25" s="6">
        <v>719.5</v>
      </c>
      <c r="F25" s="6">
        <v>1757.9</v>
      </c>
    </row>
    <row r="26" spans="1:6" ht="12.75">
      <c r="A26" s="183" t="s">
        <v>234</v>
      </c>
      <c r="B26" s="66" t="s">
        <v>279</v>
      </c>
      <c r="C26" s="16" t="s">
        <v>279</v>
      </c>
      <c r="D26" s="16" t="s">
        <v>279</v>
      </c>
      <c r="E26" s="16" t="s">
        <v>279</v>
      </c>
      <c r="F26" s="16" t="s">
        <v>279</v>
      </c>
    </row>
    <row r="27" spans="1:6" ht="12.75">
      <c r="A27" s="183" t="s">
        <v>235</v>
      </c>
      <c r="B27" s="36">
        <v>294</v>
      </c>
      <c r="C27" s="6">
        <v>797.9</v>
      </c>
      <c r="D27" s="5">
        <v>1023.1</v>
      </c>
      <c r="E27" s="6">
        <v>719.5</v>
      </c>
      <c r="F27" s="6">
        <v>1757.9</v>
      </c>
    </row>
    <row r="28" spans="1:6" ht="12.75">
      <c r="A28" s="183" t="s">
        <v>224</v>
      </c>
      <c r="B28" s="5"/>
      <c r="C28" s="6"/>
      <c r="D28" s="5"/>
      <c r="E28" s="6"/>
      <c r="F28" s="6"/>
    </row>
    <row r="29" spans="1:6" ht="12.75">
      <c r="A29" s="183" t="s">
        <v>225</v>
      </c>
      <c r="B29" s="36">
        <v>96.1</v>
      </c>
      <c r="C29" s="6">
        <v>116.6</v>
      </c>
      <c r="D29" s="5">
        <v>98.7</v>
      </c>
      <c r="E29" s="6">
        <v>123.8</v>
      </c>
      <c r="F29" s="6">
        <v>190.6</v>
      </c>
    </row>
    <row r="30" spans="1:6" ht="12.75">
      <c r="A30" s="183" t="s">
        <v>226</v>
      </c>
      <c r="B30" s="5">
        <v>30.4</v>
      </c>
      <c r="C30" s="6">
        <v>35.4</v>
      </c>
      <c r="D30" s="5">
        <v>68.6</v>
      </c>
      <c r="E30" s="6">
        <v>245</v>
      </c>
      <c r="F30" s="6">
        <v>129</v>
      </c>
    </row>
    <row r="31" spans="1:6" ht="12.75">
      <c r="A31" s="183" t="s">
        <v>835</v>
      </c>
      <c r="B31" s="5"/>
      <c r="C31" s="6"/>
      <c r="D31" s="5"/>
      <c r="E31" s="6"/>
      <c r="F31" s="6"/>
    </row>
    <row r="32" spans="1:6" ht="12.75">
      <c r="A32" s="183" t="s">
        <v>865</v>
      </c>
      <c r="B32" s="5">
        <v>0.5</v>
      </c>
      <c r="C32" s="6">
        <v>0.6</v>
      </c>
      <c r="D32" s="5">
        <v>0.3</v>
      </c>
      <c r="E32" s="6">
        <v>0</v>
      </c>
      <c r="F32" s="6">
        <v>0</v>
      </c>
    </row>
    <row r="33" spans="1:6" ht="12.75">
      <c r="A33" s="5" t="s">
        <v>229</v>
      </c>
      <c r="B33" s="5"/>
      <c r="C33" s="6"/>
      <c r="D33" s="5"/>
      <c r="E33" s="6"/>
      <c r="F33" s="6"/>
    </row>
    <row r="34" spans="1:6" ht="12.75">
      <c r="A34" s="308" t="s">
        <v>228</v>
      </c>
      <c r="B34" s="5">
        <v>12.2</v>
      </c>
      <c r="C34" s="6">
        <v>14.9</v>
      </c>
      <c r="D34" s="5">
        <v>20.1</v>
      </c>
      <c r="E34" s="6">
        <v>17.2</v>
      </c>
      <c r="F34" s="6">
        <v>31</v>
      </c>
    </row>
    <row r="35" spans="1:6" ht="12.75">
      <c r="A35" s="183" t="s">
        <v>233</v>
      </c>
      <c r="B35" s="36">
        <v>17.7</v>
      </c>
      <c r="C35" s="6">
        <v>19.9</v>
      </c>
      <c r="D35" s="5">
        <v>48.2</v>
      </c>
      <c r="E35" s="6">
        <v>227.8</v>
      </c>
      <c r="F35" s="6">
        <v>98</v>
      </c>
    </row>
    <row r="36" spans="1:6" ht="12.75">
      <c r="A36" s="5" t="s">
        <v>240</v>
      </c>
      <c r="B36" s="36">
        <v>2172.4</v>
      </c>
      <c r="C36" s="6">
        <v>2742.4</v>
      </c>
      <c r="D36" s="6">
        <v>3010.2</v>
      </c>
      <c r="E36" s="6">
        <v>3096.8</v>
      </c>
      <c r="F36" s="6">
        <v>4408.9</v>
      </c>
    </row>
    <row r="37" spans="1:6" ht="12.75">
      <c r="A37" s="5"/>
      <c r="C37" s="6"/>
      <c r="E37" s="6"/>
      <c r="F37" s="6"/>
    </row>
    <row r="38" spans="1:6" ht="12.75">
      <c r="A38" s="40" t="s">
        <v>866</v>
      </c>
      <c r="C38" s="6"/>
      <c r="E38" s="6"/>
      <c r="F38" s="6"/>
    </row>
    <row r="39" spans="1:6" ht="12.75">
      <c r="A39" s="152" t="s">
        <v>867</v>
      </c>
      <c r="C39" s="6"/>
      <c r="E39" s="6"/>
      <c r="F39" s="6"/>
    </row>
    <row r="40" spans="1:6" ht="12.75">
      <c r="A40" s="152" t="s">
        <v>120</v>
      </c>
      <c r="C40" s="6"/>
      <c r="E40" s="6"/>
      <c r="F40" s="6"/>
    </row>
    <row r="41" spans="1:6" ht="12.75">
      <c r="A41" s="5" t="s">
        <v>240</v>
      </c>
      <c r="B41" s="36">
        <v>2172.4</v>
      </c>
      <c r="C41" s="6">
        <v>2742.4</v>
      </c>
      <c r="D41" s="6">
        <v>3010.2</v>
      </c>
      <c r="E41" s="6">
        <v>3096.8</v>
      </c>
      <c r="F41" s="6">
        <v>4408.9</v>
      </c>
    </row>
    <row r="42" spans="1:6" ht="12.75">
      <c r="A42" s="40" t="s">
        <v>126</v>
      </c>
      <c r="C42" s="6"/>
      <c r="E42" s="6"/>
      <c r="F42" s="6"/>
    </row>
    <row r="43" spans="1:6" ht="12.75">
      <c r="A43" s="5" t="s">
        <v>266</v>
      </c>
      <c r="C43" s="6"/>
      <c r="E43" s="6"/>
      <c r="F43" s="6"/>
    </row>
    <row r="44" spans="1:6" ht="12.75">
      <c r="A44" s="5" t="s">
        <v>837</v>
      </c>
      <c r="C44" s="6"/>
      <c r="E44" s="6"/>
      <c r="F44" s="6"/>
    </row>
    <row r="45" spans="1:6" ht="12.75">
      <c r="A45" s="313" t="s">
        <v>274</v>
      </c>
      <c r="B45" s="66" t="s">
        <v>279</v>
      </c>
      <c r="C45" s="16" t="s">
        <v>279</v>
      </c>
      <c r="D45" s="16" t="s">
        <v>279</v>
      </c>
      <c r="E45" s="16" t="s">
        <v>279</v>
      </c>
      <c r="F45" s="16">
        <v>-1.1</v>
      </c>
    </row>
    <row r="46" spans="1:6" ht="12.75">
      <c r="A46" s="5" t="s">
        <v>268</v>
      </c>
      <c r="B46" s="36">
        <v>2172.4</v>
      </c>
      <c r="C46" s="6">
        <v>2742.4</v>
      </c>
      <c r="D46" s="6">
        <v>3010.2</v>
      </c>
      <c r="E46" s="6">
        <v>3096.8</v>
      </c>
      <c r="F46" s="6">
        <v>4410</v>
      </c>
    </row>
    <row r="47" spans="1:6" ht="13.5" thickBot="1">
      <c r="A47" s="11"/>
      <c r="B47" s="42"/>
      <c r="C47" s="11"/>
      <c r="D47" s="11"/>
      <c r="E47" s="42"/>
      <c r="F47" s="42"/>
    </row>
    <row r="48" spans="1:3" ht="12.75">
      <c r="A48" s="5"/>
      <c r="C48" s="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&amp;C106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861</v>
      </c>
    </row>
    <row r="2" ht="18" customHeight="1" thickBot="1">
      <c r="A2" s="196" t="s">
        <v>152</v>
      </c>
    </row>
    <row r="3" spans="1:6" ht="17.25" customHeight="1" thickBot="1">
      <c r="A3" s="315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ht="12.75">
      <c r="A4" s="5"/>
    </row>
    <row r="5" ht="12.75">
      <c r="A5" s="209" t="s">
        <v>838</v>
      </c>
    </row>
    <row r="6" ht="12.75">
      <c r="A6" s="170" t="s">
        <v>868</v>
      </c>
    </row>
    <row r="7" ht="12.75">
      <c r="A7" s="170" t="s">
        <v>840</v>
      </c>
    </row>
    <row r="8" ht="12.75">
      <c r="A8" s="170"/>
    </row>
    <row r="9" spans="1:6" ht="12.75">
      <c r="A9" s="5" t="s">
        <v>268</v>
      </c>
      <c r="B9" s="6">
        <v>2172.4</v>
      </c>
      <c r="C9" s="6">
        <v>2742.4</v>
      </c>
      <c r="D9" s="6">
        <v>3010.2</v>
      </c>
      <c r="E9" s="6">
        <v>3096.8</v>
      </c>
      <c r="F9" s="6">
        <v>4410</v>
      </c>
    </row>
    <row r="10" spans="1:6" ht="12.75">
      <c r="A10" s="5" t="s">
        <v>285</v>
      </c>
      <c r="C10" s="6"/>
      <c r="E10" s="6"/>
      <c r="F10" s="6"/>
    </row>
    <row r="11" spans="1:6" ht="12.75">
      <c r="A11" s="192" t="s">
        <v>286</v>
      </c>
      <c r="B11" s="36">
        <v>2.5</v>
      </c>
      <c r="C11" s="6">
        <v>6.4</v>
      </c>
      <c r="D11" s="36">
        <v>0</v>
      </c>
      <c r="E11" s="6">
        <v>0</v>
      </c>
      <c r="F11" s="6">
        <v>0</v>
      </c>
    </row>
    <row r="12" spans="1:6" ht="12.75">
      <c r="A12" s="192" t="s">
        <v>841</v>
      </c>
      <c r="B12" s="36">
        <v>2.5</v>
      </c>
      <c r="C12" s="6">
        <v>6.4</v>
      </c>
      <c r="D12" s="36">
        <v>0</v>
      </c>
      <c r="E12" s="46">
        <v>0</v>
      </c>
      <c r="F12" s="46">
        <v>0</v>
      </c>
    </row>
    <row r="13" spans="1:6" ht="12.75">
      <c r="A13" s="192" t="s">
        <v>289</v>
      </c>
      <c r="B13" s="16" t="s">
        <v>279</v>
      </c>
      <c r="C13" s="16" t="s">
        <v>279</v>
      </c>
      <c r="D13" s="16" t="s">
        <v>279</v>
      </c>
      <c r="E13" s="16" t="s">
        <v>279</v>
      </c>
      <c r="F13" s="16" t="s">
        <v>279</v>
      </c>
    </row>
    <row r="14" spans="1:6" ht="12.75">
      <c r="A14" s="192" t="s">
        <v>290</v>
      </c>
      <c r="C14" s="6"/>
      <c r="E14" s="6"/>
      <c r="F14" s="6"/>
    </row>
    <row r="15" spans="1:6" ht="12.75">
      <c r="A15" s="192" t="s">
        <v>869</v>
      </c>
      <c r="B15" s="6">
        <v>-0.5</v>
      </c>
      <c r="C15" s="6">
        <v>-1.3</v>
      </c>
      <c r="D15" s="6">
        <v>-3.5</v>
      </c>
      <c r="E15" s="6">
        <v>-18.8</v>
      </c>
      <c r="F15" s="6">
        <v>-143.1</v>
      </c>
    </row>
    <row r="16" spans="1:6" ht="12.75">
      <c r="A16" s="192" t="s">
        <v>287</v>
      </c>
      <c r="B16" s="147" t="s">
        <v>279</v>
      </c>
      <c r="C16" s="16" t="s">
        <v>279</v>
      </c>
      <c r="D16" s="16" t="s">
        <v>279</v>
      </c>
      <c r="E16" s="16" t="s">
        <v>279</v>
      </c>
      <c r="F16" s="16" t="s">
        <v>279</v>
      </c>
    </row>
    <row r="17" spans="1:6" ht="12.75">
      <c r="A17" s="192" t="s">
        <v>289</v>
      </c>
      <c r="B17" s="6">
        <v>-0.5</v>
      </c>
      <c r="C17" s="6">
        <v>-1.3</v>
      </c>
      <c r="D17" s="6">
        <v>-3.5</v>
      </c>
      <c r="E17" s="6">
        <v>-18.8</v>
      </c>
      <c r="F17" s="6">
        <v>-143.1</v>
      </c>
    </row>
    <row r="18" spans="1:6" ht="12.75">
      <c r="A18" s="310" t="s">
        <v>842</v>
      </c>
      <c r="C18" s="6"/>
      <c r="E18" s="6"/>
      <c r="F18" s="6"/>
    </row>
    <row r="19" spans="1:6" ht="12.75">
      <c r="A19" s="310" t="s">
        <v>870</v>
      </c>
      <c r="C19" s="6"/>
      <c r="E19" s="6"/>
      <c r="F19" s="6"/>
    </row>
    <row r="20" spans="1:7" ht="14.25">
      <c r="A20" s="311" t="s">
        <v>318</v>
      </c>
      <c r="B20" s="6">
        <v>2174.4</v>
      </c>
      <c r="C20" s="6">
        <v>2747.5</v>
      </c>
      <c r="D20" s="6">
        <v>3006.7</v>
      </c>
      <c r="E20" s="6">
        <v>3078</v>
      </c>
      <c r="F20" s="6">
        <v>4266.9</v>
      </c>
      <c r="G20" s="140"/>
    </row>
    <row r="21" spans="1:6" ht="12.75">
      <c r="A21" s="170" t="s">
        <v>292</v>
      </c>
      <c r="C21" s="6"/>
      <c r="E21" s="6"/>
      <c r="F21" s="6"/>
    </row>
    <row r="22" spans="1:6" ht="12.75">
      <c r="A22" s="308" t="s">
        <v>133</v>
      </c>
      <c r="B22" s="43">
        <v>312.5</v>
      </c>
      <c r="C22" s="47">
        <v>215.8</v>
      </c>
      <c r="D22" s="43">
        <v>366.8</v>
      </c>
      <c r="E22" s="47">
        <v>295.5</v>
      </c>
      <c r="F22" s="6">
        <v>114.6</v>
      </c>
    </row>
    <row r="23" spans="1:6" ht="12.75">
      <c r="A23" s="308" t="s">
        <v>844</v>
      </c>
      <c r="C23" s="6"/>
      <c r="E23" s="6"/>
      <c r="F23" s="6"/>
    </row>
    <row r="24" spans="1:6" ht="12.75">
      <c r="A24" s="308" t="s">
        <v>845</v>
      </c>
      <c r="B24" s="6">
        <v>11.2</v>
      </c>
      <c r="C24" s="6">
        <v>39.6</v>
      </c>
      <c r="D24" s="6">
        <v>6</v>
      </c>
      <c r="E24" s="6">
        <v>-11.7</v>
      </c>
      <c r="F24" s="6">
        <v>-13.3</v>
      </c>
    </row>
    <row r="25" spans="1:6" ht="12.75">
      <c r="A25" s="192" t="s">
        <v>136</v>
      </c>
      <c r="B25" s="16" t="s">
        <v>279</v>
      </c>
      <c r="C25" s="16" t="s">
        <v>279</v>
      </c>
      <c r="D25" s="16" t="s">
        <v>279</v>
      </c>
      <c r="E25" s="16" t="s">
        <v>279</v>
      </c>
      <c r="F25" s="16" t="s">
        <v>279</v>
      </c>
    </row>
    <row r="26" spans="1:6" ht="12.75">
      <c r="A26" s="192" t="s">
        <v>871</v>
      </c>
      <c r="C26" s="6"/>
      <c r="F26" s="6"/>
    </row>
    <row r="27" spans="1:6" ht="12.75">
      <c r="A27" s="192" t="s">
        <v>847</v>
      </c>
      <c r="B27" s="16" t="s">
        <v>279</v>
      </c>
      <c r="C27" s="16" t="s">
        <v>279</v>
      </c>
      <c r="D27" s="16" t="s">
        <v>279</v>
      </c>
      <c r="E27" s="16" t="s">
        <v>279</v>
      </c>
      <c r="F27" s="16" t="s">
        <v>279</v>
      </c>
    </row>
    <row r="28" spans="1:6" ht="12.75">
      <c r="A28" s="192" t="s">
        <v>296</v>
      </c>
      <c r="C28" s="6"/>
      <c r="E28" s="6"/>
      <c r="F28" s="6"/>
    </row>
    <row r="29" spans="1:6" ht="12.75">
      <c r="A29" s="192" t="s">
        <v>848</v>
      </c>
      <c r="B29" s="47">
        <v>1850.7</v>
      </c>
      <c r="C29" s="47">
        <v>2492.1</v>
      </c>
      <c r="D29" s="47">
        <f>D20-D22-D24</f>
        <v>2633.9</v>
      </c>
      <c r="E29" s="47">
        <v>2794.2</v>
      </c>
      <c r="F29" s="6">
        <v>4165.6</v>
      </c>
    </row>
    <row r="30" spans="1:6" ht="13.5" thickBot="1">
      <c r="A30" s="11"/>
      <c r="B30" s="42"/>
      <c r="C30" s="42"/>
      <c r="D30" s="42"/>
      <c r="E30" s="42"/>
      <c r="F30" s="42"/>
    </row>
    <row r="31" spans="1:5" ht="12.75">
      <c r="A31" s="5"/>
      <c r="E31" s="140"/>
    </row>
    <row r="32" ht="14.25">
      <c r="A32" s="312" t="s">
        <v>319</v>
      </c>
    </row>
    <row r="33" ht="12.75">
      <c r="A33" s="5" t="s">
        <v>872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&amp;C107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60"/>
  <sheetViews>
    <sheetView showGridLines="0" zoomScale="160" zoomScaleNormal="160" workbookViewId="0" topLeftCell="A46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317" t="s">
        <v>873</v>
      </c>
    </row>
    <row r="2" ht="18" customHeight="1">
      <c r="A2" s="317" t="s">
        <v>118</v>
      </c>
    </row>
    <row r="3" ht="18" customHeight="1" thickBot="1">
      <c r="A3" s="318" t="s">
        <v>152</v>
      </c>
    </row>
    <row r="4" spans="1:6" ht="18" customHeight="1" thickBot="1">
      <c r="A4" s="319"/>
      <c r="B4" s="73">
        <v>2007</v>
      </c>
      <c r="C4" s="73">
        <v>2008</v>
      </c>
      <c r="D4" s="73">
        <v>2009</v>
      </c>
      <c r="E4" s="73">
        <v>2010</v>
      </c>
      <c r="F4" s="73">
        <v>2011</v>
      </c>
    </row>
    <row r="5" ht="12.75">
      <c r="A5" s="320"/>
    </row>
    <row r="6" ht="12.75">
      <c r="A6" s="321" t="s">
        <v>874</v>
      </c>
    </row>
    <row r="7" ht="12.75">
      <c r="A7" s="321" t="s">
        <v>120</v>
      </c>
    </row>
    <row r="8" spans="1:6" ht="12.75">
      <c r="A8" s="322" t="s">
        <v>121</v>
      </c>
      <c r="B8" s="6">
        <v>26541.2</v>
      </c>
      <c r="C8" s="6">
        <v>32337.8</v>
      </c>
      <c r="D8" s="6">
        <v>38883.8</v>
      </c>
      <c r="E8" s="6">
        <v>43654.5</v>
      </c>
      <c r="F8" s="6">
        <v>56839</v>
      </c>
    </row>
    <row r="9" spans="1:6" ht="12.75">
      <c r="A9" s="323" t="s">
        <v>126</v>
      </c>
      <c r="C9" s="6"/>
      <c r="E9" s="6"/>
      <c r="F9" s="6"/>
    </row>
    <row r="10" spans="1:6" ht="12.75">
      <c r="A10" s="322" t="s">
        <v>359</v>
      </c>
      <c r="B10" s="6">
        <v>10164.6</v>
      </c>
      <c r="C10" s="6">
        <v>11289.3</v>
      </c>
      <c r="D10" s="5">
        <v>12874.2</v>
      </c>
      <c r="E10" s="6">
        <v>14952.5</v>
      </c>
      <c r="F10" s="6">
        <v>17104</v>
      </c>
    </row>
    <row r="11" spans="1:6" ht="12.75">
      <c r="A11" s="324" t="s">
        <v>815</v>
      </c>
      <c r="B11" s="148">
        <v>16376.6</v>
      </c>
      <c r="C11" s="148">
        <v>21048.5</v>
      </c>
      <c r="D11" s="148">
        <v>26009.6</v>
      </c>
      <c r="E11" s="6">
        <v>28702</v>
      </c>
      <c r="F11" s="6">
        <v>39735</v>
      </c>
    </row>
    <row r="12" spans="1:6" ht="12.75">
      <c r="A12" s="324" t="s">
        <v>397</v>
      </c>
      <c r="B12" s="6">
        <v>3450</v>
      </c>
      <c r="C12" s="6">
        <v>3570.7</v>
      </c>
      <c r="D12" s="6">
        <v>4405.8</v>
      </c>
      <c r="E12" s="6">
        <v>4250.1</v>
      </c>
      <c r="F12" s="6">
        <v>4701.4</v>
      </c>
    </row>
    <row r="13" spans="1:6" ht="12.75">
      <c r="A13" s="322" t="s">
        <v>816</v>
      </c>
      <c r="B13" s="148">
        <v>12926.6</v>
      </c>
      <c r="C13" s="148">
        <v>17477.8</v>
      </c>
      <c r="D13" s="148">
        <v>21603.8</v>
      </c>
      <c r="E13" s="6">
        <v>24451.5</v>
      </c>
      <c r="F13" s="6">
        <v>35033.6</v>
      </c>
    </row>
    <row r="14" spans="1:6" ht="12.75">
      <c r="A14" s="325"/>
      <c r="C14" s="6"/>
      <c r="E14" s="6"/>
      <c r="F14" s="6"/>
    </row>
    <row r="15" spans="1:6" ht="12.75">
      <c r="A15" s="321" t="s">
        <v>817</v>
      </c>
      <c r="C15" s="6"/>
      <c r="E15" s="6"/>
      <c r="F15" s="6"/>
    </row>
    <row r="16" spans="1:6" ht="12.75">
      <c r="A16" s="321" t="s">
        <v>120</v>
      </c>
      <c r="C16" s="6"/>
      <c r="E16" s="6"/>
      <c r="F16" s="6"/>
    </row>
    <row r="17" spans="1:6" ht="12.75">
      <c r="A17" s="322" t="s">
        <v>815</v>
      </c>
      <c r="B17" s="148">
        <v>16376.6</v>
      </c>
      <c r="C17" s="148">
        <v>21048.5</v>
      </c>
      <c r="D17" s="148">
        <v>26009.6</v>
      </c>
      <c r="E17" s="6">
        <v>28702</v>
      </c>
      <c r="F17" s="6">
        <v>39735</v>
      </c>
    </row>
    <row r="18" spans="1:6" ht="12.75">
      <c r="A18" s="323" t="s">
        <v>126</v>
      </c>
      <c r="C18" s="6"/>
      <c r="E18" s="6"/>
      <c r="F18" s="6"/>
    </row>
    <row r="19" spans="1:6" ht="12.75">
      <c r="A19" s="322" t="s">
        <v>549</v>
      </c>
      <c r="B19" s="6">
        <v>12767.4</v>
      </c>
      <c r="C19" s="6">
        <v>17273.3</v>
      </c>
      <c r="D19" s="6">
        <v>20681</v>
      </c>
      <c r="E19" s="6">
        <v>23622.1</v>
      </c>
      <c r="F19" s="6">
        <v>33988</v>
      </c>
    </row>
    <row r="20" spans="1:6" ht="12.75">
      <c r="A20" s="326" t="s">
        <v>154</v>
      </c>
      <c r="B20" s="6">
        <v>11037.4</v>
      </c>
      <c r="C20" s="6">
        <v>15002.8</v>
      </c>
      <c r="D20" s="6">
        <v>17312.2</v>
      </c>
      <c r="E20" s="6">
        <v>20114.5</v>
      </c>
      <c r="F20" s="6">
        <v>29009.6</v>
      </c>
    </row>
    <row r="21" spans="1:6" ht="12.75">
      <c r="A21" s="326" t="s">
        <v>155</v>
      </c>
      <c r="C21" s="6"/>
      <c r="D21" s="6"/>
      <c r="E21" s="6"/>
      <c r="F21" s="6"/>
    </row>
    <row r="22" spans="1:6" ht="12.75">
      <c r="A22" s="326" t="s">
        <v>156</v>
      </c>
      <c r="B22" s="6">
        <v>1730</v>
      </c>
      <c r="C22" s="6">
        <v>2270.5</v>
      </c>
      <c r="D22" s="6">
        <v>3368.8</v>
      </c>
      <c r="E22" s="6">
        <v>3507.6</v>
      </c>
      <c r="F22" s="6">
        <v>4978.4</v>
      </c>
    </row>
    <row r="23" spans="1:6" ht="12.75">
      <c r="A23" s="326" t="s">
        <v>854</v>
      </c>
      <c r="C23" s="6"/>
      <c r="D23" s="6"/>
      <c r="E23" s="6"/>
      <c r="F23" s="6"/>
    </row>
    <row r="24" spans="1:6" ht="12.75">
      <c r="A24" s="326" t="s">
        <v>575</v>
      </c>
      <c r="B24" s="6">
        <v>1310.5</v>
      </c>
      <c r="C24" s="6">
        <v>1641.9</v>
      </c>
      <c r="D24" s="6">
        <v>2959.7</v>
      </c>
      <c r="E24" s="6">
        <v>3015.7</v>
      </c>
      <c r="F24" s="6">
        <v>4235.9</v>
      </c>
    </row>
    <row r="25" spans="1:6" ht="12.75">
      <c r="A25" s="326" t="s">
        <v>875</v>
      </c>
      <c r="C25" s="6"/>
      <c r="D25" s="6"/>
      <c r="E25" s="6"/>
      <c r="F25" s="6"/>
    </row>
    <row r="26" spans="1:6" ht="12.75">
      <c r="A26" s="326" t="s">
        <v>876</v>
      </c>
      <c r="C26" s="6"/>
      <c r="D26" s="6"/>
      <c r="E26" s="6"/>
      <c r="F26" s="6"/>
    </row>
    <row r="27" spans="1:6" ht="12.75">
      <c r="A27" s="326" t="s">
        <v>156</v>
      </c>
      <c r="B27" s="6">
        <v>419.5</v>
      </c>
      <c r="C27" s="6">
        <v>628.6</v>
      </c>
      <c r="D27" s="6">
        <v>409.1</v>
      </c>
      <c r="E27" s="6">
        <v>491.9</v>
      </c>
      <c r="F27" s="6">
        <v>742.5</v>
      </c>
    </row>
    <row r="28" spans="1:6" ht="12.75">
      <c r="A28" s="5" t="s">
        <v>551</v>
      </c>
      <c r="B28" s="6">
        <v>159.2</v>
      </c>
      <c r="C28" s="6">
        <v>204.5</v>
      </c>
      <c r="D28" s="6">
        <v>922.8</v>
      </c>
      <c r="E28" s="6">
        <v>829.8</v>
      </c>
      <c r="F28" s="6">
        <v>1045.6</v>
      </c>
    </row>
    <row r="29" spans="1:6" ht="12.75">
      <c r="A29" s="308" t="s">
        <v>823</v>
      </c>
      <c r="B29" s="74" t="s">
        <v>279</v>
      </c>
      <c r="C29" s="74" t="s">
        <v>279</v>
      </c>
      <c r="D29" s="74" t="s">
        <v>279</v>
      </c>
      <c r="E29" s="74" t="s">
        <v>279</v>
      </c>
      <c r="F29" s="74" t="s">
        <v>279</v>
      </c>
    </row>
    <row r="30" spans="1:6" ht="12.75">
      <c r="A30" s="308" t="s">
        <v>181</v>
      </c>
      <c r="C30" s="6"/>
      <c r="E30" s="6"/>
      <c r="F30" s="6"/>
    </row>
    <row r="31" spans="1:6" ht="12.75">
      <c r="A31" s="322" t="s">
        <v>877</v>
      </c>
      <c r="B31" s="148">
        <v>3450</v>
      </c>
      <c r="C31" s="148">
        <v>3570.7</v>
      </c>
      <c r="D31" s="148">
        <v>4405.8</v>
      </c>
      <c r="E31" s="6">
        <v>4250.1</v>
      </c>
      <c r="F31" s="6">
        <v>4701.4</v>
      </c>
    </row>
    <row r="32" spans="1:6" ht="12.75">
      <c r="A32" s="322"/>
      <c r="C32" s="6"/>
      <c r="E32" s="6"/>
      <c r="F32" s="6"/>
    </row>
    <row r="33" spans="1:6" ht="12.75">
      <c r="A33" s="321" t="s">
        <v>825</v>
      </c>
      <c r="C33" s="6"/>
      <c r="E33" s="6"/>
      <c r="F33" s="6"/>
    </row>
    <row r="34" spans="1:6" ht="12.75">
      <c r="A34" s="327" t="s">
        <v>120</v>
      </c>
      <c r="C34" s="6"/>
      <c r="E34" s="6"/>
      <c r="F34" s="6"/>
    </row>
    <row r="35" spans="1:6" ht="12.75">
      <c r="A35" s="326" t="s">
        <v>181</v>
      </c>
      <c r="C35" s="6"/>
      <c r="E35" s="6"/>
      <c r="F35" s="6"/>
    </row>
    <row r="36" spans="1:6" ht="12.75">
      <c r="A36" s="322" t="s">
        <v>877</v>
      </c>
      <c r="B36" s="148">
        <v>3450</v>
      </c>
      <c r="C36" s="148">
        <v>3570.7</v>
      </c>
      <c r="D36" s="148">
        <v>4405.8</v>
      </c>
      <c r="E36" s="6">
        <v>4250.1</v>
      </c>
      <c r="F36" s="6">
        <v>4701.4</v>
      </c>
    </row>
    <row r="37" spans="1:6" ht="12.75">
      <c r="A37" s="325" t="s">
        <v>173</v>
      </c>
      <c r="B37" s="6">
        <v>22702</v>
      </c>
      <c r="C37" s="6">
        <v>29559.2</v>
      </c>
      <c r="D37" s="6">
        <v>27760.8</v>
      </c>
      <c r="E37" s="6">
        <v>28350.4</v>
      </c>
      <c r="F37" s="6">
        <v>38327.2</v>
      </c>
    </row>
    <row r="38" spans="1:6" ht="12.75">
      <c r="A38" s="328" t="s">
        <v>878</v>
      </c>
      <c r="B38" s="6">
        <v>-1028.8</v>
      </c>
      <c r="C38" s="6">
        <v>-1477.1</v>
      </c>
      <c r="D38" s="6">
        <v>-1686.6</v>
      </c>
      <c r="E38" s="6">
        <v>-1904.7</v>
      </c>
      <c r="F38" s="6">
        <v>-2392.2</v>
      </c>
    </row>
    <row r="39" spans="1:6" ht="12.75">
      <c r="A39" s="328" t="s">
        <v>879</v>
      </c>
      <c r="B39" s="6">
        <v>-1028.8</v>
      </c>
      <c r="C39" s="6">
        <v>-1477.1</v>
      </c>
      <c r="D39" s="6">
        <v>-1686.6</v>
      </c>
      <c r="E39" s="6">
        <v>-1904.7</v>
      </c>
      <c r="F39" s="6">
        <v>-2392.2</v>
      </c>
    </row>
    <row r="40" spans="1:6" ht="12.75">
      <c r="A40" s="328" t="s">
        <v>860</v>
      </c>
      <c r="B40" s="6">
        <v>1182.3</v>
      </c>
      <c r="C40" s="6">
        <v>2228.1</v>
      </c>
      <c r="D40" s="6">
        <v>3426.1</v>
      </c>
      <c r="E40" s="6">
        <v>4817.1</v>
      </c>
      <c r="F40" s="6">
        <v>7896.3</v>
      </c>
    </row>
    <row r="41" spans="1:6" ht="12.75">
      <c r="A41" s="329" t="s">
        <v>184</v>
      </c>
      <c r="B41" s="5">
        <v>409.6</v>
      </c>
      <c r="C41" s="6">
        <v>577</v>
      </c>
      <c r="D41" s="6">
        <v>464.6</v>
      </c>
      <c r="E41" s="6">
        <v>539.2</v>
      </c>
      <c r="F41" s="6">
        <v>605.4</v>
      </c>
    </row>
    <row r="42" spans="1:6" ht="12.75">
      <c r="A42" s="183" t="s">
        <v>185</v>
      </c>
      <c r="B42" s="36">
        <v>270.8</v>
      </c>
      <c r="C42" s="6">
        <v>608.1</v>
      </c>
      <c r="D42" s="6">
        <v>532.9</v>
      </c>
      <c r="E42" s="6">
        <v>947.1</v>
      </c>
      <c r="F42" s="6">
        <v>3752.2</v>
      </c>
    </row>
    <row r="43" spans="1:6" ht="12.75">
      <c r="A43" s="329" t="s">
        <v>186</v>
      </c>
      <c r="B43" s="5">
        <v>270.8</v>
      </c>
      <c r="C43" s="6">
        <v>608.1</v>
      </c>
      <c r="D43" s="6">
        <v>532.9</v>
      </c>
      <c r="E43" s="6">
        <v>947.1</v>
      </c>
      <c r="F43" s="6">
        <v>3752.2</v>
      </c>
    </row>
    <row r="44" spans="1:6" ht="12.75">
      <c r="A44" s="329" t="s">
        <v>188</v>
      </c>
      <c r="B44" s="36">
        <v>0</v>
      </c>
      <c r="C44" s="6">
        <v>0</v>
      </c>
      <c r="D44" s="6">
        <v>0</v>
      </c>
      <c r="E44" s="6">
        <v>0</v>
      </c>
      <c r="F44" s="6">
        <v>0</v>
      </c>
    </row>
    <row r="45" spans="1:6" ht="12.75">
      <c r="A45" s="329" t="s">
        <v>189</v>
      </c>
      <c r="B45" s="5"/>
      <c r="C45" s="6"/>
      <c r="D45" s="6"/>
      <c r="E45" s="6"/>
      <c r="F45" s="6"/>
    </row>
    <row r="46" spans="1:6" ht="12.75">
      <c r="A46" s="329" t="s">
        <v>210</v>
      </c>
      <c r="B46" s="74" t="s">
        <v>279</v>
      </c>
      <c r="C46" s="74" t="s">
        <v>279</v>
      </c>
      <c r="D46" s="74" t="s">
        <v>279</v>
      </c>
      <c r="E46" s="74" t="s">
        <v>279</v>
      </c>
      <c r="F46" s="74" t="s">
        <v>279</v>
      </c>
    </row>
    <row r="47" spans="1:6" ht="12.75">
      <c r="A47" s="329" t="s">
        <v>827</v>
      </c>
      <c r="B47" s="5"/>
      <c r="C47" s="6"/>
      <c r="D47" s="6"/>
      <c r="E47" s="6"/>
      <c r="F47" s="6"/>
    </row>
    <row r="48" spans="1:6" ht="12.75">
      <c r="A48" s="329" t="s">
        <v>828</v>
      </c>
      <c r="B48" s="5">
        <v>0.2</v>
      </c>
      <c r="C48" s="6">
        <v>0.1</v>
      </c>
      <c r="D48" s="6">
        <v>0.1</v>
      </c>
      <c r="E48" s="6">
        <v>0.2</v>
      </c>
      <c r="F48" s="6">
        <v>0.4</v>
      </c>
    </row>
    <row r="49" spans="1:6" ht="12.75">
      <c r="A49" s="330" t="s">
        <v>195</v>
      </c>
      <c r="B49" s="5">
        <v>501.7</v>
      </c>
      <c r="C49" s="6">
        <v>1042.9</v>
      </c>
      <c r="D49" s="6">
        <v>2428.5</v>
      </c>
      <c r="E49" s="6">
        <v>3330.6</v>
      </c>
      <c r="F49" s="6">
        <v>3538.3</v>
      </c>
    </row>
    <row r="50" spans="1:6" ht="12.75">
      <c r="A50" s="323" t="s">
        <v>126</v>
      </c>
      <c r="B50" s="5"/>
      <c r="C50" s="6"/>
      <c r="D50" s="6"/>
      <c r="E50" s="6"/>
      <c r="F50" s="6"/>
    </row>
    <row r="51" spans="1:6" ht="12.75">
      <c r="A51" s="322" t="s">
        <v>183</v>
      </c>
      <c r="B51" s="5">
        <v>859.9</v>
      </c>
      <c r="C51" s="6">
        <v>1370.7</v>
      </c>
      <c r="D51" s="6">
        <v>1607.3</v>
      </c>
      <c r="E51" s="6">
        <v>1793.2</v>
      </c>
      <c r="F51" s="6">
        <v>2755.5</v>
      </c>
    </row>
    <row r="52" spans="1:6" ht="12.75">
      <c r="A52" s="329" t="s">
        <v>184</v>
      </c>
      <c r="B52" s="5">
        <v>859.9</v>
      </c>
      <c r="C52" s="6">
        <v>1370.7</v>
      </c>
      <c r="D52" s="6">
        <v>1607.3</v>
      </c>
      <c r="E52" s="6">
        <v>1793.2</v>
      </c>
      <c r="F52" s="6">
        <v>2755.5</v>
      </c>
    </row>
    <row r="53" spans="1:6" ht="12.75">
      <c r="A53" s="183" t="s">
        <v>185</v>
      </c>
      <c r="B53" s="74" t="s">
        <v>279</v>
      </c>
      <c r="C53" s="74" t="s">
        <v>279</v>
      </c>
      <c r="D53" s="74" t="s">
        <v>279</v>
      </c>
      <c r="E53" s="74" t="s">
        <v>279</v>
      </c>
      <c r="F53" s="74" t="s">
        <v>279</v>
      </c>
    </row>
    <row r="54" spans="1:6" ht="12.75">
      <c r="A54" s="329" t="s">
        <v>188</v>
      </c>
      <c r="B54" s="74" t="s">
        <v>279</v>
      </c>
      <c r="C54" s="74" t="s">
        <v>279</v>
      </c>
      <c r="D54" s="74" t="s">
        <v>279</v>
      </c>
      <c r="E54" s="74" t="s">
        <v>279</v>
      </c>
      <c r="F54" s="74" t="s">
        <v>279</v>
      </c>
    </row>
    <row r="55" spans="1:6" ht="12.75">
      <c r="A55" s="329" t="s">
        <v>189</v>
      </c>
      <c r="B55" s="5"/>
      <c r="C55" s="6"/>
      <c r="D55" s="6"/>
      <c r="E55" s="6"/>
      <c r="F55" s="6"/>
    </row>
    <row r="56" spans="1:6" ht="12.75">
      <c r="A56" s="329" t="s">
        <v>210</v>
      </c>
      <c r="B56" s="74" t="s">
        <v>279</v>
      </c>
      <c r="C56" s="74" t="s">
        <v>279</v>
      </c>
      <c r="D56" s="74" t="s">
        <v>279</v>
      </c>
      <c r="E56" s="74" t="s">
        <v>279</v>
      </c>
      <c r="F56" s="74" t="s">
        <v>279</v>
      </c>
    </row>
    <row r="57" spans="1:6" ht="12.75">
      <c r="A57" s="330" t="s">
        <v>195</v>
      </c>
      <c r="B57" s="148">
        <v>0</v>
      </c>
      <c r="C57" s="148">
        <v>0</v>
      </c>
      <c r="D57" s="148">
        <v>0</v>
      </c>
      <c r="E57" s="148">
        <v>0</v>
      </c>
      <c r="F57" s="148">
        <v>0</v>
      </c>
    </row>
    <row r="58" spans="1:7" ht="12.75">
      <c r="A58" s="322" t="s">
        <v>829</v>
      </c>
      <c r="B58" s="148">
        <v>25445.6</v>
      </c>
      <c r="C58" s="148">
        <v>32510.2</v>
      </c>
      <c r="D58" s="148">
        <v>32298.8</v>
      </c>
      <c r="E58" s="6">
        <v>33719.7</v>
      </c>
      <c r="F58" s="6">
        <v>45777.2</v>
      </c>
      <c r="G58" s="140"/>
    </row>
    <row r="59" spans="1:6" ht="13.5" thickBot="1">
      <c r="A59" s="331"/>
      <c r="B59" s="42"/>
      <c r="C59" s="11"/>
      <c r="D59" s="11"/>
      <c r="E59" s="42"/>
      <c r="F59" s="42"/>
    </row>
    <row r="60" spans="1:3" ht="12.75">
      <c r="A60" s="322"/>
      <c r="C60" s="5"/>
    </row>
  </sheetData>
  <printOptions/>
  <pageMargins left="0.75" right="0.75" top="1" bottom="1" header="0.5" footer="0.5"/>
  <pageSetup horizontalDpi="600" verticalDpi="600" orientation="portrait" paperSize="9" scale="92" r:id="rId1"/>
  <headerFooter alignWithMargins="0">
    <oddFooter>&amp;C108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99"/>
  <sheetViews>
    <sheetView showGridLines="0" workbookViewId="0" topLeftCell="A31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332" t="s">
        <v>880</v>
      </c>
    </row>
    <row r="2" ht="18.75" customHeight="1" thickBot="1">
      <c r="A2" s="333" t="s">
        <v>152</v>
      </c>
    </row>
    <row r="3" spans="1:6" ht="18" customHeight="1" thickBot="1">
      <c r="A3" s="334"/>
      <c r="B3" s="75">
        <v>2007</v>
      </c>
      <c r="C3" s="75">
        <v>2008</v>
      </c>
      <c r="D3" s="75">
        <v>2009</v>
      </c>
      <c r="E3" s="75">
        <v>2010</v>
      </c>
      <c r="F3" s="75">
        <v>2011</v>
      </c>
    </row>
    <row r="4" ht="12.75">
      <c r="A4" s="335"/>
    </row>
    <row r="5" ht="12.75">
      <c r="A5" s="336" t="s">
        <v>831</v>
      </c>
    </row>
    <row r="6" ht="12.75">
      <c r="A6" s="336" t="s">
        <v>120</v>
      </c>
    </row>
    <row r="7" spans="1:6" ht="12.75">
      <c r="A7" s="337" t="s">
        <v>829</v>
      </c>
      <c r="B7" s="6">
        <v>25445.6</v>
      </c>
      <c r="C7" s="6">
        <v>32510.2</v>
      </c>
      <c r="D7" s="6">
        <v>32298.8</v>
      </c>
      <c r="E7" s="6">
        <v>33719.7</v>
      </c>
      <c r="F7" s="6">
        <v>45777.2</v>
      </c>
    </row>
    <row r="8" spans="1:6" ht="12.75">
      <c r="A8" s="338" t="s">
        <v>215</v>
      </c>
      <c r="C8" s="6"/>
      <c r="E8" s="6"/>
      <c r="F8" s="6"/>
    </row>
    <row r="9" spans="1:6" ht="12.75">
      <c r="A9" s="338" t="s">
        <v>881</v>
      </c>
      <c r="B9" s="6">
        <v>4767.4</v>
      </c>
      <c r="C9" s="6">
        <v>7491.1</v>
      </c>
      <c r="D9" s="6">
        <v>8815.8</v>
      </c>
      <c r="E9" s="6">
        <v>11430.6</v>
      </c>
      <c r="F9" s="6">
        <v>15916.9</v>
      </c>
    </row>
    <row r="10" spans="1:6" ht="12.75">
      <c r="A10" s="338" t="s">
        <v>234</v>
      </c>
      <c r="B10" s="6">
        <v>1841.4</v>
      </c>
      <c r="C10" s="6">
        <v>3373.6</v>
      </c>
      <c r="D10" s="6">
        <v>3468.8</v>
      </c>
      <c r="E10" s="6">
        <v>3788.9</v>
      </c>
      <c r="F10" s="6">
        <v>4851.4</v>
      </c>
    </row>
    <row r="11" spans="1:6" ht="12.75">
      <c r="A11" s="338" t="s">
        <v>235</v>
      </c>
      <c r="B11" s="6">
        <v>2926</v>
      </c>
      <c r="C11" s="6">
        <v>4117.5</v>
      </c>
      <c r="D11" s="6">
        <v>5347</v>
      </c>
      <c r="E11" s="6">
        <v>7641.7</v>
      </c>
      <c r="F11" s="6">
        <v>11065.5</v>
      </c>
    </row>
    <row r="12" spans="1:6" ht="12.75">
      <c r="A12" s="339" t="s">
        <v>219</v>
      </c>
      <c r="B12" s="6">
        <v>7135.8</v>
      </c>
      <c r="C12" s="6">
        <v>9682.8</v>
      </c>
      <c r="D12" s="6">
        <v>12789.4</v>
      </c>
      <c r="E12" s="6">
        <v>14313.7</v>
      </c>
      <c r="F12" s="6">
        <v>17298.3</v>
      </c>
    </row>
    <row r="13" spans="1:6" ht="12.75">
      <c r="A13" s="338" t="s">
        <v>882</v>
      </c>
      <c r="B13" s="6"/>
      <c r="C13" s="6"/>
      <c r="D13" s="6"/>
      <c r="E13" s="6"/>
      <c r="F13" s="6"/>
    </row>
    <row r="14" spans="1:6" ht="12.75">
      <c r="A14" s="338" t="s">
        <v>664</v>
      </c>
      <c r="B14" s="6">
        <f>B16+B18+B20</f>
        <v>6716.3</v>
      </c>
      <c r="C14" s="6">
        <f>C16+C18+C20</f>
        <v>9054.2</v>
      </c>
      <c r="D14" s="6">
        <f>D16+D18+D20</f>
        <v>12380.3</v>
      </c>
      <c r="E14" s="6">
        <v>13821.8</v>
      </c>
      <c r="F14" s="6">
        <v>16555.6</v>
      </c>
    </row>
    <row r="15" spans="1:6" ht="12.75">
      <c r="A15" s="338" t="s">
        <v>168</v>
      </c>
      <c r="B15" s="6"/>
      <c r="C15" s="6"/>
      <c r="D15" s="6"/>
      <c r="E15" s="6"/>
      <c r="F15" s="6"/>
    </row>
    <row r="16" spans="1:6" ht="12.75">
      <c r="A16" s="339" t="s">
        <v>169</v>
      </c>
      <c r="B16" s="6">
        <v>4946.1</v>
      </c>
      <c r="C16" s="6">
        <v>6629</v>
      </c>
      <c r="D16" s="6">
        <v>9275.3</v>
      </c>
      <c r="E16" s="6">
        <v>9327.5</v>
      </c>
      <c r="F16" s="6">
        <v>10640.7</v>
      </c>
    </row>
    <row r="17" spans="1:6" ht="12.75">
      <c r="A17" s="340" t="s">
        <v>717</v>
      </c>
      <c r="C17" s="6"/>
      <c r="D17" s="6"/>
      <c r="E17" s="6"/>
      <c r="F17" s="6"/>
    </row>
    <row r="18" spans="1:6" ht="12.75">
      <c r="A18" s="338" t="s">
        <v>718</v>
      </c>
      <c r="B18" s="6">
        <v>1610.6</v>
      </c>
      <c r="C18" s="6">
        <v>2209.8</v>
      </c>
      <c r="D18" s="6">
        <v>2830.6</v>
      </c>
      <c r="E18" s="6">
        <v>4191.3</v>
      </c>
      <c r="F18" s="6">
        <v>5534</v>
      </c>
    </row>
    <row r="19" spans="1:6" ht="12.75">
      <c r="A19" s="338" t="s">
        <v>659</v>
      </c>
      <c r="B19" s="6"/>
      <c r="C19" s="6"/>
      <c r="D19" s="6"/>
      <c r="E19" s="6"/>
      <c r="F19" s="6"/>
    </row>
    <row r="20" spans="1:6" ht="12.75">
      <c r="A20" s="338" t="s">
        <v>660</v>
      </c>
      <c r="B20" s="6">
        <v>159.6</v>
      </c>
      <c r="C20" s="6">
        <v>215.4</v>
      </c>
      <c r="D20" s="6">
        <v>274.4</v>
      </c>
      <c r="E20" s="6">
        <v>303</v>
      </c>
      <c r="F20" s="6">
        <v>380.9</v>
      </c>
    </row>
    <row r="21" spans="1:6" ht="12.75">
      <c r="A21" s="338" t="s">
        <v>223</v>
      </c>
      <c r="B21" s="6"/>
      <c r="C21" s="6"/>
      <c r="D21" s="6"/>
      <c r="E21" s="6"/>
      <c r="F21" s="6"/>
    </row>
    <row r="22" spans="1:6" ht="12.75">
      <c r="A22" s="338" t="s">
        <v>884</v>
      </c>
      <c r="B22" s="6">
        <v>419.5</v>
      </c>
      <c r="C22" s="6">
        <v>628.6</v>
      </c>
      <c r="D22" s="6">
        <v>409.1</v>
      </c>
      <c r="E22" s="6">
        <v>491.9</v>
      </c>
      <c r="F22" s="6">
        <v>742.5</v>
      </c>
    </row>
    <row r="23" spans="1:6" ht="12.75">
      <c r="A23" s="341" t="s">
        <v>834</v>
      </c>
      <c r="B23" s="6">
        <v>487.4</v>
      </c>
      <c r="C23" s="6">
        <v>2260.3</v>
      </c>
      <c r="D23" s="6">
        <v>1656.5</v>
      </c>
      <c r="E23" s="6">
        <v>7454.7</v>
      </c>
      <c r="F23" s="6">
        <v>4747.8</v>
      </c>
    </row>
    <row r="24" spans="1:6" ht="12.75">
      <c r="A24" s="341" t="s">
        <v>229</v>
      </c>
      <c r="B24" s="6"/>
      <c r="C24" s="6"/>
      <c r="D24" s="6"/>
      <c r="E24" s="6"/>
      <c r="F24" s="6"/>
    </row>
    <row r="25" spans="1:6" ht="12.75">
      <c r="A25" s="339" t="s">
        <v>885</v>
      </c>
      <c r="B25" s="6">
        <v>3.6</v>
      </c>
      <c r="C25" s="6">
        <v>2.5</v>
      </c>
      <c r="D25" s="6">
        <v>0.4</v>
      </c>
      <c r="E25" s="6">
        <v>0.1</v>
      </c>
      <c r="F25" s="6">
        <v>0.4</v>
      </c>
    </row>
    <row r="26" spans="1:6" ht="12.75">
      <c r="A26" s="341" t="s">
        <v>888</v>
      </c>
      <c r="B26" s="6"/>
      <c r="C26" s="6"/>
      <c r="D26" s="6"/>
      <c r="E26" s="6"/>
      <c r="F26" s="6"/>
    </row>
    <row r="27" spans="1:6" ht="12.75">
      <c r="A27" s="341" t="s">
        <v>889</v>
      </c>
      <c r="B27" s="77" t="s">
        <v>279</v>
      </c>
      <c r="C27" s="77" t="s">
        <v>279</v>
      </c>
      <c r="D27" s="77" t="s">
        <v>279</v>
      </c>
      <c r="E27" s="77" t="s">
        <v>279</v>
      </c>
      <c r="F27" s="77" t="s">
        <v>279</v>
      </c>
    </row>
    <row r="28" spans="1:6" ht="12.75">
      <c r="A28" s="341" t="s">
        <v>890</v>
      </c>
      <c r="B28" s="6"/>
      <c r="C28" s="6"/>
      <c r="D28" s="6"/>
      <c r="E28" s="6"/>
      <c r="F28" s="6"/>
    </row>
    <row r="29" spans="1:6" ht="12.75">
      <c r="A29" s="341" t="s">
        <v>891</v>
      </c>
      <c r="B29" s="6">
        <v>285.8</v>
      </c>
      <c r="C29" s="6">
        <v>1535.6</v>
      </c>
      <c r="D29" s="6">
        <v>994.1</v>
      </c>
      <c r="E29" s="6">
        <v>7022.1</v>
      </c>
      <c r="F29" s="6">
        <v>4194.2</v>
      </c>
    </row>
    <row r="30" spans="1:6" ht="12.75">
      <c r="A30" s="341" t="s">
        <v>233</v>
      </c>
      <c r="B30" s="6">
        <v>198</v>
      </c>
      <c r="C30" s="6">
        <v>722.2</v>
      </c>
      <c r="D30" s="6">
        <v>712</v>
      </c>
      <c r="E30" s="6">
        <v>432.5</v>
      </c>
      <c r="F30" s="6">
        <v>553.2</v>
      </c>
    </row>
    <row r="31" spans="1:6" ht="12.75">
      <c r="A31" s="342" t="s">
        <v>126</v>
      </c>
      <c r="B31" s="6"/>
      <c r="C31" s="6"/>
      <c r="D31" s="6"/>
      <c r="E31" s="6"/>
      <c r="F31" s="6"/>
    </row>
    <row r="32" spans="1:6" ht="12.75">
      <c r="A32" s="338" t="s">
        <v>215</v>
      </c>
      <c r="B32" s="6"/>
      <c r="C32" s="6"/>
      <c r="D32" s="6"/>
      <c r="E32" s="6"/>
      <c r="F32" s="6"/>
    </row>
    <row r="33" spans="1:6" ht="12.75">
      <c r="A33" s="338" t="s">
        <v>881</v>
      </c>
      <c r="B33" s="76">
        <v>1.1</v>
      </c>
      <c r="C33" s="6">
        <v>0</v>
      </c>
      <c r="D33" s="6">
        <v>0</v>
      </c>
      <c r="E33" s="6">
        <v>0</v>
      </c>
      <c r="F33" s="6">
        <v>0</v>
      </c>
    </row>
    <row r="34" spans="1:6" ht="12.75">
      <c r="A34" s="338" t="s">
        <v>235</v>
      </c>
      <c r="B34" s="76">
        <v>1.1</v>
      </c>
      <c r="C34" s="6">
        <v>0</v>
      </c>
      <c r="D34" s="6">
        <v>0</v>
      </c>
      <c r="E34" s="6">
        <v>0</v>
      </c>
      <c r="F34" s="6">
        <v>0</v>
      </c>
    </row>
    <row r="35" spans="1:6" ht="12.75">
      <c r="A35" s="338" t="s">
        <v>224</v>
      </c>
      <c r="B35" s="6"/>
      <c r="C35" s="6"/>
      <c r="D35" s="6"/>
      <c r="E35" s="6"/>
      <c r="F35" s="6"/>
    </row>
    <row r="36" spans="1:6" ht="12.75">
      <c r="A36" s="338" t="s">
        <v>892</v>
      </c>
      <c r="B36" s="6">
        <v>10738.5</v>
      </c>
      <c r="C36" s="6">
        <v>12079.2</v>
      </c>
      <c r="D36" s="6">
        <v>15811.7</v>
      </c>
      <c r="E36" s="6">
        <v>28679</v>
      </c>
      <c r="F36" s="6">
        <v>33218.8</v>
      </c>
    </row>
    <row r="37" spans="1:6" ht="12.75">
      <c r="A37" s="338" t="s">
        <v>893</v>
      </c>
      <c r="B37" s="6"/>
      <c r="C37" s="6"/>
      <c r="D37" s="6"/>
      <c r="E37" s="6"/>
      <c r="F37" s="6"/>
    </row>
    <row r="38" spans="1:6" ht="12.75">
      <c r="A38" s="338" t="s">
        <v>894</v>
      </c>
      <c r="B38" s="6">
        <v>10148.8</v>
      </c>
      <c r="C38" s="6">
        <v>11199.5</v>
      </c>
      <c r="D38" s="6">
        <v>15321.6</v>
      </c>
      <c r="E38" s="6">
        <v>28097.5</v>
      </c>
      <c r="F38" s="6">
        <v>32381.3</v>
      </c>
    </row>
    <row r="39" spans="1:6" ht="12.75">
      <c r="A39" s="338" t="s">
        <v>895</v>
      </c>
      <c r="B39" s="6"/>
      <c r="C39" s="6"/>
      <c r="D39" s="6"/>
      <c r="E39" s="6"/>
      <c r="F39" s="6"/>
    </row>
    <row r="40" spans="1:6" ht="12.75" customHeight="1">
      <c r="A40" s="338" t="s">
        <v>896</v>
      </c>
      <c r="B40" s="6">
        <v>419.5</v>
      </c>
      <c r="C40" s="6">
        <v>628.6</v>
      </c>
      <c r="D40" s="6">
        <v>409.1</v>
      </c>
      <c r="E40" s="6">
        <v>491.9</v>
      </c>
      <c r="F40" s="6">
        <v>742.5</v>
      </c>
    </row>
    <row r="41" spans="1:6" ht="12.75">
      <c r="A41" s="338" t="s">
        <v>897</v>
      </c>
      <c r="B41" s="6"/>
      <c r="C41" s="6"/>
      <c r="D41" s="6"/>
      <c r="E41" s="6"/>
      <c r="F41" s="6"/>
    </row>
    <row r="42" spans="1:6" ht="12.75">
      <c r="A42" s="338" t="s">
        <v>894</v>
      </c>
      <c r="B42" s="6">
        <v>170.2</v>
      </c>
      <c r="C42" s="6">
        <v>251.1</v>
      </c>
      <c r="D42" s="6">
        <v>81.1</v>
      </c>
      <c r="E42" s="6">
        <v>89.6</v>
      </c>
      <c r="F42" s="6">
        <v>95</v>
      </c>
    </row>
    <row r="43" spans="1:6" ht="12.75">
      <c r="A43" s="338" t="s">
        <v>226</v>
      </c>
      <c r="B43" s="6">
        <v>2053.2</v>
      </c>
      <c r="C43" s="6">
        <v>3444.4</v>
      </c>
      <c r="D43" s="6">
        <v>3329.9</v>
      </c>
      <c r="E43" s="6">
        <v>3011.4</v>
      </c>
      <c r="F43" s="6">
        <v>2857.4</v>
      </c>
    </row>
    <row r="44" spans="1:6" ht="12.75">
      <c r="A44" s="341" t="s">
        <v>835</v>
      </c>
      <c r="B44" s="6"/>
      <c r="C44" s="6"/>
      <c r="D44" s="6"/>
      <c r="E44" s="6"/>
      <c r="F44" s="6"/>
    </row>
    <row r="45" spans="1:6" ht="12.75">
      <c r="A45" s="341" t="s">
        <v>230</v>
      </c>
      <c r="B45" s="6">
        <v>0.4</v>
      </c>
      <c r="C45" s="6">
        <v>0.4</v>
      </c>
      <c r="D45" s="6">
        <v>0.4</v>
      </c>
      <c r="E45" s="6">
        <v>0.9</v>
      </c>
      <c r="F45" s="6">
        <v>8</v>
      </c>
    </row>
    <row r="46" spans="1:6" ht="12.75">
      <c r="A46" s="341" t="s">
        <v>898</v>
      </c>
      <c r="B46" s="6"/>
      <c r="C46" s="6"/>
      <c r="D46" s="6"/>
      <c r="E46" s="6"/>
      <c r="F46" s="6"/>
    </row>
    <row r="47" spans="1:6" ht="12.75">
      <c r="A47" s="341" t="s">
        <v>899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</row>
    <row r="48" spans="1:6" ht="12.75">
      <c r="A48" s="341" t="s">
        <v>898</v>
      </c>
      <c r="B48" s="6"/>
      <c r="C48" s="6"/>
      <c r="D48" s="6"/>
      <c r="E48" s="6"/>
      <c r="F48" s="6"/>
    </row>
    <row r="49" spans="1:6" ht="12.75">
      <c r="A49" s="341" t="s">
        <v>900</v>
      </c>
      <c r="B49" s="6">
        <v>125.7</v>
      </c>
      <c r="C49" s="6">
        <v>131.1</v>
      </c>
      <c r="D49" s="6">
        <v>562.7</v>
      </c>
      <c r="E49" s="6">
        <v>164.6</v>
      </c>
      <c r="F49" s="6">
        <v>198.9</v>
      </c>
    </row>
    <row r="50" spans="1:6" ht="12.75">
      <c r="A50" s="341" t="s">
        <v>233</v>
      </c>
      <c r="B50" s="6">
        <v>1927.1</v>
      </c>
      <c r="C50" s="6">
        <v>3312.9</v>
      </c>
      <c r="D50" s="6">
        <v>2766.8</v>
      </c>
      <c r="E50" s="6">
        <v>2845.9</v>
      </c>
      <c r="F50" s="6">
        <v>2650.5</v>
      </c>
    </row>
    <row r="51" spans="1:6" ht="12.75">
      <c r="A51" s="337" t="s">
        <v>240</v>
      </c>
      <c r="B51" s="76">
        <v>25043.4</v>
      </c>
      <c r="C51" s="76">
        <v>36420.8</v>
      </c>
      <c r="D51" s="76">
        <v>36418.9</v>
      </c>
      <c r="E51" s="6">
        <v>35228.3</v>
      </c>
      <c r="F51" s="6">
        <v>47663.8</v>
      </c>
    </row>
    <row r="52" spans="1:6" ht="13.5" thickBot="1">
      <c r="A52" s="343"/>
      <c r="B52" s="42"/>
      <c r="C52" s="11"/>
      <c r="D52" s="11"/>
      <c r="E52" s="42"/>
      <c r="F52" s="42"/>
    </row>
    <row r="53" spans="1:3" ht="12.75">
      <c r="A53" s="341"/>
      <c r="C53" s="6"/>
    </row>
    <row r="54" ht="12.75">
      <c r="A54" s="341"/>
    </row>
    <row r="55" ht="12.75">
      <c r="A55" s="341"/>
    </row>
    <row r="56" ht="12.75">
      <c r="A56" s="341"/>
    </row>
    <row r="57" ht="12.75">
      <c r="A57" s="341"/>
    </row>
    <row r="58" ht="12.75">
      <c r="A58" s="341"/>
    </row>
    <row r="59" ht="12.75">
      <c r="A59" s="341"/>
    </row>
    <row r="60" ht="18.75" customHeight="1">
      <c r="A60" s="332" t="s">
        <v>880</v>
      </c>
    </row>
    <row r="61" ht="18.75" customHeight="1" thickBot="1">
      <c r="A61" s="344" t="s">
        <v>152</v>
      </c>
    </row>
    <row r="62" spans="1:6" ht="18" customHeight="1" thickBot="1">
      <c r="A62" s="334"/>
      <c r="B62" s="75">
        <v>2007</v>
      </c>
      <c r="C62" s="75">
        <v>2008</v>
      </c>
      <c r="D62" s="75">
        <v>2009</v>
      </c>
      <c r="E62" s="75">
        <v>2010</v>
      </c>
      <c r="F62" s="75">
        <v>2011</v>
      </c>
    </row>
    <row r="63" ht="12.75">
      <c r="A63" s="341"/>
    </row>
    <row r="64" ht="12.75">
      <c r="A64" s="345" t="s">
        <v>901</v>
      </c>
    </row>
    <row r="65" ht="12.75">
      <c r="A65" s="336" t="s">
        <v>120</v>
      </c>
    </row>
    <row r="66" spans="1:6" ht="12.75">
      <c r="A66" s="341" t="s">
        <v>240</v>
      </c>
      <c r="B66" s="76">
        <v>25043.4</v>
      </c>
      <c r="C66" s="76">
        <v>36420.8</v>
      </c>
      <c r="D66" s="76">
        <v>36418.9</v>
      </c>
      <c r="E66" s="6">
        <v>35228.3</v>
      </c>
      <c r="F66" s="6">
        <v>47663.8</v>
      </c>
    </row>
    <row r="67" spans="1:6" ht="12.75">
      <c r="A67" s="342" t="s">
        <v>126</v>
      </c>
      <c r="C67" s="6"/>
      <c r="E67" s="6"/>
      <c r="F67" s="426"/>
    </row>
    <row r="68" spans="1:6" ht="12.75" hidden="1">
      <c r="A68" s="341"/>
      <c r="C68" s="6"/>
      <c r="E68" s="6"/>
      <c r="F68" s="426"/>
    </row>
    <row r="69" spans="1:6" ht="12.75">
      <c r="A69" s="341" t="s">
        <v>244</v>
      </c>
      <c r="C69" s="6"/>
      <c r="E69" s="6"/>
      <c r="F69" s="426"/>
    </row>
    <row r="70" spans="1:6" ht="12.75">
      <c r="A70" s="341" t="s">
        <v>902</v>
      </c>
      <c r="B70" s="6">
        <v>13084.9</v>
      </c>
      <c r="C70" s="6">
        <v>16812.3</v>
      </c>
      <c r="D70" s="6">
        <v>17510.7</v>
      </c>
      <c r="E70" s="6">
        <v>18587.7</v>
      </c>
      <c r="F70" s="6">
        <v>29255.2</v>
      </c>
    </row>
    <row r="71" spans="1:6" ht="12.75">
      <c r="A71" s="341" t="s">
        <v>255</v>
      </c>
      <c r="C71" s="6"/>
      <c r="D71" s="6"/>
      <c r="E71" s="6"/>
      <c r="F71" s="426"/>
    </row>
    <row r="72" spans="1:6" ht="12.75">
      <c r="A72" s="341" t="s">
        <v>903</v>
      </c>
      <c r="B72" s="6">
        <v>12311.8</v>
      </c>
      <c r="C72" s="6">
        <v>15276.6</v>
      </c>
      <c r="D72" s="6">
        <v>17186.4</v>
      </c>
      <c r="E72" s="6">
        <v>18564.9</v>
      </c>
      <c r="F72" s="6">
        <v>28253.7</v>
      </c>
    </row>
    <row r="73" spans="1:6" ht="12.75">
      <c r="A73" s="341" t="s">
        <v>247</v>
      </c>
      <c r="B73" s="6"/>
      <c r="C73" s="6"/>
      <c r="D73" s="6"/>
      <c r="E73" s="6"/>
      <c r="F73" s="426"/>
    </row>
    <row r="74" spans="1:6" ht="12.75">
      <c r="A74" s="341" t="s">
        <v>248</v>
      </c>
      <c r="B74" s="6">
        <v>11420.2</v>
      </c>
      <c r="C74" s="6">
        <v>14224.1</v>
      </c>
      <c r="D74" s="6">
        <v>15984.6</v>
      </c>
      <c r="E74" s="6">
        <v>17155.1</v>
      </c>
      <c r="F74" s="6">
        <v>26287.4</v>
      </c>
    </row>
    <row r="75" spans="1:6" ht="12.75">
      <c r="A75" s="340" t="s">
        <v>904</v>
      </c>
      <c r="B75" s="6"/>
      <c r="C75" s="6"/>
      <c r="D75" s="6"/>
      <c r="E75" s="6"/>
      <c r="F75" s="426"/>
    </row>
    <row r="76" spans="1:6" ht="12.75">
      <c r="A76" s="338" t="s">
        <v>883</v>
      </c>
      <c r="B76" s="77" t="s">
        <v>279</v>
      </c>
      <c r="C76" s="77" t="s">
        <v>279</v>
      </c>
      <c r="D76" s="77" t="s">
        <v>279</v>
      </c>
      <c r="E76" s="77" t="s">
        <v>279</v>
      </c>
      <c r="F76" s="77" t="s">
        <v>279</v>
      </c>
    </row>
    <row r="77" spans="1:6" ht="12.75">
      <c r="A77" s="341" t="s">
        <v>258</v>
      </c>
      <c r="B77" s="6"/>
      <c r="C77" s="6"/>
      <c r="D77" s="6"/>
      <c r="E77" s="6"/>
      <c r="F77" s="6"/>
    </row>
    <row r="78" spans="1:6" ht="12.75">
      <c r="A78" s="341" t="s">
        <v>905</v>
      </c>
      <c r="B78" s="6">
        <v>891.6</v>
      </c>
      <c r="C78" s="6">
        <v>1052.5</v>
      </c>
      <c r="D78" s="6">
        <v>1201.8</v>
      </c>
      <c r="E78" s="6">
        <v>1409.8</v>
      </c>
      <c r="F78" s="6">
        <v>1966.3</v>
      </c>
    </row>
    <row r="79" spans="1:6" ht="12.75">
      <c r="A79" s="341" t="s">
        <v>906</v>
      </c>
      <c r="B79" s="6"/>
      <c r="C79" s="6"/>
      <c r="D79" s="6"/>
      <c r="E79" s="6"/>
      <c r="F79" s="6"/>
    </row>
    <row r="80" spans="1:6" ht="12.75">
      <c r="A80" s="341" t="s">
        <v>907</v>
      </c>
      <c r="B80" s="6">
        <v>773.1</v>
      </c>
      <c r="C80" s="6">
        <v>1535.7</v>
      </c>
      <c r="D80" s="6">
        <v>324.3</v>
      </c>
      <c r="E80" s="6">
        <v>22.8</v>
      </c>
      <c r="F80" s="6">
        <v>1001.5</v>
      </c>
    </row>
    <row r="81" spans="1:6" ht="12.75">
      <c r="A81" s="339" t="s">
        <v>908</v>
      </c>
      <c r="B81" s="6"/>
      <c r="C81" s="6"/>
      <c r="D81" s="6"/>
      <c r="E81" s="6"/>
      <c r="F81" s="6"/>
    </row>
    <row r="82" spans="1:7" ht="12.75">
      <c r="A82" s="335" t="s">
        <v>909</v>
      </c>
      <c r="B82" s="76">
        <v>11958.5</v>
      </c>
      <c r="C82" s="76">
        <v>19608.5</v>
      </c>
      <c r="D82" s="76">
        <v>18908.2</v>
      </c>
      <c r="E82" s="6">
        <v>16640.6</v>
      </c>
      <c r="F82" s="6">
        <v>18408.6</v>
      </c>
      <c r="G82" s="140"/>
    </row>
    <row r="83" spans="1:6" ht="12.75">
      <c r="A83" s="335"/>
      <c r="C83" s="6"/>
      <c r="E83" s="6"/>
      <c r="F83" s="6"/>
    </row>
    <row r="84" spans="1:6" ht="12.75">
      <c r="A84" s="336" t="s">
        <v>866</v>
      </c>
      <c r="C84" s="6"/>
      <c r="E84" s="6"/>
      <c r="F84" s="6"/>
    </row>
    <row r="85" spans="1:6" ht="12.75">
      <c r="A85" s="336" t="s">
        <v>867</v>
      </c>
      <c r="C85" s="6"/>
      <c r="E85" s="6"/>
      <c r="F85" s="6"/>
    </row>
    <row r="86" spans="1:6" ht="12.75">
      <c r="A86" s="336" t="s">
        <v>120</v>
      </c>
      <c r="C86" s="6"/>
      <c r="E86" s="6"/>
      <c r="F86" s="6"/>
    </row>
    <row r="87" spans="1:6" ht="12.75">
      <c r="A87" s="337" t="s">
        <v>240</v>
      </c>
      <c r="B87" s="76">
        <v>25043.4</v>
      </c>
      <c r="C87" s="76">
        <v>36420.8</v>
      </c>
      <c r="D87" s="76">
        <v>36418.9</v>
      </c>
      <c r="E87" s="6">
        <v>35228.3</v>
      </c>
      <c r="F87" s="6">
        <v>47663.8</v>
      </c>
    </row>
    <row r="88" spans="1:6" ht="12.75">
      <c r="A88" s="337"/>
      <c r="B88" s="76"/>
      <c r="C88" s="76"/>
      <c r="D88" s="76"/>
      <c r="E88" s="6"/>
      <c r="F88" s="6"/>
    </row>
    <row r="89" spans="1:6" ht="12.75">
      <c r="A89" s="346" t="s">
        <v>126</v>
      </c>
      <c r="E89" s="6"/>
      <c r="F89" s="6"/>
    </row>
    <row r="90" spans="1:6" ht="12.75">
      <c r="A90" s="347" t="s">
        <v>127</v>
      </c>
      <c r="B90" s="6">
        <v>24268.8</v>
      </c>
      <c r="C90" s="6">
        <v>32937.5</v>
      </c>
      <c r="D90" s="6">
        <v>37088.5</v>
      </c>
      <c r="E90" s="6">
        <v>39946.5</v>
      </c>
      <c r="F90" s="6">
        <v>52128.5</v>
      </c>
    </row>
    <row r="91" spans="1:6" ht="12.75">
      <c r="A91" s="347" t="s">
        <v>620</v>
      </c>
      <c r="B91" s="6">
        <v>13084.9</v>
      </c>
      <c r="C91" s="6">
        <v>16812.3</v>
      </c>
      <c r="D91" s="6">
        <v>17510.7</v>
      </c>
      <c r="E91" s="6">
        <v>18587.7</v>
      </c>
      <c r="F91" s="6">
        <v>29255.2</v>
      </c>
    </row>
    <row r="92" spans="1:6" ht="12.75">
      <c r="A92" s="347" t="s">
        <v>624</v>
      </c>
      <c r="B92" s="6">
        <v>11183.9</v>
      </c>
      <c r="C92" s="6">
        <v>16125.2</v>
      </c>
      <c r="D92" s="6">
        <v>19577.8</v>
      </c>
      <c r="E92" s="6">
        <v>21358.8</v>
      </c>
      <c r="F92" s="6">
        <v>22873.3</v>
      </c>
    </row>
    <row r="93" spans="1:6" ht="12.75">
      <c r="A93" s="347" t="s">
        <v>910</v>
      </c>
      <c r="B93" s="6"/>
      <c r="C93" s="6"/>
      <c r="D93" s="6"/>
      <c r="E93" s="6"/>
      <c r="F93" s="6"/>
    </row>
    <row r="94" spans="1:6" ht="12.75">
      <c r="A94" s="347" t="s">
        <v>911</v>
      </c>
      <c r="C94" s="6"/>
      <c r="E94" s="6"/>
      <c r="F94" s="6"/>
    </row>
    <row r="95" spans="1:6" ht="12.75">
      <c r="A95" s="348" t="s">
        <v>912</v>
      </c>
      <c r="B95" s="350" t="s">
        <v>279</v>
      </c>
      <c r="C95" s="16" t="s">
        <v>279</v>
      </c>
      <c r="D95" s="350" t="s">
        <v>279</v>
      </c>
      <c r="E95" s="350" t="s">
        <v>279</v>
      </c>
      <c r="F95" s="350" t="s">
        <v>279</v>
      </c>
    </row>
    <row r="96" spans="1:6" ht="12.75">
      <c r="A96" s="351" t="s">
        <v>268</v>
      </c>
      <c r="B96" s="77">
        <v>774.6</v>
      </c>
      <c r="C96" s="77">
        <v>3483.3</v>
      </c>
      <c r="D96" s="77">
        <v>-669.6</v>
      </c>
      <c r="E96" s="6">
        <v>-4718.2</v>
      </c>
      <c r="F96" s="6">
        <v>-4464.7</v>
      </c>
    </row>
    <row r="97" spans="1:6" ht="13.5" thickBot="1">
      <c r="A97" s="352"/>
      <c r="B97" s="42"/>
      <c r="C97" s="11"/>
      <c r="D97" s="42"/>
      <c r="E97" s="42"/>
      <c r="F97" s="42"/>
    </row>
    <row r="98" spans="1:3" ht="12.75">
      <c r="A98" s="353"/>
      <c r="C98" s="5"/>
    </row>
    <row r="99" ht="12.75">
      <c r="C99" s="14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pane xSplit="1" ySplit="4" topLeftCell="B20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79" t="s">
        <v>179</v>
      </c>
    </row>
    <row r="2" ht="18.75" customHeight="1">
      <c r="A2" s="180" t="s">
        <v>180</v>
      </c>
    </row>
    <row r="3" spans="1:6" ht="18" customHeight="1" thickBot="1">
      <c r="A3" s="181" t="s">
        <v>152</v>
      </c>
      <c r="B3" s="42"/>
      <c r="C3" s="42"/>
      <c r="D3" s="42"/>
      <c r="E3" s="42"/>
      <c r="F3" s="42"/>
    </row>
    <row r="4" spans="1:6" ht="18" customHeight="1" thickBot="1">
      <c r="A4" s="151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</row>
    <row r="6" ht="12.75">
      <c r="A6" s="182" t="s">
        <v>120</v>
      </c>
    </row>
    <row r="8" ht="12.75">
      <c r="A8" s="183" t="s">
        <v>181</v>
      </c>
    </row>
    <row r="9" spans="1:6" ht="12.75">
      <c r="A9" s="175" t="s">
        <v>304</v>
      </c>
      <c r="B9" s="6">
        <v>20194.4</v>
      </c>
      <c r="C9" s="6">
        <v>34969.7</v>
      </c>
      <c r="D9" s="6">
        <v>43823.7</v>
      </c>
      <c r="E9" s="6">
        <v>53214.5</v>
      </c>
      <c r="F9" s="47">
        <v>73203.9</v>
      </c>
    </row>
    <row r="10" spans="1:6" ht="12.75">
      <c r="A10" s="153" t="s">
        <v>178</v>
      </c>
      <c r="B10" s="6">
        <v>62115.1</v>
      </c>
      <c r="C10" s="6">
        <v>75491.6</v>
      </c>
      <c r="D10" s="6">
        <v>73994.5</v>
      </c>
      <c r="E10" s="6">
        <v>75541.8</v>
      </c>
      <c r="F10" s="47">
        <v>94031.7</v>
      </c>
    </row>
    <row r="11" spans="1:6" ht="12.75">
      <c r="A11" s="183" t="s">
        <v>153</v>
      </c>
      <c r="B11" s="6">
        <v>37143.3</v>
      </c>
      <c r="C11" s="6">
        <v>48631.6</v>
      </c>
      <c r="D11" s="6">
        <v>56168.5</v>
      </c>
      <c r="E11" s="6">
        <v>63681.8</v>
      </c>
      <c r="F11" s="6">
        <v>81398.7</v>
      </c>
    </row>
    <row r="12" spans="1:7" ht="12.75">
      <c r="A12" s="153" t="s">
        <v>154</v>
      </c>
      <c r="B12" s="5">
        <v>31296.8</v>
      </c>
      <c r="C12" s="6">
        <v>40947.5</v>
      </c>
      <c r="D12" s="6">
        <v>45689.1</v>
      </c>
      <c r="E12" s="6">
        <v>52918.7</v>
      </c>
      <c r="F12" s="47">
        <v>68758.8</v>
      </c>
      <c r="G12" s="140"/>
    </row>
    <row r="13" spans="1:6" ht="12.75">
      <c r="A13" s="153" t="s">
        <v>155</v>
      </c>
      <c r="B13" s="5"/>
      <c r="D13" s="6"/>
      <c r="E13" s="6"/>
      <c r="F13" s="6"/>
    </row>
    <row r="14" spans="1:6" ht="12.75">
      <c r="A14" s="153" t="s">
        <v>156</v>
      </c>
      <c r="B14" s="6">
        <v>5846.5</v>
      </c>
      <c r="C14" s="6">
        <v>7684.1</v>
      </c>
      <c r="D14" s="6">
        <v>10479.4</v>
      </c>
      <c r="E14" s="6">
        <v>10763.1</v>
      </c>
      <c r="F14" s="6">
        <v>12639.9</v>
      </c>
    </row>
    <row r="15" spans="1:6" ht="12.75">
      <c r="A15" s="153" t="s">
        <v>168</v>
      </c>
      <c r="B15" s="5"/>
      <c r="D15" s="6"/>
      <c r="E15" s="6"/>
      <c r="F15" s="6"/>
    </row>
    <row r="16" spans="1:6" ht="12.75">
      <c r="A16" s="153" t="s">
        <v>169</v>
      </c>
      <c r="B16" s="6">
        <v>4946.1</v>
      </c>
      <c r="C16" s="6">
        <v>6629</v>
      </c>
      <c r="D16" s="6">
        <v>9275.3</v>
      </c>
      <c r="E16" s="6">
        <v>9327.4</v>
      </c>
      <c r="F16" s="6">
        <v>10640.7</v>
      </c>
    </row>
    <row r="17" spans="1:6" ht="12.75">
      <c r="A17" s="153" t="s">
        <v>170</v>
      </c>
      <c r="B17" s="5"/>
      <c r="D17" s="6"/>
      <c r="E17" s="6"/>
      <c r="F17" s="6"/>
    </row>
    <row r="18" spans="1:6" ht="12.75">
      <c r="A18" s="153" t="s">
        <v>172</v>
      </c>
      <c r="B18" s="5">
        <v>900.4</v>
      </c>
      <c r="C18" s="6">
        <v>1055.1</v>
      </c>
      <c r="D18" s="6">
        <v>1204.1</v>
      </c>
      <c r="E18" s="6">
        <v>1435.7</v>
      </c>
      <c r="F18" s="6">
        <v>1999.2</v>
      </c>
    </row>
    <row r="19" spans="1:6" ht="12.75">
      <c r="A19" s="183" t="s">
        <v>173</v>
      </c>
      <c r="B19" s="6">
        <v>22702</v>
      </c>
      <c r="C19" s="6">
        <v>29559.2</v>
      </c>
      <c r="D19" s="6">
        <v>27760.8</v>
      </c>
      <c r="E19" s="47">
        <v>28350.4</v>
      </c>
      <c r="F19" s="47">
        <v>38327.2</v>
      </c>
    </row>
    <row r="20" spans="1:6" ht="12.75">
      <c r="A20" s="183" t="s">
        <v>182</v>
      </c>
      <c r="B20" s="6">
        <v>1028.8</v>
      </c>
      <c r="C20" s="6">
        <v>1477.1</v>
      </c>
      <c r="D20" s="6">
        <v>1686.6</v>
      </c>
      <c r="E20" s="6">
        <v>1904.7</v>
      </c>
      <c r="F20" s="6">
        <v>2392.2</v>
      </c>
    </row>
    <row r="21" spans="1:6" ht="12.75">
      <c r="A21" s="184" t="s">
        <v>183</v>
      </c>
      <c r="B21" s="6">
        <v>10125.5</v>
      </c>
      <c r="C21" s="6">
        <v>14864.5</v>
      </c>
      <c r="D21" s="6">
        <v>18372.3</v>
      </c>
      <c r="E21" s="6">
        <v>18965.9</v>
      </c>
      <c r="F21" s="6">
        <v>27106.6</v>
      </c>
    </row>
    <row r="22" spans="1:6" ht="12.75">
      <c r="A22" s="183" t="s">
        <v>184</v>
      </c>
      <c r="B22" s="6">
        <v>8943.2</v>
      </c>
      <c r="C22" s="6">
        <v>11789.4</v>
      </c>
      <c r="D22" s="6">
        <v>13080.6</v>
      </c>
      <c r="E22" s="6">
        <v>12504.5</v>
      </c>
      <c r="F22" s="6">
        <v>16031.1</v>
      </c>
    </row>
    <row r="23" spans="1:6" ht="12.75">
      <c r="A23" s="183" t="s">
        <v>185</v>
      </c>
      <c r="B23" s="6">
        <v>522.6</v>
      </c>
      <c r="C23" s="6">
        <v>1567.6</v>
      </c>
      <c r="D23" s="6">
        <v>2603.1</v>
      </c>
      <c r="E23" s="6">
        <v>2181.7</v>
      </c>
      <c r="F23" s="6">
        <v>7278.3</v>
      </c>
    </row>
    <row r="24" spans="1:6" ht="12.75">
      <c r="A24" s="183" t="s">
        <v>186</v>
      </c>
      <c r="B24" s="6">
        <v>522.6</v>
      </c>
      <c r="C24" s="6">
        <v>1567.6</v>
      </c>
      <c r="D24" s="6">
        <v>2603.1</v>
      </c>
      <c r="E24" s="6">
        <v>2181.7</v>
      </c>
      <c r="F24" s="6">
        <v>7278.3</v>
      </c>
    </row>
    <row r="25" spans="1:6" ht="12.75">
      <c r="A25" s="183" t="s">
        <v>188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</row>
    <row r="26" spans="1:6" ht="12.75">
      <c r="A26" s="183" t="s">
        <v>189</v>
      </c>
      <c r="B26" s="6"/>
      <c r="C26" s="6"/>
      <c r="D26" s="6"/>
      <c r="E26" s="6"/>
      <c r="F26" s="6"/>
    </row>
    <row r="27" spans="1:6" ht="12.75">
      <c r="A27" s="183" t="s">
        <v>192</v>
      </c>
      <c r="B27" s="6">
        <v>156.4</v>
      </c>
      <c r="C27" s="6">
        <v>461.5</v>
      </c>
      <c r="D27" s="6">
        <v>205.7</v>
      </c>
      <c r="E27" s="6">
        <v>945.7</v>
      </c>
      <c r="F27" s="6">
        <v>257.2</v>
      </c>
    </row>
    <row r="28" spans="1:6" ht="12.75">
      <c r="A28" s="183" t="s">
        <v>193</v>
      </c>
      <c r="B28" s="6"/>
      <c r="C28" s="6"/>
      <c r="D28" s="6"/>
      <c r="E28" s="6"/>
      <c r="F28" s="6"/>
    </row>
    <row r="29" spans="1:6" ht="12.75">
      <c r="A29" s="183" t="s">
        <v>194</v>
      </c>
      <c r="B29" s="6">
        <v>1.6</v>
      </c>
      <c r="C29" s="6">
        <v>3.1</v>
      </c>
      <c r="D29" s="6">
        <v>3.8</v>
      </c>
      <c r="E29" s="6">
        <v>3.4</v>
      </c>
      <c r="F29" s="6">
        <v>1.7</v>
      </c>
    </row>
    <row r="30" spans="1:6" ht="12.75">
      <c r="A30" s="184" t="s">
        <v>195</v>
      </c>
      <c r="B30" s="6">
        <v>501.7</v>
      </c>
      <c r="C30" s="6">
        <v>1042.9</v>
      </c>
      <c r="D30" s="6">
        <v>2479.1</v>
      </c>
      <c r="E30" s="6">
        <v>3330.6</v>
      </c>
      <c r="F30" s="6">
        <v>3538.3</v>
      </c>
    </row>
    <row r="31" spans="1:6" ht="12.75">
      <c r="A31" s="182" t="s">
        <v>125</v>
      </c>
      <c r="B31" s="9">
        <v>151251.5</v>
      </c>
      <c r="C31" s="9">
        <v>202039.5</v>
      </c>
      <c r="D31" s="9">
        <v>218433.2</v>
      </c>
      <c r="E31" s="9">
        <v>237849.7</v>
      </c>
      <c r="F31" s="9">
        <v>311675.9</v>
      </c>
    </row>
    <row r="32" spans="1:6" ht="12.75">
      <c r="A32" s="183"/>
      <c r="B32" s="5"/>
      <c r="D32" s="6"/>
      <c r="E32" s="6"/>
      <c r="F32" s="140"/>
    </row>
    <row r="33" spans="1:6" ht="12.75">
      <c r="A33" s="182" t="s">
        <v>126</v>
      </c>
      <c r="B33" s="5"/>
      <c r="D33" s="6"/>
      <c r="E33" s="6"/>
      <c r="F33" s="140"/>
    </row>
    <row r="34" spans="1:6" ht="12.75">
      <c r="A34" s="182"/>
      <c r="B34" s="5"/>
      <c r="D34" s="6"/>
      <c r="E34" s="6"/>
      <c r="F34" s="140"/>
    </row>
    <row r="35" spans="1:6" ht="12.75">
      <c r="A35" s="184" t="s">
        <v>183</v>
      </c>
      <c r="B35" s="6">
        <v>11339.3</v>
      </c>
      <c r="C35" s="6">
        <v>17757.9</v>
      </c>
      <c r="D35" s="6">
        <v>25397.8</v>
      </c>
      <c r="E35" s="6">
        <v>33181.8</v>
      </c>
      <c r="F35" s="6">
        <v>50227.8</v>
      </c>
    </row>
    <row r="36" spans="1:6" ht="12.75">
      <c r="A36" s="183" t="s">
        <v>184</v>
      </c>
      <c r="B36" s="6">
        <v>8866</v>
      </c>
      <c r="C36" s="6">
        <v>12776.1</v>
      </c>
      <c r="D36" s="6">
        <v>15459.9</v>
      </c>
      <c r="E36" s="6">
        <v>15803.1</v>
      </c>
      <c r="F36" s="6">
        <v>22777.7</v>
      </c>
    </row>
    <row r="37" spans="1:6" ht="12.75">
      <c r="A37" s="183" t="s">
        <v>185</v>
      </c>
      <c r="B37" s="6">
        <v>520.1</v>
      </c>
      <c r="C37" s="6">
        <v>1564.9</v>
      </c>
      <c r="D37" s="6">
        <v>2603.1</v>
      </c>
      <c r="E37" s="6">
        <v>2181.7</v>
      </c>
      <c r="F37" s="6">
        <v>1513.4</v>
      </c>
    </row>
    <row r="38" spans="1:6" ht="12.75">
      <c r="A38" s="183" t="s">
        <v>186</v>
      </c>
      <c r="B38" s="6">
        <v>520.1</v>
      </c>
      <c r="C38" s="6">
        <v>1564.9</v>
      </c>
      <c r="D38" s="6">
        <v>2603.1</v>
      </c>
      <c r="E38" s="6">
        <v>2181.7</v>
      </c>
      <c r="F38" s="6">
        <v>1513.4</v>
      </c>
    </row>
    <row r="39" spans="1:6" ht="12.75">
      <c r="A39" s="183" t="s">
        <v>188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</row>
    <row r="40" spans="1:6" ht="12.75">
      <c r="A40" s="183" t="s">
        <v>189</v>
      </c>
      <c r="B40" s="6"/>
      <c r="D40" s="6"/>
      <c r="E40" s="6"/>
      <c r="F40" s="6"/>
    </row>
    <row r="41" spans="1:6" ht="12.75">
      <c r="A41" s="183" t="s">
        <v>210</v>
      </c>
      <c r="B41" s="6">
        <v>1449.9</v>
      </c>
      <c r="C41" s="6">
        <v>2370.9</v>
      </c>
      <c r="D41" s="6">
        <v>4851.9</v>
      </c>
      <c r="E41" s="6">
        <v>11863</v>
      </c>
      <c r="F41" s="6">
        <v>22396.7</v>
      </c>
    </row>
    <row r="42" spans="1:6" ht="12.75">
      <c r="A42" s="183" t="s">
        <v>193</v>
      </c>
      <c r="B42" s="6"/>
      <c r="D42" s="6"/>
      <c r="E42" s="6"/>
      <c r="F42" s="6"/>
    </row>
    <row r="43" spans="1:6" ht="12.75">
      <c r="A43" s="183" t="s">
        <v>211</v>
      </c>
      <c r="B43" s="6">
        <v>1.6</v>
      </c>
      <c r="C43" s="6">
        <v>3.1</v>
      </c>
      <c r="D43" s="6">
        <v>3.8</v>
      </c>
      <c r="E43" s="6">
        <v>3.4</v>
      </c>
      <c r="F43" s="6">
        <v>1.7</v>
      </c>
    </row>
    <row r="44" spans="1:6" ht="12.75">
      <c r="A44" s="184" t="s">
        <v>195</v>
      </c>
      <c r="B44" s="6">
        <v>501.7</v>
      </c>
      <c r="C44" s="6">
        <v>1042.9</v>
      </c>
      <c r="D44" s="6">
        <v>2479.1</v>
      </c>
      <c r="E44" s="6">
        <v>3330.6</v>
      </c>
      <c r="F44" s="6">
        <v>3538.3</v>
      </c>
    </row>
    <row r="45" spans="1:6" ht="12.75">
      <c r="A45" s="183" t="s">
        <v>212</v>
      </c>
      <c r="B45" s="6">
        <v>139912.2</v>
      </c>
      <c r="C45" s="6">
        <v>184281.6</v>
      </c>
      <c r="D45" s="6">
        <v>193035.4</v>
      </c>
      <c r="E45" s="6">
        <v>204667.9</v>
      </c>
      <c r="F45" s="6">
        <v>261448.1</v>
      </c>
    </row>
    <row r="46" spans="1:6" ht="12.75">
      <c r="A46" s="182" t="s">
        <v>125</v>
      </c>
      <c r="B46" s="9">
        <v>151251.5</v>
      </c>
      <c r="C46" s="9">
        <v>202039.5</v>
      </c>
      <c r="D46" s="9">
        <v>218433.2</v>
      </c>
      <c r="E46" s="9">
        <v>237849.7</v>
      </c>
      <c r="F46" s="9">
        <v>311675.9</v>
      </c>
    </row>
    <row r="47" spans="1:6" ht="13.5" thickBot="1">
      <c r="A47" s="185"/>
      <c r="B47" s="42"/>
      <c r="C47" s="42"/>
      <c r="D47" s="42"/>
      <c r="E47" s="42"/>
      <c r="F47" s="42"/>
    </row>
    <row r="48" ht="12.75">
      <c r="A48" s="41"/>
    </row>
    <row r="49" ht="13.5">
      <c r="A49" s="186" t="s">
        <v>305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&amp;C27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0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354" t="s">
        <v>880</v>
      </c>
    </row>
    <row r="2" ht="18" customHeight="1" thickBot="1">
      <c r="A2" s="355" t="s">
        <v>152</v>
      </c>
    </row>
    <row r="3" spans="1:6" ht="18" customHeight="1" thickBot="1">
      <c r="A3" s="356"/>
      <c r="B3" s="78">
        <v>2007</v>
      </c>
      <c r="C3" s="78">
        <v>2008</v>
      </c>
      <c r="D3" s="78">
        <v>2009</v>
      </c>
      <c r="E3" s="78">
        <v>2010</v>
      </c>
      <c r="F3" s="78">
        <v>2011</v>
      </c>
    </row>
    <row r="4" ht="12.75">
      <c r="A4" s="357"/>
    </row>
    <row r="5" ht="12.75">
      <c r="A5" s="353" t="s">
        <v>913</v>
      </c>
    </row>
    <row r="6" ht="12.75">
      <c r="A6" s="358" t="s">
        <v>120</v>
      </c>
    </row>
    <row r="7" ht="12.75">
      <c r="A7" s="357" t="s">
        <v>914</v>
      </c>
    </row>
    <row r="8" spans="1:6" ht="12.75">
      <c r="A8" s="357" t="s">
        <v>915</v>
      </c>
      <c r="B8" s="6">
        <v>11958.5</v>
      </c>
      <c r="C8" s="6">
        <v>19608.5</v>
      </c>
      <c r="D8" s="6">
        <v>18908.2</v>
      </c>
      <c r="E8" s="6">
        <v>16640.6</v>
      </c>
      <c r="F8" s="6">
        <v>18408.6</v>
      </c>
    </row>
    <row r="9" spans="1:6" ht="12.75">
      <c r="A9" s="358" t="s">
        <v>126</v>
      </c>
      <c r="B9" s="140"/>
      <c r="C9" s="6"/>
      <c r="D9" s="140"/>
      <c r="E9" s="6"/>
      <c r="F9" s="6"/>
    </row>
    <row r="10" spans="1:6" ht="12.75">
      <c r="A10" s="357" t="s">
        <v>276</v>
      </c>
      <c r="B10" s="6">
        <v>11183.9</v>
      </c>
      <c r="C10" s="6">
        <v>16125.2</v>
      </c>
      <c r="D10" s="6">
        <v>19577.8</v>
      </c>
      <c r="E10" s="6">
        <v>21358.8</v>
      </c>
      <c r="F10" s="6">
        <v>22873.3</v>
      </c>
    </row>
    <row r="11" spans="1:6" ht="12.75">
      <c r="A11" s="357" t="s">
        <v>278</v>
      </c>
      <c r="B11" s="6">
        <v>11183.9</v>
      </c>
      <c r="C11" s="6">
        <v>16125.2</v>
      </c>
      <c r="D11" s="6">
        <v>19577.8</v>
      </c>
      <c r="E11" s="6">
        <v>21358.8</v>
      </c>
      <c r="F11" s="6">
        <v>22873.3</v>
      </c>
    </row>
    <row r="12" spans="1:6" ht="12.75">
      <c r="A12" s="357" t="s">
        <v>910</v>
      </c>
      <c r="B12" s="140"/>
      <c r="C12" s="6"/>
      <c r="D12" s="140"/>
      <c r="E12" s="6"/>
      <c r="F12" s="6"/>
    </row>
    <row r="13" spans="1:6" ht="12.75">
      <c r="A13" s="357" t="s">
        <v>916</v>
      </c>
      <c r="B13" s="140"/>
      <c r="C13" s="6"/>
      <c r="D13" s="140"/>
      <c r="E13" s="6"/>
      <c r="F13" s="6"/>
    </row>
    <row r="14" spans="1:6" ht="12.75">
      <c r="A14" s="357" t="s">
        <v>917</v>
      </c>
      <c r="B14" s="359" t="s">
        <v>279</v>
      </c>
      <c r="C14" s="359" t="s">
        <v>279</v>
      </c>
      <c r="D14" s="359" t="s">
        <v>279</v>
      </c>
      <c r="E14" s="359" t="s">
        <v>279</v>
      </c>
      <c r="F14" s="359" t="s">
        <v>279</v>
      </c>
    </row>
    <row r="15" spans="1:6" ht="12.75">
      <c r="A15" s="357" t="s">
        <v>268</v>
      </c>
      <c r="B15" s="360">
        <v>774.6</v>
      </c>
      <c r="C15" s="360">
        <v>3483.3</v>
      </c>
      <c r="D15" s="360">
        <v>-669.6</v>
      </c>
      <c r="E15" s="6">
        <f>E8-E10</f>
        <v>-4718.2</v>
      </c>
      <c r="F15" s="6">
        <v>-4464.7</v>
      </c>
    </row>
    <row r="16" spans="1:6" ht="12.75">
      <c r="A16" s="357"/>
      <c r="B16" s="140"/>
      <c r="C16" s="6"/>
      <c r="D16" s="140"/>
      <c r="E16" s="6"/>
      <c r="F16" s="6"/>
    </row>
    <row r="17" spans="1:6" ht="12.75">
      <c r="A17" s="361" t="s">
        <v>838</v>
      </c>
      <c r="B17" s="140"/>
      <c r="C17" s="6"/>
      <c r="D17" s="140"/>
      <c r="E17" s="6"/>
      <c r="F17" s="6"/>
    </row>
    <row r="18" spans="1:6" ht="12.75">
      <c r="A18" s="362" t="s">
        <v>839</v>
      </c>
      <c r="B18" s="140"/>
      <c r="C18" s="6"/>
      <c r="D18" s="140"/>
      <c r="E18" s="6"/>
      <c r="F18" s="6"/>
    </row>
    <row r="19" spans="1:6" ht="12.75">
      <c r="A19" s="362" t="s">
        <v>918</v>
      </c>
      <c r="B19" s="140"/>
      <c r="C19" s="140"/>
      <c r="D19" s="140"/>
      <c r="E19" s="6"/>
      <c r="F19" s="6"/>
    </row>
    <row r="20" spans="1:6" ht="12.75">
      <c r="A20" s="351" t="s">
        <v>268</v>
      </c>
      <c r="B20" s="360">
        <v>774.6</v>
      </c>
      <c r="C20" s="360">
        <v>3483.3</v>
      </c>
      <c r="D20" s="360">
        <v>-669.6</v>
      </c>
      <c r="E20" s="6">
        <v>-4718.2</v>
      </c>
      <c r="F20" s="6">
        <v>-4464.7</v>
      </c>
    </row>
    <row r="21" spans="1:6" ht="12.75">
      <c r="A21" s="5" t="s">
        <v>285</v>
      </c>
      <c r="B21" s="360"/>
      <c r="C21" s="360"/>
      <c r="D21" s="360"/>
      <c r="E21" s="6"/>
      <c r="F21" s="6"/>
    </row>
    <row r="22" spans="1:6" ht="12.75">
      <c r="A22" s="192" t="s">
        <v>286</v>
      </c>
      <c r="B22" s="360">
        <v>861.9</v>
      </c>
      <c r="C22" s="360">
        <v>667.7</v>
      </c>
      <c r="D22" s="360">
        <v>2740.6</v>
      </c>
      <c r="E22" s="6">
        <v>2429.7</v>
      </c>
      <c r="F22" s="6">
        <v>1887.8</v>
      </c>
    </row>
    <row r="23" spans="1:6" ht="12.75">
      <c r="A23" s="363" t="s">
        <v>287</v>
      </c>
      <c r="B23" s="6">
        <v>4.5</v>
      </c>
      <c r="C23" s="6">
        <v>5.5</v>
      </c>
      <c r="D23" s="6">
        <v>7</v>
      </c>
      <c r="E23" s="6">
        <v>9.8</v>
      </c>
      <c r="F23" s="6">
        <v>15.4</v>
      </c>
    </row>
    <row r="24" spans="1:6" ht="12.75">
      <c r="A24" s="363" t="s">
        <v>841</v>
      </c>
      <c r="B24" s="6">
        <v>745.8</v>
      </c>
      <c r="C24" s="6">
        <v>322.8</v>
      </c>
      <c r="D24" s="6">
        <v>2656.9</v>
      </c>
      <c r="E24" s="6">
        <v>1500.7</v>
      </c>
      <c r="F24" s="6">
        <v>949.6</v>
      </c>
    </row>
    <row r="25" spans="1:6" ht="12.75">
      <c r="A25" s="363" t="s">
        <v>289</v>
      </c>
      <c r="B25" s="6">
        <v>111.6</v>
      </c>
      <c r="C25" s="6">
        <v>339.4</v>
      </c>
      <c r="D25" s="6">
        <v>76.7</v>
      </c>
      <c r="E25" s="6">
        <v>919.2</v>
      </c>
      <c r="F25" s="6">
        <v>922.8</v>
      </c>
    </row>
    <row r="26" spans="1:6" ht="12.75">
      <c r="A26" s="192" t="s">
        <v>290</v>
      </c>
      <c r="B26" s="6"/>
      <c r="C26" s="6"/>
      <c r="D26" s="6"/>
      <c r="E26" s="6"/>
      <c r="F26" s="6"/>
    </row>
    <row r="27" spans="1:6" ht="12.75">
      <c r="A27" s="192" t="s">
        <v>869</v>
      </c>
      <c r="B27" s="6">
        <v>-4328.4</v>
      </c>
      <c r="C27" s="6">
        <v>-3311.1</v>
      </c>
      <c r="D27" s="6">
        <v>-5320.9</v>
      </c>
      <c r="E27" s="6">
        <v>-2472.3</v>
      </c>
      <c r="F27" s="6">
        <v>-8579.2</v>
      </c>
    </row>
    <row r="28" spans="1:6" ht="12.75">
      <c r="A28" s="363" t="s">
        <v>287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</row>
    <row r="29" spans="1:6" ht="12.75">
      <c r="A29" s="363" t="s">
        <v>919</v>
      </c>
      <c r="B29" s="6">
        <v>-4328.2</v>
      </c>
      <c r="C29" s="6">
        <v>-3309</v>
      </c>
      <c r="D29" s="6">
        <v>-5315.6</v>
      </c>
      <c r="E29" s="6">
        <v>-2286.9</v>
      </c>
      <c r="F29" s="6">
        <v>-7595.8</v>
      </c>
    </row>
    <row r="30" spans="1:6" ht="12.75">
      <c r="A30" s="363" t="s">
        <v>289</v>
      </c>
      <c r="B30" s="6">
        <v>-0.2</v>
      </c>
      <c r="C30" s="6">
        <v>-2.1</v>
      </c>
      <c r="D30" s="6">
        <v>-5.3</v>
      </c>
      <c r="E30" s="6">
        <v>-185.4</v>
      </c>
      <c r="F30" s="6">
        <v>-983.4</v>
      </c>
    </row>
    <row r="31" spans="1:6" ht="12.75">
      <c r="A31" s="364" t="s">
        <v>920</v>
      </c>
      <c r="B31" s="140"/>
      <c r="C31" s="6"/>
      <c r="D31" s="140"/>
      <c r="E31" s="6"/>
      <c r="F31" s="6"/>
    </row>
    <row r="32" spans="1:6" ht="12.75">
      <c r="A32" s="364" t="s">
        <v>921</v>
      </c>
      <c r="B32" s="140"/>
      <c r="C32" s="6"/>
      <c r="D32" s="140"/>
      <c r="E32" s="6"/>
      <c r="F32" s="6"/>
    </row>
    <row r="33" spans="1:6" ht="14.25">
      <c r="A33" s="365" t="s">
        <v>318</v>
      </c>
      <c r="B33" s="6">
        <v>-2691.9</v>
      </c>
      <c r="C33" s="6">
        <v>839.9</v>
      </c>
      <c r="D33" s="6">
        <v>-3249.9</v>
      </c>
      <c r="E33" s="6">
        <v>-4760.8</v>
      </c>
      <c r="F33" s="6">
        <v>-11156.1</v>
      </c>
    </row>
    <row r="34" spans="1:6" ht="12.75">
      <c r="A34" s="362" t="s">
        <v>292</v>
      </c>
      <c r="B34" s="360"/>
      <c r="C34" s="360"/>
      <c r="D34" s="140"/>
      <c r="E34" s="6"/>
      <c r="F34" s="6"/>
    </row>
    <row r="35" spans="1:6" ht="12.75">
      <c r="A35" s="357" t="s">
        <v>133</v>
      </c>
      <c r="B35" s="360">
        <v>4857.3</v>
      </c>
      <c r="C35" s="360">
        <v>5280.8</v>
      </c>
      <c r="D35" s="47">
        <v>5221.3</v>
      </c>
      <c r="E35" s="47">
        <v>1356.1</v>
      </c>
      <c r="F35" s="6">
        <v>2206.2</v>
      </c>
    </row>
    <row r="36" spans="1:6" ht="12.75">
      <c r="A36" s="357" t="s">
        <v>844</v>
      </c>
      <c r="B36" s="140"/>
      <c r="C36" s="6"/>
      <c r="D36" s="6"/>
      <c r="E36" s="6"/>
      <c r="F36" s="6"/>
    </row>
    <row r="37" spans="1:6" ht="12.75">
      <c r="A37" s="357" t="s">
        <v>845</v>
      </c>
      <c r="B37" s="6">
        <v>0.1</v>
      </c>
      <c r="C37" s="6">
        <v>0</v>
      </c>
      <c r="D37" s="6">
        <v>0</v>
      </c>
      <c r="E37" s="6">
        <v>0</v>
      </c>
      <c r="F37" s="6">
        <v>0.8</v>
      </c>
    </row>
    <row r="38" spans="1:6" ht="12.75">
      <c r="A38" s="363" t="s">
        <v>136</v>
      </c>
      <c r="B38" s="359" t="s">
        <v>279</v>
      </c>
      <c r="C38" s="359" t="s">
        <v>279</v>
      </c>
      <c r="D38" s="359" t="s">
        <v>279</v>
      </c>
      <c r="E38" s="359" t="s">
        <v>279</v>
      </c>
      <c r="F38" s="359" t="s">
        <v>279</v>
      </c>
    </row>
    <row r="39" spans="1:6" ht="12.75">
      <c r="A39" s="363" t="s">
        <v>871</v>
      </c>
      <c r="B39" s="359"/>
      <c r="C39" s="359"/>
      <c r="D39" s="359"/>
      <c r="E39" s="359"/>
      <c r="F39" s="6"/>
    </row>
    <row r="40" spans="1:6" ht="12.75">
      <c r="A40" s="363" t="s">
        <v>847</v>
      </c>
      <c r="B40" s="359" t="s">
        <v>279</v>
      </c>
      <c r="C40" s="359" t="s">
        <v>279</v>
      </c>
      <c r="D40" s="359" t="s">
        <v>279</v>
      </c>
      <c r="E40" s="359" t="s">
        <v>279</v>
      </c>
      <c r="F40" s="359" t="s">
        <v>279</v>
      </c>
    </row>
    <row r="41" spans="1:6" ht="12.75">
      <c r="A41" s="363" t="s">
        <v>296</v>
      </c>
      <c r="B41" s="359"/>
      <c r="C41" s="359"/>
      <c r="D41" s="359"/>
      <c r="E41" s="6"/>
      <c r="F41" s="6"/>
    </row>
    <row r="42" spans="1:6" ht="12.75">
      <c r="A42" s="363" t="s">
        <v>848</v>
      </c>
      <c r="B42" s="359">
        <v>-7549.3</v>
      </c>
      <c r="C42" s="359">
        <v>-4440.9</v>
      </c>
      <c r="D42" s="366">
        <v>-8471.2</v>
      </c>
      <c r="E42" s="47">
        <v>-6116.9</v>
      </c>
      <c r="F42" s="6">
        <v>-13363.1</v>
      </c>
    </row>
    <row r="43" spans="1:6" ht="13.5" thickBot="1">
      <c r="A43" s="367"/>
      <c r="B43" s="42"/>
      <c r="C43" s="11"/>
      <c r="D43" s="11"/>
      <c r="E43" s="115"/>
      <c r="F43" s="42"/>
    </row>
    <row r="44" spans="1:5" ht="12.75">
      <c r="A44" s="351"/>
      <c r="C44" s="5"/>
      <c r="E44" s="140"/>
    </row>
    <row r="45" ht="14.25">
      <c r="A45" s="368" t="s">
        <v>319</v>
      </c>
    </row>
    <row r="46" ht="12.75">
      <c r="A46" s="351" t="s">
        <v>872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&amp;C111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59"/>
  <sheetViews>
    <sheetView showGridLines="0" zoomScale="145" zoomScaleNormal="145" workbookViewId="0" topLeftCell="A43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922</v>
      </c>
    </row>
    <row r="2" ht="18.75" customHeight="1" thickBot="1">
      <c r="A2" s="196" t="s">
        <v>152</v>
      </c>
    </row>
    <row r="3" spans="1:6" ht="18" customHeight="1" thickBot="1">
      <c r="A3" s="86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spans="1:2" ht="12.75">
      <c r="A4" s="38"/>
      <c r="B4" s="5"/>
    </row>
    <row r="5" spans="1:2" ht="12.75">
      <c r="A5" s="176" t="s">
        <v>874</v>
      </c>
      <c r="B5" s="5"/>
    </row>
    <row r="6" spans="1:2" ht="12.75">
      <c r="A6" s="209" t="s">
        <v>120</v>
      </c>
      <c r="B6" s="5"/>
    </row>
    <row r="7" spans="1:6" ht="12.75">
      <c r="A7" s="5" t="s">
        <v>121</v>
      </c>
      <c r="B7" s="6">
        <v>139239.4</v>
      </c>
      <c r="C7" s="6">
        <v>184121.3</v>
      </c>
      <c r="D7" s="6">
        <v>188386.3</v>
      </c>
      <c r="E7" s="6">
        <v>197273.5</v>
      </c>
      <c r="F7" s="6">
        <v>249471.1</v>
      </c>
    </row>
    <row r="8" spans="1:6" ht="12.75">
      <c r="A8" s="40" t="s">
        <v>126</v>
      </c>
      <c r="B8" s="6"/>
      <c r="C8" s="6"/>
      <c r="D8" s="6"/>
      <c r="E8" s="6"/>
      <c r="F8" s="6"/>
    </row>
    <row r="9" spans="1:6" ht="12.75">
      <c r="A9" s="5" t="s">
        <v>359</v>
      </c>
      <c r="B9" s="6">
        <v>76795</v>
      </c>
      <c r="C9" s="6">
        <v>107811.9</v>
      </c>
      <c r="D9" s="6">
        <v>113204</v>
      </c>
      <c r="E9" s="6">
        <v>120168</v>
      </c>
      <c r="F9" s="6">
        <v>154271.3</v>
      </c>
    </row>
    <row r="10" spans="1:6" ht="12.75">
      <c r="A10" s="284" t="s">
        <v>815</v>
      </c>
      <c r="B10" s="6">
        <f>B7-B9</f>
        <v>62444.4</v>
      </c>
      <c r="C10" s="6">
        <f>C7-C9</f>
        <v>76309.4</v>
      </c>
      <c r="D10" s="6">
        <f>D7-D9</f>
        <v>75182.3</v>
      </c>
      <c r="E10" s="6">
        <v>77105.5</v>
      </c>
      <c r="F10" s="6">
        <v>95199.8</v>
      </c>
    </row>
    <row r="11" spans="1:6" ht="12.75">
      <c r="A11" s="284" t="s">
        <v>397</v>
      </c>
      <c r="B11" s="6">
        <v>2481.6</v>
      </c>
      <c r="C11" s="6">
        <v>3883.7</v>
      </c>
      <c r="D11" s="6">
        <v>4981.3</v>
      </c>
      <c r="E11" s="6">
        <v>5318.8</v>
      </c>
      <c r="F11" s="6">
        <v>5482.4</v>
      </c>
    </row>
    <row r="12" spans="1:6" ht="12.75">
      <c r="A12" s="5" t="s">
        <v>816</v>
      </c>
      <c r="B12" s="6">
        <f>B10-B11</f>
        <v>59962.8</v>
      </c>
      <c r="C12" s="6">
        <f>C10-C11</f>
        <v>72425.7</v>
      </c>
      <c r="D12" s="6">
        <f>D10-D11</f>
        <v>70201</v>
      </c>
      <c r="E12" s="6">
        <v>71786.7</v>
      </c>
      <c r="F12" s="6">
        <v>89717.4</v>
      </c>
    </row>
    <row r="13" spans="1:6" ht="12.75">
      <c r="A13" s="38"/>
      <c r="B13" s="6"/>
      <c r="C13" s="6"/>
      <c r="D13" s="6"/>
      <c r="E13" s="6"/>
      <c r="F13" s="6"/>
    </row>
    <row r="14" spans="1:6" ht="12.75">
      <c r="A14" s="209" t="s">
        <v>817</v>
      </c>
      <c r="B14" s="6"/>
      <c r="C14" s="6"/>
      <c r="D14" s="6"/>
      <c r="E14" s="6"/>
      <c r="F14" s="6"/>
    </row>
    <row r="15" spans="1:6" ht="12.75">
      <c r="A15" s="209" t="s">
        <v>120</v>
      </c>
      <c r="B15" s="6"/>
      <c r="C15" s="6"/>
      <c r="D15" s="6"/>
      <c r="E15" s="6"/>
      <c r="F15" s="6"/>
    </row>
    <row r="16" spans="1:6" ht="12.75">
      <c r="A16" s="5" t="s">
        <v>815</v>
      </c>
      <c r="B16" s="6">
        <f>B10</f>
        <v>62444.4</v>
      </c>
      <c r="C16" s="6">
        <f>C10</f>
        <v>76309.4</v>
      </c>
      <c r="D16" s="6">
        <f>D10</f>
        <v>75182.3</v>
      </c>
      <c r="E16" s="6">
        <v>77105.5</v>
      </c>
      <c r="F16" s="6">
        <v>95199.8</v>
      </c>
    </row>
    <row r="17" spans="1:6" ht="12.75">
      <c r="A17" s="40" t="s">
        <v>126</v>
      </c>
      <c r="B17" s="6"/>
      <c r="C17" s="6"/>
      <c r="D17" s="6"/>
      <c r="E17" s="6"/>
      <c r="F17" s="6"/>
    </row>
    <row r="18" spans="1:6" ht="12.75">
      <c r="A18" s="5" t="s">
        <v>153</v>
      </c>
      <c r="B18" s="16" t="s">
        <v>279</v>
      </c>
      <c r="C18" s="16" t="s">
        <v>279</v>
      </c>
      <c r="D18" s="16" t="s">
        <v>279</v>
      </c>
      <c r="E18" s="16" t="s">
        <v>279</v>
      </c>
      <c r="F18" s="16" t="s">
        <v>279</v>
      </c>
    </row>
    <row r="19" spans="1:6" ht="12.75">
      <c r="A19" s="153" t="s">
        <v>154</v>
      </c>
      <c r="B19" s="16" t="s">
        <v>279</v>
      </c>
      <c r="C19" s="16" t="s">
        <v>279</v>
      </c>
      <c r="D19" s="16" t="s">
        <v>279</v>
      </c>
      <c r="E19" s="16" t="s">
        <v>279</v>
      </c>
      <c r="F19" s="16" t="s">
        <v>279</v>
      </c>
    </row>
    <row r="20" spans="1:6" ht="12.75" hidden="1">
      <c r="A20" s="153" t="s">
        <v>923</v>
      </c>
      <c r="B20" s="16" t="s">
        <v>279</v>
      </c>
      <c r="C20" s="16" t="s">
        <v>279</v>
      </c>
      <c r="D20" s="16" t="s">
        <v>279</v>
      </c>
      <c r="E20" s="16" t="s">
        <v>279</v>
      </c>
      <c r="F20" s="6"/>
    </row>
    <row r="21" spans="1:6" ht="12.75">
      <c r="A21" s="153" t="s">
        <v>924</v>
      </c>
      <c r="B21" s="16"/>
      <c r="C21" s="16"/>
      <c r="D21" s="16"/>
      <c r="E21" s="16"/>
      <c r="F21" s="6"/>
    </row>
    <row r="22" spans="1:6" ht="12.75">
      <c r="A22" s="153" t="s">
        <v>884</v>
      </c>
      <c r="B22" s="16" t="s">
        <v>279</v>
      </c>
      <c r="C22" s="16" t="s">
        <v>279</v>
      </c>
      <c r="D22" s="16" t="s">
        <v>279</v>
      </c>
      <c r="E22" s="16" t="s">
        <v>279</v>
      </c>
      <c r="F22" s="16" t="s">
        <v>279</v>
      </c>
    </row>
    <row r="23" spans="1:6" ht="12.75">
      <c r="A23" s="5" t="s">
        <v>551</v>
      </c>
      <c r="B23" s="6">
        <v>329.3</v>
      </c>
      <c r="C23" s="6">
        <v>817.8</v>
      </c>
      <c r="D23" s="6">
        <v>1187.8</v>
      </c>
      <c r="E23" s="6">
        <v>1563.7</v>
      </c>
      <c r="F23" s="6">
        <v>1168.1</v>
      </c>
    </row>
    <row r="24" spans="1:6" ht="12.75">
      <c r="A24" s="308" t="s">
        <v>823</v>
      </c>
      <c r="B24" s="16" t="s">
        <v>279</v>
      </c>
      <c r="C24" s="16" t="s">
        <v>279</v>
      </c>
      <c r="D24" s="16" t="s">
        <v>279</v>
      </c>
      <c r="E24" s="16" t="s">
        <v>279</v>
      </c>
      <c r="F24" s="16" t="s">
        <v>279</v>
      </c>
    </row>
    <row r="25" spans="1:6" ht="12.75">
      <c r="A25" s="308" t="s">
        <v>181</v>
      </c>
      <c r="B25" s="6"/>
      <c r="C25" s="6"/>
      <c r="D25" s="6"/>
      <c r="E25" s="6"/>
      <c r="F25" s="6"/>
    </row>
    <row r="26" spans="1:6" ht="12.75">
      <c r="A26" s="5" t="s">
        <v>925</v>
      </c>
      <c r="B26" s="16" t="s">
        <v>279</v>
      </c>
      <c r="C26" s="16" t="s">
        <v>279</v>
      </c>
      <c r="D26" s="16" t="s">
        <v>279</v>
      </c>
      <c r="E26" s="16" t="s">
        <v>279</v>
      </c>
      <c r="F26" s="16" t="s">
        <v>279</v>
      </c>
    </row>
    <row r="27" spans="1:6" ht="12.75">
      <c r="A27" s="5" t="s">
        <v>584</v>
      </c>
      <c r="B27" s="6">
        <f>B16-B23</f>
        <v>62115.1</v>
      </c>
      <c r="C27" s="6">
        <f>C16-C23</f>
        <v>75491.6</v>
      </c>
      <c r="D27" s="6">
        <f>D16-D23</f>
        <v>73994.5</v>
      </c>
      <c r="E27" s="6">
        <v>75541.8</v>
      </c>
      <c r="F27" s="6">
        <v>94031.7</v>
      </c>
    </row>
    <row r="28" spans="1:6" ht="12.75">
      <c r="A28" s="38"/>
      <c r="B28" s="6"/>
      <c r="C28" s="6"/>
      <c r="D28" s="6"/>
      <c r="E28" s="6"/>
      <c r="F28" s="6"/>
    </row>
    <row r="29" spans="1:6" ht="12.75">
      <c r="A29" s="209" t="s">
        <v>825</v>
      </c>
      <c r="B29" s="6"/>
      <c r="C29" s="6"/>
      <c r="D29" s="6"/>
      <c r="E29" s="6"/>
      <c r="F29" s="6"/>
    </row>
    <row r="30" spans="1:6" ht="12.75">
      <c r="A30" s="176" t="s">
        <v>120</v>
      </c>
      <c r="B30" s="6"/>
      <c r="C30" s="6"/>
      <c r="D30" s="6"/>
      <c r="E30" s="6"/>
      <c r="F30" s="6"/>
    </row>
    <row r="31" spans="1:6" ht="12.75">
      <c r="A31" s="175" t="s">
        <v>181</v>
      </c>
      <c r="B31" s="6"/>
      <c r="C31" s="6"/>
      <c r="D31" s="6"/>
      <c r="E31" s="6"/>
      <c r="F31" s="6"/>
    </row>
    <row r="32" spans="1:6" ht="12.75">
      <c r="A32" s="5" t="s">
        <v>925</v>
      </c>
      <c r="B32" s="16" t="s">
        <v>279</v>
      </c>
      <c r="C32" s="16" t="s">
        <v>279</v>
      </c>
      <c r="D32" s="16" t="s">
        <v>279</v>
      </c>
      <c r="E32" s="16" t="s">
        <v>279</v>
      </c>
      <c r="F32" s="16" t="s">
        <v>279</v>
      </c>
    </row>
    <row r="33" spans="1:6" ht="12.75">
      <c r="A33" s="5" t="s">
        <v>584</v>
      </c>
      <c r="B33" s="6">
        <f>B27</f>
        <v>62115.1</v>
      </c>
      <c r="C33" s="6">
        <f>C27</f>
        <v>75491.6</v>
      </c>
      <c r="D33" s="6">
        <f>D27</f>
        <v>73994.5</v>
      </c>
      <c r="E33" s="6">
        <v>75541.8</v>
      </c>
      <c r="F33" s="6">
        <v>94031.7</v>
      </c>
    </row>
    <row r="34" spans="1:6" ht="12.75">
      <c r="A34" s="5" t="s">
        <v>549</v>
      </c>
      <c r="B34" s="6">
        <v>37143.3</v>
      </c>
      <c r="C34" s="6">
        <v>48631.6</v>
      </c>
      <c r="D34" s="6">
        <v>56168.5</v>
      </c>
      <c r="E34" s="6">
        <v>63681.8</v>
      </c>
      <c r="F34" s="6">
        <v>81398.7</v>
      </c>
    </row>
    <row r="35" spans="1:6" ht="12.75">
      <c r="A35" s="153" t="s">
        <v>154</v>
      </c>
      <c r="B35" s="6">
        <v>31296.8</v>
      </c>
      <c r="C35" s="6">
        <v>40947.5</v>
      </c>
      <c r="D35" s="6">
        <v>45689.1</v>
      </c>
      <c r="E35" s="6">
        <v>52918.7</v>
      </c>
      <c r="F35" s="6">
        <v>68758.8</v>
      </c>
    </row>
    <row r="36" spans="1:6" ht="12.75">
      <c r="A36" s="153" t="s">
        <v>852</v>
      </c>
      <c r="B36" s="6"/>
      <c r="C36" s="6"/>
      <c r="D36" s="6"/>
      <c r="E36" s="6"/>
      <c r="F36" s="6"/>
    </row>
    <row r="37" spans="1:6" ht="12.75">
      <c r="A37" s="153" t="s">
        <v>884</v>
      </c>
      <c r="B37" s="6">
        <v>5846.5</v>
      </c>
      <c r="C37" s="6">
        <v>7684.1</v>
      </c>
      <c r="D37" s="6">
        <v>10479.4</v>
      </c>
      <c r="E37" s="6">
        <v>10763.1</v>
      </c>
      <c r="F37" s="6">
        <v>12639.9</v>
      </c>
    </row>
    <row r="38" spans="1:6" ht="12.75">
      <c r="A38" s="153" t="s">
        <v>275</v>
      </c>
      <c r="B38" s="6"/>
      <c r="C38" s="6"/>
      <c r="D38" s="6"/>
      <c r="E38" s="6"/>
      <c r="F38" s="6"/>
    </row>
    <row r="39" spans="1:6" ht="12.75">
      <c r="A39" s="153" t="s">
        <v>926</v>
      </c>
      <c r="B39" s="6">
        <v>4946.1</v>
      </c>
      <c r="C39" s="6">
        <v>6629</v>
      </c>
      <c r="D39" s="6">
        <v>9275.3</v>
      </c>
      <c r="E39" s="6">
        <v>9327.4</v>
      </c>
      <c r="F39" s="6">
        <v>10640.7</v>
      </c>
    </row>
    <row r="40" spans="1:6" ht="12.75">
      <c r="A40" s="153" t="s">
        <v>170</v>
      </c>
      <c r="B40" s="6"/>
      <c r="C40" s="6"/>
      <c r="D40" s="6"/>
      <c r="E40" s="6"/>
      <c r="F40" s="6"/>
    </row>
    <row r="41" spans="1:6" ht="12.75">
      <c r="A41" s="153" t="s">
        <v>171</v>
      </c>
      <c r="B41" s="6"/>
      <c r="C41" s="6"/>
      <c r="D41" s="6"/>
      <c r="E41" s="6"/>
      <c r="F41" s="6"/>
    </row>
    <row r="42" spans="1:6" ht="12.75">
      <c r="A42" s="153" t="s">
        <v>172</v>
      </c>
      <c r="B42" s="6">
        <v>900.4</v>
      </c>
      <c r="C42" s="6">
        <v>1055.1</v>
      </c>
      <c r="D42" s="6">
        <v>1204.1</v>
      </c>
      <c r="E42" s="6">
        <v>1435.7</v>
      </c>
      <c r="F42" s="6">
        <v>1999.2</v>
      </c>
    </row>
    <row r="43" spans="1:6" ht="12.75">
      <c r="A43" s="308" t="s">
        <v>860</v>
      </c>
      <c r="B43" s="6">
        <v>465.5</v>
      </c>
      <c r="C43" s="6">
        <v>849.1</v>
      </c>
      <c r="D43" s="6">
        <v>366.5</v>
      </c>
      <c r="E43" s="6">
        <v>275.9</v>
      </c>
      <c r="F43" s="6">
        <v>929.2</v>
      </c>
    </row>
    <row r="44" spans="1:6" ht="12.75">
      <c r="A44" s="183" t="s">
        <v>184</v>
      </c>
      <c r="B44" s="6">
        <v>464.2</v>
      </c>
      <c r="C44" s="6">
        <v>489.5</v>
      </c>
      <c r="D44" s="6">
        <v>58.6</v>
      </c>
      <c r="E44" s="6">
        <v>53.1</v>
      </c>
      <c r="F44" s="6">
        <v>67.8</v>
      </c>
    </row>
    <row r="45" spans="1:6" ht="12.75">
      <c r="A45" s="183" t="s">
        <v>185</v>
      </c>
      <c r="B45" s="6">
        <v>1.1</v>
      </c>
      <c r="C45" s="6">
        <v>358.2</v>
      </c>
      <c r="D45" s="6">
        <v>256.6</v>
      </c>
      <c r="E45" s="6">
        <v>222.4</v>
      </c>
      <c r="F45" s="6">
        <v>860.9</v>
      </c>
    </row>
    <row r="46" spans="1:6" ht="12.75">
      <c r="A46" s="183" t="s">
        <v>927</v>
      </c>
      <c r="B46" s="6">
        <v>1.1</v>
      </c>
      <c r="C46" s="6">
        <v>358.2</v>
      </c>
      <c r="D46" s="6">
        <v>256.6</v>
      </c>
      <c r="E46" s="6">
        <v>222.4</v>
      </c>
      <c r="F46" s="6">
        <v>860.9</v>
      </c>
    </row>
    <row r="47" spans="1:6" ht="12.75">
      <c r="A47" s="183" t="s">
        <v>928</v>
      </c>
      <c r="B47" s="16" t="s">
        <v>279</v>
      </c>
      <c r="C47" s="16" t="s">
        <v>279</v>
      </c>
      <c r="D47" s="16" t="s">
        <v>279</v>
      </c>
      <c r="E47" s="16" t="s">
        <v>279</v>
      </c>
      <c r="F47" s="16" t="s">
        <v>279</v>
      </c>
    </row>
    <row r="48" spans="1:6" ht="12.75">
      <c r="A48" s="183" t="s">
        <v>929</v>
      </c>
      <c r="B48" s="6"/>
      <c r="C48" s="6"/>
      <c r="D48" s="6"/>
      <c r="E48" s="6"/>
      <c r="F48" s="6"/>
    </row>
    <row r="49" spans="1:6" ht="12.75">
      <c r="A49" s="183" t="s">
        <v>506</v>
      </c>
      <c r="B49" s="16" t="s">
        <v>279</v>
      </c>
      <c r="C49" s="16" t="s">
        <v>279</v>
      </c>
      <c r="D49" s="16" t="s">
        <v>279</v>
      </c>
      <c r="E49" s="16" t="s">
        <v>279</v>
      </c>
      <c r="F49" s="16" t="s">
        <v>279</v>
      </c>
    </row>
    <row r="50" spans="1:6" ht="12.75">
      <c r="A50" s="183" t="s">
        <v>930</v>
      </c>
      <c r="B50" s="6"/>
      <c r="C50" s="6"/>
      <c r="D50" s="6"/>
      <c r="E50" s="6"/>
      <c r="F50" s="6"/>
    </row>
    <row r="51" spans="1:6" ht="12.75">
      <c r="A51" s="183" t="s">
        <v>828</v>
      </c>
      <c r="B51" s="6">
        <v>0.2</v>
      </c>
      <c r="C51" s="6">
        <v>1.4</v>
      </c>
      <c r="D51" s="6">
        <v>0.7</v>
      </c>
      <c r="E51" s="6">
        <v>0.4</v>
      </c>
      <c r="F51" s="6">
        <v>0.5</v>
      </c>
    </row>
    <row r="52" spans="1:6" ht="12.75">
      <c r="A52" s="184" t="s">
        <v>931</v>
      </c>
      <c r="B52" s="6">
        <v>0</v>
      </c>
      <c r="C52" s="6">
        <v>0</v>
      </c>
      <c r="D52" s="6">
        <v>50.6</v>
      </c>
      <c r="E52" s="6">
        <v>0</v>
      </c>
      <c r="F52" s="6">
        <v>0</v>
      </c>
    </row>
    <row r="53" spans="1:6" ht="12.75">
      <c r="A53" s="40" t="s">
        <v>126</v>
      </c>
      <c r="B53" s="6"/>
      <c r="C53" s="6"/>
      <c r="D53" s="6"/>
      <c r="E53" s="6"/>
      <c r="F53" s="6"/>
    </row>
    <row r="54" spans="1:6" ht="12.75">
      <c r="A54" s="284" t="s">
        <v>183</v>
      </c>
      <c r="B54" s="6">
        <v>1706</v>
      </c>
      <c r="C54" s="6">
        <v>2825.6</v>
      </c>
      <c r="D54" s="6">
        <f>D55+D56+D59+D61+D62</f>
        <v>4920.2</v>
      </c>
      <c r="E54" s="6">
        <v>5354.5</v>
      </c>
      <c r="F54" s="6">
        <v>6654.1</v>
      </c>
    </row>
    <row r="55" spans="1:6" ht="12.75">
      <c r="A55" s="183" t="s">
        <v>184</v>
      </c>
      <c r="B55" s="6">
        <v>1595.3</v>
      </c>
      <c r="C55" s="6">
        <v>2825.6</v>
      </c>
      <c r="D55" s="6">
        <v>4908.9</v>
      </c>
      <c r="E55" s="6">
        <v>5348.4</v>
      </c>
      <c r="F55" s="6">
        <v>6648.8</v>
      </c>
    </row>
    <row r="56" spans="1:6" ht="12.75">
      <c r="A56" s="184" t="s">
        <v>195</v>
      </c>
      <c r="B56" s="6">
        <v>110.7</v>
      </c>
      <c r="C56" s="6">
        <v>0</v>
      </c>
      <c r="D56" s="6">
        <v>11.3</v>
      </c>
      <c r="E56" s="6">
        <v>6.1</v>
      </c>
      <c r="F56" s="6">
        <v>5.3</v>
      </c>
    </row>
    <row r="57" spans="1:6" ht="12.75">
      <c r="A57" s="5" t="s">
        <v>829</v>
      </c>
      <c r="B57" s="6">
        <f>B33+B34+B43-B54</f>
        <v>98017.9</v>
      </c>
      <c r="C57" s="6">
        <f>C33+C34+C43-C54</f>
        <v>122146.7</v>
      </c>
      <c r="D57" s="6">
        <f>D33+D34+D43-D54</f>
        <v>125609.3</v>
      </c>
      <c r="E57" s="6">
        <v>134145</v>
      </c>
      <c r="F57" s="6">
        <v>169705.5</v>
      </c>
    </row>
    <row r="58" spans="1:6" ht="13.5" thickBot="1">
      <c r="A58" s="11"/>
      <c r="B58" s="42"/>
      <c r="C58" s="11"/>
      <c r="D58" s="11"/>
      <c r="E58" s="42"/>
      <c r="F58" s="42"/>
    </row>
    <row r="59" spans="1:3" ht="12.75">
      <c r="A59" s="5"/>
      <c r="C59" s="5"/>
    </row>
  </sheetData>
  <printOptions/>
  <pageMargins left="0.75" right="0.75" top="1" bottom="1" header="0.5" footer="0.5"/>
  <pageSetup horizontalDpi="600" verticalDpi="600" orientation="portrait" paperSize="9" scale="96" r:id="rId1"/>
  <headerFooter alignWithMargins="0">
    <oddFooter>&amp;C112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="160" zoomScaleNormal="160" workbookViewId="0" topLeftCell="A31">
      <selection activeCell="F40" sqref="F40"/>
    </sheetView>
  </sheetViews>
  <sheetFormatPr defaultColWidth="9.00390625" defaultRowHeight="12.75"/>
  <cols>
    <col min="1" max="1" width="38.00390625" style="4" customWidth="1"/>
    <col min="2" max="16384" width="9.125" style="4" customWidth="1"/>
  </cols>
  <sheetData>
    <row r="1" ht="18.75" customHeight="1">
      <c r="A1" s="211" t="s">
        <v>932</v>
      </c>
    </row>
    <row r="2" ht="18.75" customHeight="1" thickBot="1">
      <c r="A2" s="196" t="s">
        <v>152</v>
      </c>
    </row>
    <row r="3" spans="1:6" ht="18" customHeight="1" thickBot="1">
      <c r="A3" s="86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spans="1:2" ht="12.75">
      <c r="A4" s="38"/>
      <c r="B4" s="5"/>
    </row>
    <row r="5" spans="1:2" ht="12.75">
      <c r="A5" s="152" t="s">
        <v>831</v>
      </c>
      <c r="B5" s="5"/>
    </row>
    <row r="6" spans="1:2" ht="12.75">
      <c r="A6" s="209" t="s">
        <v>120</v>
      </c>
      <c r="B6" s="5"/>
    </row>
    <row r="7" spans="1:6" ht="12.75">
      <c r="A7" s="38" t="s">
        <v>829</v>
      </c>
      <c r="B7" s="6">
        <v>98017.9</v>
      </c>
      <c r="C7" s="6">
        <v>122146.7</v>
      </c>
      <c r="D7" s="6">
        <v>125609.3</v>
      </c>
      <c r="E7" s="6">
        <v>134145</v>
      </c>
      <c r="F7" s="6">
        <v>169705.5</v>
      </c>
    </row>
    <row r="8" spans="1:6" ht="12.75">
      <c r="A8" s="308" t="s">
        <v>219</v>
      </c>
      <c r="B8" s="16" t="s">
        <v>279</v>
      </c>
      <c r="C8" s="16" t="s">
        <v>279</v>
      </c>
      <c r="D8" s="16" t="s">
        <v>279</v>
      </c>
      <c r="E8" s="16" t="s">
        <v>279</v>
      </c>
      <c r="F8" s="16" t="s">
        <v>279</v>
      </c>
    </row>
    <row r="9" spans="1:6" ht="12.75">
      <c r="A9" s="183" t="s">
        <v>224</v>
      </c>
      <c r="B9" s="6"/>
      <c r="D9" s="6"/>
      <c r="E9" s="6"/>
      <c r="F9" s="6"/>
    </row>
    <row r="10" spans="1:6" ht="12.75">
      <c r="A10" s="183" t="s">
        <v>933</v>
      </c>
      <c r="B10" s="6">
        <v>11229.3</v>
      </c>
      <c r="C10" s="6">
        <v>12618.4</v>
      </c>
      <c r="D10" s="6">
        <v>16721.2</v>
      </c>
      <c r="E10" s="47">
        <v>29776.6</v>
      </c>
      <c r="F10" s="6">
        <v>34606.2</v>
      </c>
    </row>
    <row r="11" spans="1:6" ht="12.75">
      <c r="A11" s="183" t="s">
        <v>893</v>
      </c>
      <c r="B11" s="6"/>
      <c r="C11" s="6"/>
      <c r="D11" s="6"/>
      <c r="E11" s="6"/>
      <c r="F11" s="6"/>
    </row>
    <row r="12" spans="1:6" ht="12.75">
      <c r="A12" s="183" t="s">
        <v>934</v>
      </c>
      <c r="B12" s="6">
        <v>10158.7</v>
      </c>
      <c r="C12" s="6">
        <v>11312.2</v>
      </c>
      <c r="D12" s="6">
        <v>15436</v>
      </c>
      <c r="E12" s="47">
        <v>28251.3</v>
      </c>
      <c r="F12" s="6">
        <v>32512</v>
      </c>
    </row>
    <row r="13" spans="1:6" ht="12.75">
      <c r="A13" s="183" t="s">
        <v>935</v>
      </c>
      <c r="B13" s="6"/>
      <c r="C13" s="6"/>
      <c r="D13" s="6"/>
      <c r="E13" s="6"/>
      <c r="F13" s="6"/>
    </row>
    <row r="14" spans="1:6" ht="12.75">
      <c r="A14" s="183" t="s">
        <v>936</v>
      </c>
      <c r="B14" s="6">
        <v>900.4</v>
      </c>
      <c r="C14" s="6">
        <v>1055.1</v>
      </c>
      <c r="D14" s="6">
        <v>1204.1</v>
      </c>
      <c r="E14" s="6">
        <v>1435.7</v>
      </c>
      <c r="F14" s="6">
        <v>1999.2</v>
      </c>
    </row>
    <row r="15" spans="1:6" ht="12.75">
      <c r="A15" s="183" t="s">
        <v>937</v>
      </c>
      <c r="B15" s="6"/>
      <c r="C15" s="6"/>
      <c r="D15" s="6"/>
      <c r="E15" s="6"/>
      <c r="F15" s="6"/>
    </row>
    <row r="16" spans="1:6" ht="12.75">
      <c r="A16" s="183" t="s">
        <v>894</v>
      </c>
      <c r="B16" s="6">
        <v>170.2</v>
      </c>
      <c r="C16" s="6">
        <v>251.1</v>
      </c>
      <c r="D16" s="6">
        <v>81.1</v>
      </c>
      <c r="E16" s="6">
        <v>89.6</v>
      </c>
      <c r="F16" s="6">
        <v>95</v>
      </c>
    </row>
    <row r="17" spans="1:6" ht="12.75">
      <c r="A17" s="5" t="s">
        <v>834</v>
      </c>
      <c r="B17" s="6">
        <v>41600.5</v>
      </c>
      <c r="C17" s="6">
        <v>64783</v>
      </c>
      <c r="D17" s="6">
        <v>55711.1</v>
      </c>
      <c r="E17" s="6">
        <v>71358.5</v>
      </c>
      <c r="F17" s="6">
        <v>96522.2</v>
      </c>
    </row>
    <row r="18" spans="1:6" ht="12.75">
      <c r="A18" s="5" t="s">
        <v>938</v>
      </c>
      <c r="B18" s="6"/>
      <c r="C18" s="6"/>
      <c r="D18" s="6"/>
      <c r="E18" s="6"/>
      <c r="F18" s="6"/>
    </row>
    <row r="19" spans="1:6" ht="12.75">
      <c r="A19" s="308" t="s">
        <v>940</v>
      </c>
      <c r="B19" s="6">
        <v>3</v>
      </c>
      <c r="C19" s="6">
        <v>6.3</v>
      </c>
      <c r="D19" s="6">
        <v>10.8</v>
      </c>
      <c r="E19" s="6">
        <v>7.7</v>
      </c>
      <c r="F19" s="6">
        <v>15.7</v>
      </c>
    </row>
    <row r="20" spans="1:6" ht="12.75">
      <c r="A20" s="5" t="s">
        <v>233</v>
      </c>
      <c r="B20" s="6">
        <v>41597.5</v>
      </c>
      <c r="C20" s="6">
        <v>64776.7</v>
      </c>
      <c r="D20" s="6">
        <v>55700.3</v>
      </c>
      <c r="E20" s="47">
        <v>71350.8</v>
      </c>
      <c r="F20" s="6">
        <v>96506.5</v>
      </c>
    </row>
    <row r="21" spans="1:6" ht="12.75">
      <c r="A21" s="40" t="s">
        <v>126</v>
      </c>
      <c r="B21" s="6"/>
      <c r="C21" s="6"/>
      <c r="D21" s="6"/>
      <c r="E21" s="6"/>
      <c r="F21" s="6"/>
    </row>
    <row r="22" spans="1:6" ht="12.75">
      <c r="A22" s="183" t="s">
        <v>215</v>
      </c>
      <c r="B22" s="6"/>
      <c r="C22" s="6"/>
      <c r="D22" s="6"/>
      <c r="E22" s="6"/>
      <c r="F22" s="6"/>
    </row>
    <row r="23" spans="1:6" ht="12.75">
      <c r="A23" s="183" t="s">
        <v>216</v>
      </c>
      <c r="B23" s="6">
        <v>2016.3</v>
      </c>
      <c r="C23" s="6">
        <v>3558.6</v>
      </c>
      <c r="D23" s="6">
        <v>4164.4</v>
      </c>
      <c r="E23" s="6">
        <v>4351.9</v>
      </c>
      <c r="F23" s="6">
        <v>6117.2</v>
      </c>
    </row>
    <row r="24" spans="1:6" ht="12.75">
      <c r="A24" s="183" t="s">
        <v>234</v>
      </c>
      <c r="B24" s="6">
        <v>1841.4</v>
      </c>
      <c r="C24" s="6">
        <v>3373.6</v>
      </c>
      <c r="D24" s="6">
        <v>3468.8</v>
      </c>
      <c r="E24" s="6">
        <v>3788.9</v>
      </c>
      <c r="F24" s="6">
        <v>4851.4</v>
      </c>
    </row>
    <row r="25" spans="1:6" ht="12.75">
      <c r="A25" s="183" t="s">
        <v>235</v>
      </c>
      <c r="B25" s="6">
        <v>174.9</v>
      </c>
      <c r="C25" s="6">
        <v>185</v>
      </c>
      <c r="D25" s="6">
        <v>695.6</v>
      </c>
      <c r="E25" s="6">
        <v>563</v>
      </c>
      <c r="F25" s="6">
        <v>1265.8</v>
      </c>
    </row>
    <row r="26" spans="1:6" ht="12.75">
      <c r="A26" s="308" t="s">
        <v>219</v>
      </c>
      <c r="B26" s="6">
        <v>7616.7</v>
      </c>
      <c r="C26" s="6">
        <v>10109.3</v>
      </c>
      <c r="D26" s="6">
        <v>13584.4</v>
      </c>
      <c r="E26" s="6">
        <v>15257.5</v>
      </c>
      <c r="F26" s="6">
        <v>18554.8</v>
      </c>
    </row>
    <row r="27" spans="1:6" ht="12.75">
      <c r="A27" s="183" t="s">
        <v>220</v>
      </c>
      <c r="B27" s="6">
        <f>B29+B31+B34</f>
        <v>6716.3</v>
      </c>
      <c r="C27" s="6">
        <f>C29+C31+C34</f>
        <v>9054.2</v>
      </c>
      <c r="D27" s="6">
        <f>D29+D31+D34</f>
        <v>12380.3</v>
      </c>
      <c r="E27" s="6">
        <v>13821.8</v>
      </c>
      <c r="F27" s="6">
        <v>16555.6</v>
      </c>
    </row>
    <row r="28" spans="1:6" ht="12.75">
      <c r="A28" s="183" t="s">
        <v>719</v>
      </c>
      <c r="B28" s="6"/>
      <c r="C28" s="6"/>
      <c r="D28" s="6"/>
      <c r="E28" s="6"/>
      <c r="F28" s="6"/>
    </row>
    <row r="29" spans="1:6" ht="12.75">
      <c r="A29" s="183" t="s">
        <v>648</v>
      </c>
      <c r="B29" s="6">
        <v>4946.1</v>
      </c>
      <c r="C29" s="6">
        <v>6629</v>
      </c>
      <c r="D29" s="6">
        <v>9275.3</v>
      </c>
      <c r="E29" s="6">
        <v>9327.5</v>
      </c>
      <c r="F29" s="6">
        <v>10640.7</v>
      </c>
    </row>
    <row r="30" spans="1:6" ht="12.75">
      <c r="A30" s="340" t="s">
        <v>720</v>
      </c>
      <c r="B30" s="6"/>
      <c r="C30" s="6"/>
      <c r="D30" s="6"/>
      <c r="E30" s="6"/>
      <c r="F30" s="6"/>
    </row>
    <row r="31" spans="1:6" ht="12.75">
      <c r="A31" s="338" t="s">
        <v>721</v>
      </c>
      <c r="B31" s="6">
        <v>1610.6</v>
      </c>
      <c r="C31" s="6">
        <v>2209.8</v>
      </c>
      <c r="D31" s="6">
        <v>2830.6</v>
      </c>
      <c r="E31" s="6">
        <v>4191.3</v>
      </c>
      <c r="F31" s="6">
        <v>5534</v>
      </c>
    </row>
    <row r="32" spans="1:6" ht="12.75">
      <c r="A32" s="338" t="s">
        <v>649</v>
      </c>
      <c r="B32" s="6"/>
      <c r="C32" s="6"/>
      <c r="D32" s="6"/>
      <c r="E32" s="6"/>
      <c r="F32" s="6"/>
    </row>
    <row r="33" spans="1:6" ht="12.75">
      <c r="A33" s="338" t="s">
        <v>658</v>
      </c>
      <c r="E33" s="6"/>
      <c r="F33" s="6"/>
    </row>
    <row r="34" spans="1:6" ht="12.75">
      <c r="A34" s="338" t="s">
        <v>657</v>
      </c>
      <c r="B34" s="6">
        <v>159.6</v>
      </c>
      <c r="C34" s="5">
        <v>215.4</v>
      </c>
      <c r="D34" s="6">
        <v>274.4</v>
      </c>
      <c r="E34" s="6">
        <v>303</v>
      </c>
      <c r="F34" s="6">
        <v>380.9</v>
      </c>
    </row>
    <row r="35" spans="1:6" ht="12.75">
      <c r="A35" s="183" t="s">
        <v>223</v>
      </c>
      <c r="B35" s="6"/>
      <c r="C35" s="6"/>
      <c r="D35" s="6"/>
      <c r="E35" s="6"/>
      <c r="F35" s="6"/>
    </row>
    <row r="36" spans="1:6" ht="12.75">
      <c r="A36" s="183" t="s">
        <v>222</v>
      </c>
      <c r="B36" s="6">
        <v>900.4</v>
      </c>
      <c r="C36" s="5">
        <v>1055.1</v>
      </c>
      <c r="D36" s="6">
        <v>1204.1</v>
      </c>
      <c r="E36" s="6">
        <v>1435.7</v>
      </c>
      <c r="F36" s="6">
        <v>1999.2</v>
      </c>
    </row>
    <row r="37" spans="1:6" ht="12.75">
      <c r="A37" s="183" t="s">
        <v>224</v>
      </c>
      <c r="B37" s="6"/>
      <c r="C37" s="6"/>
      <c r="D37" s="6"/>
      <c r="E37" s="6"/>
      <c r="F37" s="6"/>
    </row>
    <row r="38" spans="1:6" ht="12.75">
      <c r="A38" s="183" t="s">
        <v>225</v>
      </c>
      <c r="B38" s="16" t="s">
        <v>279</v>
      </c>
      <c r="C38" s="16" t="s">
        <v>279</v>
      </c>
      <c r="D38" s="16" t="s">
        <v>279</v>
      </c>
      <c r="E38" s="16" t="s">
        <v>279</v>
      </c>
      <c r="F38" s="16" t="s">
        <v>279</v>
      </c>
    </row>
    <row r="39" spans="1:6" ht="12.75">
      <c r="A39" s="183" t="s">
        <v>226</v>
      </c>
      <c r="B39" s="6">
        <v>4652.9</v>
      </c>
      <c r="C39" s="6">
        <v>11923.8</v>
      </c>
      <c r="D39" s="6">
        <v>10801.7</v>
      </c>
      <c r="E39" s="6">
        <v>13903.9</v>
      </c>
      <c r="F39" s="6">
        <v>19225.9</v>
      </c>
    </row>
    <row r="40" spans="1:6" ht="12.75">
      <c r="A40" s="183" t="s">
        <v>941</v>
      </c>
      <c r="B40" s="6"/>
      <c r="C40" s="6"/>
      <c r="D40" s="6"/>
      <c r="E40" s="6"/>
      <c r="F40" s="6"/>
    </row>
    <row r="41" spans="1:6" ht="12.75">
      <c r="A41" s="183" t="s">
        <v>942</v>
      </c>
      <c r="B41" s="6">
        <v>2.7</v>
      </c>
      <c r="C41" s="6">
        <v>6.6</v>
      </c>
      <c r="D41" s="6">
        <v>3.8</v>
      </c>
      <c r="E41" s="6">
        <v>2.7</v>
      </c>
      <c r="F41" s="6">
        <v>4.7</v>
      </c>
    </row>
    <row r="42" spans="1:6" ht="12.75">
      <c r="A42" s="183" t="s">
        <v>233</v>
      </c>
      <c r="B42" s="6">
        <v>4650.2</v>
      </c>
      <c r="C42" s="5">
        <v>11917.2</v>
      </c>
      <c r="D42" s="6">
        <v>10797.9</v>
      </c>
      <c r="E42" s="6">
        <v>13901.2</v>
      </c>
      <c r="F42" s="6">
        <v>19221.2</v>
      </c>
    </row>
    <row r="43" spans="1:6" ht="12.75">
      <c r="A43" s="38" t="s">
        <v>240</v>
      </c>
      <c r="B43" s="6">
        <v>136561.8</v>
      </c>
      <c r="C43" s="6">
        <v>173956.4</v>
      </c>
      <c r="D43" s="6">
        <v>169491.1</v>
      </c>
      <c r="E43" s="6">
        <v>201766.8</v>
      </c>
      <c r="F43" s="6">
        <v>256936</v>
      </c>
    </row>
    <row r="44" spans="1:6" ht="13.5" thickBot="1">
      <c r="A44" s="11"/>
      <c r="B44" s="11"/>
      <c r="C44" s="11"/>
      <c r="D44" s="42"/>
      <c r="E44" s="42"/>
      <c r="F44" s="42"/>
    </row>
    <row r="45" spans="1:2" ht="12.75">
      <c r="A45" s="209"/>
      <c r="B45" s="5"/>
    </row>
    <row r="46" ht="12.75">
      <c r="C46" s="14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&amp;C113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G82"/>
  <sheetViews>
    <sheetView showGridLines="0" zoomScale="160" zoomScaleNormal="160" workbookViewId="0" topLeftCell="A61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932</v>
      </c>
    </row>
    <row r="2" ht="18.75" customHeight="1" thickBot="1">
      <c r="A2" s="196" t="s">
        <v>152</v>
      </c>
    </row>
    <row r="3" spans="1:6" ht="18" customHeight="1" thickBot="1">
      <c r="A3" s="86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ht="12.75">
      <c r="A4" s="38"/>
    </row>
    <row r="5" ht="12.75">
      <c r="A5" s="209" t="s">
        <v>943</v>
      </c>
    </row>
    <row r="6" ht="12.75">
      <c r="A6" s="209"/>
    </row>
    <row r="7" ht="12.75">
      <c r="A7" s="209" t="s">
        <v>120</v>
      </c>
    </row>
    <row r="8" spans="1:6" ht="12.75">
      <c r="A8" s="5" t="s">
        <v>240</v>
      </c>
      <c r="B8" s="6">
        <v>136561.8</v>
      </c>
      <c r="C8" s="6">
        <v>173956.4</v>
      </c>
      <c r="D8" s="6">
        <v>169491.1</v>
      </c>
      <c r="E8" s="6">
        <v>201766.8</v>
      </c>
      <c r="F8" s="6">
        <v>256936</v>
      </c>
    </row>
    <row r="9" spans="1:6" ht="12.75">
      <c r="A9" s="5" t="s">
        <v>244</v>
      </c>
      <c r="B9" s="5"/>
      <c r="C9" s="6"/>
      <c r="D9" s="6"/>
      <c r="E9" s="6"/>
      <c r="F9" s="6"/>
    </row>
    <row r="10" spans="1:6" ht="12.75">
      <c r="A10" s="5" t="s">
        <v>944</v>
      </c>
      <c r="B10" s="6">
        <v>16547.2</v>
      </c>
      <c r="C10" s="6">
        <v>19482.6</v>
      </c>
      <c r="D10" s="6">
        <v>20142.2</v>
      </c>
      <c r="E10" s="6">
        <v>21685.6</v>
      </c>
      <c r="F10" s="6">
        <v>32992.7</v>
      </c>
    </row>
    <row r="11" spans="1:6" ht="12.75">
      <c r="A11" s="5" t="s">
        <v>945</v>
      </c>
      <c r="B11" s="6">
        <v>14758.7</v>
      </c>
      <c r="C11" s="6">
        <v>17638.7</v>
      </c>
      <c r="D11" s="6">
        <v>19519</v>
      </c>
      <c r="E11" s="6">
        <v>21435</v>
      </c>
      <c r="F11" s="6">
        <v>31897.6</v>
      </c>
    </row>
    <row r="12" spans="1:6" ht="12.75">
      <c r="A12" s="5" t="s">
        <v>946</v>
      </c>
      <c r="B12" s="6"/>
      <c r="C12" s="6"/>
      <c r="D12" s="6"/>
      <c r="E12" s="6"/>
      <c r="F12" s="6"/>
    </row>
    <row r="13" spans="1:6" ht="12.75">
      <c r="A13" s="5" t="s">
        <v>947</v>
      </c>
      <c r="B13" s="6">
        <v>11420.2</v>
      </c>
      <c r="C13" s="6">
        <v>14224.1</v>
      </c>
      <c r="D13" s="6">
        <v>15984.6</v>
      </c>
      <c r="E13" s="6">
        <v>17155.1</v>
      </c>
      <c r="F13" s="6">
        <v>26287.4</v>
      </c>
    </row>
    <row r="14" spans="1:6" ht="12.75">
      <c r="A14" s="369" t="s">
        <v>948</v>
      </c>
      <c r="B14" s="6"/>
      <c r="C14" s="6"/>
      <c r="D14" s="6"/>
      <c r="E14" s="6"/>
      <c r="F14" s="6"/>
    </row>
    <row r="15" spans="1:6" ht="12.75">
      <c r="A15" s="369" t="s">
        <v>949</v>
      </c>
      <c r="B15" s="6">
        <v>2438.1</v>
      </c>
      <c r="C15" s="6">
        <v>2359.5</v>
      </c>
      <c r="D15" s="6">
        <v>2330.3</v>
      </c>
      <c r="E15" s="6">
        <v>2844.2</v>
      </c>
      <c r="F15" s="6">
        <v>3611</v>
      </c>
    </row>
    <row r="16" spans="1:6" ht="12.75">
      <c r="A16" s="369" t="s">
        <v>950</v>
      </c>
      <c r="B16" s="6"/>
      <c r="C16" s="6"/>
      <c r="D16" s="6"/>
      <c r="E16" s="6"/>
      <c r="F16" s="6"/>
    </row>
    <row r="17" spans="1:6" ht="12.75">
      <c r="A17" s="369" t="s">
        <v>951</v>
      </c>
      <c r="B17" s="6">
        <v>900.4</v>
      </c>
      <c r="C17" s="6">
        <v>1055.1</v>
      </c>
      <c r="D17" s="6">
        <v>1204.1</v>
      </c>
      <c r="E17" s="6">
        <v>1435.7</v>
      </c>
      <c r="F17" s="6">
        <v>1999.2</v>
      </c>
    </row>
    <row r="18" spans="1:6" ht="12.75">
      <c r="A18" s="341" t="s">
        <v>952</v>
      </c>
      <c r="B18" s="6"/>
      <c r="C18" s="6"/>
      <c r="D18" s="6"/>
      <c r="E18" s="6"/>
      <c r="F18" s="6"/>
    </row>
    <row r="19" spans="1:6" ht="12.75">
      <c r="A19" s="341" t="s">
        <v>953</v>
      </c>
      <c r="B19" s="6">
        <v>1788.5</v>
      </c>
      <c r="C19" s="6">
        <v>1843.9</v>
      </c>
      <c r="D19" s="47">
        <v>623.2</v>
      </c>
      <c r="E19" s="47">
        <v>250.6</v>
      </c>
      <c r="F19" s="6">
        <v>1095.1</v>
      </c>
    </row>
    <row r="20" spans="1:6" ht="12.75">
      <c r="A20" s="40" t="s">
        <v>126</v>
      </c>
      <c r="B20" s="48"/>
      <c r="C20" s="48"/>
      <c r="D20" s="48"/>
      <c r="E20" s="6"/>
      <c r="F20" s="6"/>
    </row>
    <row r="21" spans="1:6" ht="12.75">
      <c r="A21" s="5" t="s">
        <v>914</v>
      </c>
      <c r="B21" s="5"/>
      <c r="C21" s="6"/>
      <c r="D21" s="6"/>
      <c r="E21" s="6"/>
      <c r="F21" s="6"/>
    </row>
    <row r="22" spans="1:6" ht="12.75">
      <c r="A22" s="153" t="s">
        <v>954</v>
      </c>
      <c r="B22" s="48">
        <v>153109</v>
      </c>
      <c r="C22" s="48">
        <v>193439</v>
      </c>
      <c r="D22" s="48">
        <v>189633.3</v>
      </c>
      <c r="E22" s="6">
        <v>223452.4</v>
      </c>
      <c r="F22" s="6">
        <v>289928.7</v>
      </c>
    </row>
    <row r="23" spans="1:6" ht="12.75">
      <c r="A23" s="153"/>
      <c r="B23" s="5"/>
      <c r="C23" s="6"/>
      <c r="D23" s="6"/>
      <c r="E23" s="6"/>
      <c r="F23" s="6"/>
    </row>
    <row r="24" spans="1:6" ht="12.75">
      <c r="A24" s="209" t="s">
        <v>836</v>
      </c>
      <c r="B24" s="5"/>
      <c r="C24" s="6"/>
      <c r="D24" s="6"/>
      <c r="E24" s="6"/>
      <c r="F24" s="6"/>
    </row>
    <row r="25" spans="1:6" ht="12.75">
      <c r="A25" s="209" t="s">
        <v>120</v>
      </c>
      <c r="B25" s="5"/>
      <c r="C25" s="6"/>
      <c r="D25" s="6"/>
      <c r="E25" s="6"/>
      <c r="F25" s="6"/>
    </row>
    <row r="26" spans="1:6" ht="12.75">
      <c r="A26" s="38" t="s">
        <v>240</v>
      </c>
      <c r="B26" s="48">
        <v>136561.8</v>
      </c>
      <c r="C26" s="48">
        <v>173956.4</v>
      </c>
      <c r="D26" s="48">
        <v>169491.1</v>
      </c>
      <c r="E26" s="6">
        <v>201766.8</v>
      </c>
      <c r="F26" s="6">
        <v>256936</v>
      </c>
    </row>
    <row r="27" spans="1:6" ht="12.75">
      <c r="A27" s="38" t="s">
        <v>910</v>
      </c>
      <c r="B27" s="5"/>
      <c r="C27" s="6"/>
      <c r="D27" s="6"/>
      <c r="E27" s="6"/>
      <c r="F27" s="6"/>
    </row>
    <row r="28" spans="1:6" ht="12.75">
      <c r="A28" s="38" t="s">
        <v>955</v>
      </c>
      <c r="B28" s="5"/>
      <c r="C28" s="6"/>
      <c r="D28" s="6"/>
      <c r="E28" s="6"/>
      <c r="F28" s="6"/>
    </row>
    <row r="29" spans="1:6" ht="12.75">
      <c r="A29" s="313" t="s">
        <v>912</v>
      </c>
      <c r="B29" s="16" t="s">
        <v>279</v>
      </c>
      <c r="C29" s="16" t="s">
        <v>279</v>
      </c>
      <c r="D29" s="16" t="s">
        <v>279</v>
      </c>
      <c r="E29" s="16" t="s">
        <v>279</v>
      </c>
      <c r="F29" s="6">
        <v>-1.1</v>
      </c>
    </row>
    <row r="30" spans="1:6" ht="12.75">
      <c r="A30" s="40" t="s">
        <v>126</v>
      </c>
      <c r="B30" s="5"/>
      <c r="C30" s="6"/>
      <c r="D30" s="6"/>
      <c r="E30" s="6"/>
      <c r="F30" s="6"/>
    </row>
    <row r="31" spans="1:6" ht="12.75">
      <c r="A31" s="38" t="s">
        <v>127</v>
      </c>
      <c r="B31" s="5">
        <v>120678.9</v>
      </c>
      <c r="C31" s="6">
        <v>171294.6</v>
      </c>
      <c r="D31" s="6">
        <v>154886.9</v>
      </c>
      <c r="E31" s="6">
        <v>183324.7</v>
      </c>
      <c r="F31" s="6">
        <v>234784.5</v>
      </c>
    </row>
    <row r="32" spans="1:6" ht="12.75">
      <c r="A32" s="40" t="s">
        <v>320</v>
      </c>
      <c r="B32" s="5">
        <v>120678.9</v>
      </c>
      <c r="C32" s="6">
        <v>171294.6</v>
      </c>
      <c r="D32" s="6">
        <v>154886.9</v>
      </c>
      <c r="E32" s="6">
        <v>183324.7</v>
      </c>
      <c r="F32" s="6">
        <v>234784.5</v>
      </c>
    </row>
    <row r="33" spans="1:7" ht="12.75">
      <c r="A33" s="5" t="s">
        <v>268</v>
      </c>
      <c r="B33" s="48">
        <v>15882.9</v>
      </c>
      <c r="C33" s="48">
        <v>2661.8</v>
      </c>
      <c r="D33" s="48">
        <v>14604.2</v>
      </c>
      <c r="E33" s="6">
        <v>18442.1</v>
      </c>
      <c r="F33" s="6">
        <v>22150.4</v>
      </c>
      <c r="G33" s="4">
        <v>22093</v>
      </c>
    </row>
    <row r="34" spans="1:6" ht="12.75">
      <c r="A34" s="5"/>
      <c r="B34" s="5"/>
      <c r="C34" s="6"/>
      <c r="D34" s="5"/>
      <c r="E34" s="6"/>
      <c r="F34" s="6"/>
    </row>
    <row r="35" spans="1:6" ht="12.75">
      <c r="A35" s="370" t="s">
        <v>956</v>
      </c>
      <c r="B35" s="5"/>
      <c r="C35" s="6"/>
      <c r="D35" s="5"/>
      <c r="E35" s="6"/>
      <c r="F35" s="6"/>
    </row>
    <row r="36" spans="1:6" ht="12.75">
      <c r="A36" s="370" t="s">
        <v>957</v>
      </c>
      <c r="B36" s="5"/>
      <c r="C36" s="6"/>
      <c r="D36" s="5"/>
      <c r="E36" s="6"/>
      <c r="F36" s="6"/>
    </row>
    <row r="37" spans="1:6" ht="12.75">
      <c r="A37" s="209" t="s">
        <v>120</v>
      </c>
      <c r="B37" s="5"/>
      <c r="C37" s="6"/>
      <c r="D37" s="5"/>
      <c r="E37" s="6"/>
      <c r="F37" s="6"/>
    </row>
    <row r="38" spans="1:6" ht="12.75">
      <c r="A38" s="38" t="s">
        <v>914</v>
      </c>
      <c r="B38" s="5"/>
      <c r="C38" s="6"/>
      <c r="D38" s="5"/>
      <c r="E38" s="6"/>
      <c r="F38" s="6"/>
    </row>
    <row r="39" spans="1:6" ht="12.75">
      <c r="A39" s="308" t="s">
        <v>954</v>
      </c>
      <c r="B39" s="6">
        <v>153109</v>
      </c>
      <c r="C39" s="6">
        <v>193439</v>
      </c>
      <c r="D39" s="48">
        <v>189633.3</v>
      </c>
      <c r="E39" s="6">
        <v>223452.4</v>
      </c>
      <c r="F39" s="6">
        <v>289928.7</v>
      </c>
    </row>
    <row r="40" spans="1:6" ht="12.75">
      <c r="A40" s="38" t="s">
        <v>910</v>
      </c>
      <c r="B40" s="5"/>
      <c r="C40" s="6"/>
      <c r="D40" s="5"/>
      <c r="E40" s="6"/>
      <c r="F40" s="6"/>
    </row>
    <row r="41" spans="1:6" ht="12.75">
      <c r="A41" s="38" t="s">
        <v>955</v>
      </c>
      <c r="B41" s="5"/>
      <c r="C41" s="6"/>
      <c r="D41" s="5"/>
      <c r="E41" s="6"/>
      <c r="F41" s="6"/>
    </row>
    <row r="42" spans="1:6" ht="12.75">
      <c r="A42" s="313" t="s">
        <v>912</v>
      </c>
      <c r="B42" s="16" t="s">
        <v>279</v>
      </c>
      <c r="C42" s="16" t="s">
        <v>279</v>
      </c>
      <c r="D42" s="16" t="s">
        <v>279</v>
      </c>
      <c r="E42" s="16" t="s">
        <v>279</v>
      </c>
      <c r="F42" s="6">
        <v>-1.1</v>
      </c>
    </row>
    <row r="43" spans="1:6" ht="12.75">
      <c r="A43" s="40" t="s">
        <v>126</v>
      </c>
      <c r="B43" s="5"/>
      <c r="C43" s="6"/>
      <c r="D43" s="5"/>
      <c r="E43" s="6"/>
      <c r="F43" s="6"/>
    </row>
    <row r="44" spans="1:6" ht="12.75">
      <c r="A44" s="5" t="s">
        <v>276</v>
      </c>
      <c r="B44" s="5">
        <v>137226.1</v>
      </c>
      <c r="C44" s="6">
        <v>190777.2</v>
      </c>
      <c r="D44" s="6">
        <v>175029.1</v>
      </c>
      <c r="E44" s="6">
        <v>205010.3</v>
      </c>
      <c r="F44" s="6">
        <v>267777.2</v>
      </c>
    </row>
    <row r="45" spans="1:6" ht="12.75">
      <c r="A45" s="40" t="s">
        <v>321</v>
      </c>
      <c r="B45" s="5">
        <v>137226.1</v>
      </c>
      <c r="C45" s="6">
        <v>190777.2</v>
      </c>
      <c r="D45" s="6">
        <v>175029.1</v>
      </c>
      <c r="E45" s="6">
        <v>205010.3</v>
      </c>
      <c r="F45" s="6">
        <v>267777.2</v>
      </c>
    </row>
    <row r="46" spans="1:6" ht="12.75">
      <c r="A46" s="5" t="s">
        <v>268</v>
      </c>
      <c r="B46" s="6">
        <v>15882.9</v>
      </c>
      <c r="C46" s="6">
        <v>2661.8</v>
      </c>
      <c r="D46" s="6">
        <v>14604.2</v>
      </c>
      <c r="E46" s="6">
        <v>18442.1</v>
      </c>
      <c r="F46" s="6">
        <v>22150.4</v>
      </c>
    </row>
    <row r="47" spans="1:6" ht="13.5" thickBot="1">
      <c r="A47" s="11"/>
      <c r="B47" s="42"/>
      <c r="C47" s="42"/>
      <c r="D47" s="42"/>
      <c r="E47" s="42"/>
      <c r="F47" s="42"/>
    </row>
    <row r="48" spans="1:3" ht="12.75">
      <c r="A48" s="38"/>
      <c r="C48" s="140"/>
    </row>
    <row r="49" ht="12.75">
      <c r="A49" s="38"/>
    </row>
    <row r="50" ht="12.75">
      <c r="A50" s="38"/>
    </row>
    <row r="51" ht="18.75" customHeight="1">
      <c r="A51" s="211" t="s">
        <v>932</v>
      </c>
    </row>
    <row r="52" ht="18.75" customHeight="1" thickBot="1">
      <c r="A52" s="196" t="s">
        <v>152</v>
      </c>
    </row>
    <row r="53" spans="1:6" ht="18" customHeight="1" thickBot="1">
      <c r="A53" s="86"/>
      <c r="B53" s="72">
        <v>2007</v>
      </c>
      <c r="C53" s="401">
        <v>2008</v>
      </c>
      <c r="D53" s="401">
        <v>2009</v>
      </c>
      <c r="E53" s="401">
        <v>2010</v>
      </c>
      <c r="F53" s="401">
        <v>2011</v>
      </c>
    </row>
    <row r="54" ht="12.75">
      <c r="A54" s="5"/>
    </row>
    <row r="55" ht="12.75">
      <c r="A55" s="209" t="s">
        <v>838</v>
      </c>
    </row>
    <row r="56" ht="12.75">
      <c r="A56" s="170" t="s">
        <v>839</v>
      </c>
    </row>
    <row r="57" ht="12.75">
      <c r="A57" s="170" t="s">
        <v>840</v>
      </c>
    </row>
    <row r="58" spans="1:6" ht="12.75">
      <c r="A58" s="5" t="s">
        <v>268</v>
      </c>
      <c r="B58" s="6">
        <v>15882.9</v>
      </c>
      <c r="C58" s="6">
        <v>2661.8</v>
      </c>
      <c r="D58" s="6">
        <v>14604.2</v>
      </c>
      <c r="E58" s="6">
        <v>18442.1</v>
      </c>
      <c r="F58" s="6">
        <v>22150.4</v>
      </c>
    </row>
    <row r="59" spans="1:6" ht="12.75">
      <c r="A59" s="192" t="s">
        <v>958</v>
      </c>
      <c r="B59" s="5"/>
      <c r="C59" s="6"/>
      <c r="D59" s="5"/>
      <c r="E59" s="6"/>
      <c r="F59" s="6"/>
    </row>
    <row r="60" spans="1:6" ht="12.75">
      <c r="A60" s="192" t="s">
        <v>286</v>
      </c>
      <c r="B60" s="6">
        <v>359.9</v>
      </c>
      <c r="C60" s="6">
        <v>566.3</v>
      </c>
      <c r="D60" s="5">
        <v>664.4</v>
      </c>
      <c r="E60" s="6">
        <v>731.4</v>
      </c>
      <c r="F60" s="6">
        <v>1345.4</v>
      </c>
    </row>
    <row r="61" spans="1:6" ht="12.75">
      <c r="A61" s="192" t="s">
        <v>841</v>
      </c>
      <c r="B61" s="5">
        <v>6.7</v>
      </c>
      <c r="C61" s="6">
        <v>255.6</v>
      </c>
      <c r="D61" s="5">
        <v>254.7</v>
      </c>
      <c r="E61" s="6">
        <v>82.4</v>
      </c>
      <c r="F61" s="6">
        <v>294.7</v>
      </c>
    </row>
    <row r="62" spans="1:6" ht="12.75">
      <c r="A62" s="192" t="s">
        <v>289</v>
      </c>
      <c r="B62" s="5">
        <v>353.2</v>
      </c>
      <c r="C62" s="6">
        <v>310.7</v>
      </c>
      <c r="D62" s="5">
        <v>409.7</v>
      </c>
      <c r="E62" s="6">
        <v>649</v>
      </c>
      <c r="F62" s="6">
        <v>1050.7</v>
      </c>
    </row>
    <row r="63" spans="1:6" ht="12.75">
      <c r="A63" s="192" t="s">
        <v>958</v>
      </c>
      <c r="B63" s="5"/>
      <c r="C63" s="6"/>
      <c r="D63" s="5"/>
      <c r="E63" s="6"/>
      <c r="F63" s="6"/>
    </row>
    <row r="64" spans="1:6" ht="12.75">
      <c r="A64" s="5" t="s">
        <v>959</v>
      </c>
      <c r="B64" s="5">
        <v>-4848.7</v>
      </c>
      <c r="C64" s="6">
        <v>-3581.8</v>
      </c>
      <c r="D64" s="6">
        <v>-3396.6</v>
      </c>
      <c r="E64" s="6">
        <v>-5981.9</v>
      </c>
      <c r="F64" s="6">
        <v>-5001.6</v>
      </c>
    </row>
    <row r="65" spans="1:6" ht="12.75">
      <c r="A65" s="192" t="s">
        <v>287</v>
      </c>
      <c r="B65" s="5">
        <v>-4.5</v>
      </c>
      <c r="C65" s="6">
        <v>-5.5</v>
      </c>
      <c r="D65" s="6">
        <v>-7</v>
      </c>
      <c r="E65" s="6">
        <v>-9.8</v>
      </c>
      <c r="F65" s="6">
        <v>-15.4</v>
      </c>
    </row>
    <row r="66" spans="1:6" ht="12.75">
      <c r="A66" s="192" t="s">
        <v>289</v>
      </c>
      <c r="B66" s="5">
        <v>-4844.2</v>
      </c>
      <c r="C66" s="6">
        <v>-3576.3</v>
      </c>
      <c r="D66" s="6">
        <v>-3389.6</v>
      </c>
      <c r="E66" s="6">
        <v>-5972.1</v>
      </c>
      <c r="F66" s="6">
        <v>-4986.2</v>
      </c>
    </row>
    <row r="67" spans="1:6" ht="12.75">
      <c r="A67" s="310" t="s">
        <v>920</v>
      </c>
      <c r="B67" s="5"/>
      <c r="C67" s="6"/>
      <c r="D67" s="6"/>
      <c r="E67" s="6"/>
      <c r="F67" s="6"/>
    </row>
    <row r="68" spans="1:6" ht="12.75">
      <c r="A68" s="310" t="s">
        <v>921</v>
      </c>
      <c r="B68" s="5"/>
      <c r="C68" s="6"/>
      <c r="D68" s="6"/>
      <c r="E68" s="6"/>
      <c r="F68" s="6"/>
    </row>
    <row r="69" spans="1:6" ht="14.25">
      <c r="A69" s="311" t="s">
        <v>318</v>
      </c>
      <c r="B69" s="6">
        <v>11394.1</v>
      </c>
      <c r="C69" s="6">
        <v>-353.7</v>
      </c>
      <c r="D69" s="6">
        <v>11872</v>
      </c>
      <c r="E69" s="6">
        <v>13191.6</v>
      </c>
      <c r="F69" s="6">
        <v>18494.2</v>
      </c>
    </row>
    <row r="70" spans="1:6" ht="12.75">
      <c r="A70" s="170" t="s">
        <v>292</v>
      </c>
      <c r="B70" s="5"/>
      <c r="C70" s="6"/>
      <c r="D70" s="6"/>
      <c r="E70" s="6"/>
      <c r="F70" s="6"/>
    </row>
    <row r="71" spans="1:6" ht="12.75">
      <c r="A71" s="308" t="s">
        <v>133</v>
      </c>
      <c r="B71" s="47">
        <v>4178.9</v>
      </c>
      <c r="C71" s="47">
        <v>3146.6</v>
      </c>
      <c r="D71" s="47">
        <v>3707.4</v>
      </c>
      <c r="E71" s="47">
        <v>7467.2</v>
      </c>
      <c r="F71" s="6">
        <v>11356.5</v>
      </c>
    </row>
    <row r="72" spans="1:6" ht="12.75">
      <c r="A72" s="308" t="s">
        <v>134</v>
      </c>
      <c r="B72" s="5"/>
      <c r="C72" s="6"/>
      <c r="D72" s="6"/>
      <c r="E72" s="6"/>
      <c r="F72" s="6"/>
    </row>
    <row r="73" spans="1:6" ht="12.75">
      <c r="A73" s="308" t="s">
        <v>845</v>
      </c>
      <c r="B73" s="5">
        <v>-25.4</v>
      </c>
      <c r="C73" s="6">
        <v>-679.5</v>
      </c>
      <c r="D73" s="6">
        <v>-2875</v>
      </c>
      <c r="E73" s="6">
        <v>-1580.3</v>
      </c>
      <c r="F73" s="6">
        <v>774.3</v>
      </c>
    </row>
    <row r="74" spans="1:6" ht="12.75">
      <c r="A74" s="192" t="s">
        <v>136</v>
      </c>
      <c r="B74" s="5">
        <v>558.6</v>
      </c>
      <c r="C74" s="6">
        <v>754.6</v>
      </c>
      <c r="D74" s="36">
        <v>778</v>
      </c>
      <c r="E74" s="6">
        <v>765.1</v>
      </c>
      <c r="F74" s="6">
        <v>880.8</v>
      </c>
    </row>
    <row r="75" spans="1:6" ht="12.75">
      <c r="A75" s="192" t="s">
        <v>871</v>
      </c>
      <c r="B75" s="5"/>
      <c r="C75" s="6"/>
      <c r="D75" s="5"/>
      <c r="E75" s="6"/>
      <c r="F75" s="6"/>
    </row>
    <row r="76" spans="1:6" ht="12.75">
      <c r="A76" s="192" t="s">
        <v>960</v>
      </c>
      <c r="B76" s="16" t="s">
        <v>279</v>
      </c>
      <c r="C76" s="16" t="s">
        <v>279</v>
      </c>
      <c r="D76" s="16" t="s">
        <v>279</v>
      </c>
      <c r="E76" s="16" t="s">
        <v>279</v>
      </c>
      <c r="F76" s="16" t="s">
        <v>279</v>
      </c>
    </row>
    <row r="77" spans="1:6" ht="12.75">
      <c r="A77" s="192" t="s">
        <v>296</v>
      </c>
      <c r="B77" s="5"/>
      <c r="C77" s="6"/>
      <c r="D77" s="5"/>
      <c r="E77" s="6"/>
      <c r="F77" s="6"/>
    </row>
    <row r="78" spans="1:6" ht="12.75">
      <c r="A78" s="192" t="s">
        <v>848</v>
      </c>
      <c r="B78" s="47">
        <v>6682</v>
      </c>
      <c r="C78" s="47">
        <v>-3575.4</v>
      </c>
      <c r="D78" s="47">
        <f>D69-D71-D73-D74</f>
        <v>10261.6</v>
      </c>
      <c r="E78" s="6">
        <v>6539.6</v>
      </c>
      <c r="F78" s="6">
        <v>5482.6</v>
      </c>
    </row>
    <row r="79" spans="1:6" ht="13.5" thickBot="1">
      <c r="A79" s="371"/>
      <c r="B79" s="42"/>
      <c r="C79" s="115"/>
      <c r="D79" s="42"/>
      <c r="E79" s="115"/>
      <c r="F79" s="42"/>
    </row>
    <row r="80" spans="1:5" ht="12.75">
      <c r="A80" s="5"/>
      <c r="E80" s="140"/>
    </row>
    <row r="81" spans="1:5" ht="14.25">
      <c r="A81" s="312" t="s">
        <v>322</v>
      </c>
      <c r="E81" s="140"/>
    </row>
    <row r="82" ht="12.75">
      <c r="A82" s="5" t="s">
        <v>961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&amp;C115</oddFooter>
  </headerFooter>
  <rowBreaks count="1" manualBreakCount="1">
    <brk id="48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="145" zoomScaleNormal="145" workbookViewId="0" topLeftCell="A46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962</v>
      </c>
    </row>
    <row r="2" ht="18.75" customHeight="1">
      <c r="A2" s="187" t="s">
        <v>2</v>
      </c>
    </row>
    <row r="3" ht="18" customHeight="1" thickBot="1">
      <c r="A3" s="196" t="s">
        <v>152</v>
      </c>
    </row>
    <row r="4" spans="1:6" ht="18" customHeight="1" thickBot="1">
      <c r="A4" s="307"/>
      <c r="B4" s="72">
        <v>2007</v>
      </c>
      <c r="C4" s="72">
        <v>2008</v>
      </c>
      <c r="D4" s="72">
        <v>2009</v>
      </c>
      <c r="E4" s="72">
        <v>2010</v>
      </c>
      <c r="F4" s="72">
        <v>2011</v>
      </c>
    </row>
    <row r="5" spans="1:2" ht="12.75">
      <c r="A5" s="175"/>
      <c r="B5" s="5"/>
    </row>
    <row r="6" spans="1:2" ht="12.75">
      <c r="A6" s="176" t="s">
        <v>874</v>
      </c>
      <c r="B6" s="5"/>
    </row>
    <row r="7" spans="1:2" ht="12.75">
      <c r="A7" s="209" t="s">
        <v>120</v>
      </c>
      <c r="B7" s="5"/>
    </row>
    <row r="8" spans="1:6" ht="12.75">
      <c r="A8" s="5" t="s">
        <v>121</v>
      </c>
      <c r="B8" s="6">
        <v>2594.5</v>
      </c>
      <c r="C8" s="6">
        <v>2685</v>
      </c>
      <c r="D8" s="6">
        <v>2622.7</v>
      </c>
      <c r="E8" s="6">
        <v>3421.5</v>
      </c>
      <c r="F8" s="6">
        <v>4230.1</v>
      </c>
    </row>
    <row r="9" spans="1:6" ht="12.75">
      <c r="A9" s="40" t="s">
        <v>126</v>
      </c>
      <c r="B9" s="6"/>
      <c r="C9" s="6"/>
      <c r="D9" s="6"/>
      <c r="E9" s="6"/>
      <c r="F9" s="6"/>
    </row>
    <row r="10" spans="1:6" ht="12.75">
      <c r="A10" s="5" t="s">
        <v>359</v>
      </c>
      <c r="B10" s="6">
        <v>1516.7</v>
      </c>
      <c r="C10" s="6">
        <v>1601.7</v>
      </c>
      <c r="D10" s="6">
        <v>1287.5</v>
      </c>
      <c r="E10" s="6">
        <v>1821.3</v>
      </c>
      <c r="F10" s="6">
        <v>2505.2</v>
      </c>
    </row>
    <row r="11" spans="1:6" ht="12.75">
      <c r="A11" s="284" t="s">
        <v>815</v>
      </c>
      <c r="B11" s="6">
        <f>B8-B10</f>
        <v>1077.8</v>
      </c>
      <c r="C11" s="6">
        <f>C8-C10</f>
        <v>1083.3</v>
      </c>
      <c r="D11" s="6">
        <f>D8-D10</f>
        <v>1335.2</v>
      </c>
      <c r="E11" s="6">
        <v>1600.2</v>
      </c>
      <c r="F11" s="6">
        <v>1724.9</v>
      </c>
    </row>
    <row r="12" spans="1:6" ht="12.75">
      <c r="A12" s="284" t="s">
        <v>397</v>
      </c>
      <c r="B12" s="6">
        <v>174.2</v>
      </c>
      <c r="C12" s="6">
        <v>113.3</v>
      </c>
      <c r="D12" s="6">
        <v>98</v>
      </c>
      <c r="E12" s="6">
        <v>174.5</v>
      </c>
      <c r="F12" s="6">
        <v>151</v>
      </c>
    </row>
    <row r="13" spans="1:6" ht="12.75">
      <c r="A13" s="5" t="s">
        <v>816</v>
      </c>
      <c r="B13" s="6">
        <f>B11-B12</f>
        <v>903.6</v>
      </c>
      <c r="C13" s="6">
        <f>C11-C12</f>
        <v>970</v>
      </c>
      <c r="D13" s="6">
        <f>D11-D12</f>
        <v>1237.2</v>
      </c>
      <c r="E13" s="6">
        <v>1425.7</v>
      </c>
      <c r="F13" s="6">
        <v>1573.9</v>
      </c>
    </row>
    <row r="14" spans="1:6" ht="12.75">
      <c r="A14" s="284"/>
      <c r="B14" s="6"/>
      <c r="C14" s="6"/>
      <c r="D14" s="6"/>
      <c r="E14" s="6"/>
      <c r="F14" s="6"/>
    </row>
    <row r="15" spans="1:6" ht="12.75">
      <c r="A15" s="209" t="s">
        <v>817</v>
      </c>
      <c r="B15" s="6"/>
      <c r="C15" s="6"/>
      <c r="D15" s="6"/>
      <c r="E15" s="6"/>
      <c r="F15" s="6"/>
    </row>
    <row r="16" spans="1:6" ht="12.75">
      <c r="A16" s="209" t="s">
        <v>120</v>
      </c>
      <c r="B16" s="6"/>
      <c r="C16" s="6"/>
      <c r="D16" s="6"/>
      <c r="E16" s="6"/>
      <c r="F16" s="6"/>
    </row>
    <row r="17" spans="1:6" ht="12.75">
      <c r="A17" s="5" t="s">
        <v>815</v>
      </c>
      <c r="B17" s="6">
        <f>B11</f>
        <v>1077.8</v>
      </c>
      <c r="C17" s="6">
        <f>C11</f>
        <v>1083.3</v>
      </c>
      <c r="D17" s="6">
        <f>D11</f>
        <v>1335.2</v>
      </c>
      <c r="E17" s="6">
        <v>1600.2</v>
      </c>
      <c r="F17" s="6">
        <v>1724.9</v>
      </c>
    </row>
    <row r="18" spans="1:6" ht="12.75">
      <c r="A18" s="40" t="s">
        <v>126</v>
      </c>
      <c r="B18" s="6"/>
      <c r="C18" s="6"/>
      <c r="D18" s="6"/>
      <c r="E18" s="6"/>
      <c r="F18" s="6"/>
    </row>
    <row r="19" spans="1:6" ht="12.75">
      <c r="A19" s="5" t="s">
        <v>549</v>
      </c>
      <c r="B19" s="6">
        <v>898.9</v>
      </c>
      <c r="C19" s="6">
        <v>943</v>
      </c>
      <c r="D19" s="6">
        <v>1233.4</v>
      </c>
      <c r="E19" s="6">
        <v>1422</v>
      </c>
      <c r="F19" s="6">
        <v>1569.2</v>
      </c>
    </row>
    <row r="20" spans="1:6" ht="12.75">
      <c r="A20" s="153" t="s">
        <v>154</v>
      </c>
      <c r="B20" s="6">
        <v>808.5</v>
      </c>
      <c r="C20" s="6">
        <v>816.8</v>
      </c>
      <c r="D20" s="6">
        <v>1210.3</v>
      </c>
      <c r="E20" s="6">
        <v>1202.5</v>
      </c>
      <c r="F20" s="6">
        <v>1530.8</v>
      </c>
    </row>
    <row r="21" spans="1:6" ht="12.75">
      <c r="A21" s="153" t="s">
        <v>155</v>
      </c>
      <c r="B21" s="6"/>
      <c r="C21" s="6"/>
      <c r="D21" s="6"/>
      <c r="E21" s="6"/>
      <c r="F21" s="6"/>
    </row>
    <row r="22" spans="1:6" ht="12.75">
      <c r="A22" s="153" t="s">
        <v>156</v>
      </c>
      <c r="B22" s="6">
        <v>90.4</v>
      </c>
      <c r="C22" s="6">
        <v>126.2</v>
      </c>
      <c r="D22" s="6">
        <v>23.1</v>
      </c>
      <c r="E22" s="6">
        <v>219.5</v>
      </c>
      <c r="F22" s="6">
        <v>38.4</v>
      </c>
    </row>
    <row r="23" spans="1:6" ht="12.75">
      <c r="A23" s="153" t="s">
        <v>854</v>
      </c>
      <c r="B23" s="6"/>
      <c r="C23" s="6"/>
      <c r="D23" s="6"/>
      <c r="E23" s="6"/>
      <c r="F23" s="6"/>
    </row>
    <row r="24" spans="1:6" ht="12.75">
      <c r="A24" s="153" t="s">
        <v>855</v>
      </c>
      <c r="B24" s="6">
        <v>81.6</v>
      </c>
      <c r="C24" s="6">
        <v>123.3</v>
      </c>
      <c r="D24" s="6">
        <v>20.8</v>
      </c>
      <c r="E24" s="6">
        <v>193.6</v>
      </c>
      <c r="F24" s="6">
        <v>5.5</v>
      </c>
    </row>
    <row r="25" spans="1:6" ht="12.75">
      <c r="A25" s="153" t="s">
        <v>821</v>
      </c>
      <c r="B25" s="6"/>
      <c r="C25" s="6"/>
      <c r="D25" s="6"/>
      <c r="E25" s="6"/>
      <c r="F25" s="6"/>
    </row>
    <row r="26" spans="1:6" ht="12.75">
      <c r="A26" s="153" t="s">
        <v>3</v>
      </c>
      <c r="B26" s="6">
        <v>8.8</v>
      </c>
      <c r="C26" s="6">
        <v>2.9</v>
      </c>
      <c r="D26" s="6">
        <v>2.3</v>
      </c>
      <c r="E26" s="6">
        <v>25.9</v>
      </c>
      <c r="F26" s="6">
        <v>32.9</v>
      </c>
    </row>
    <row r="27" spans="1:6" ht="12.75">
      <c r="A27" s="5" t="s">
        <v>551</v>
      </c>
      <c r="B27" s="6">
        <v>4.7</v>
      </c>
      <c r="C27" s="6">
        <v>27</v>
      </c>
      <c r="D27" s="6">
        <v>3.8</v>
      </c>
      <c r="E27" s="6">
        <v>3.7</v>
      </c>
      <c r="F27" s="6">
        <v>4.7</v>
      </c>
    </row>
    <row r="28" spans="1:6" ht="12.75">
      <c r="A28" s="308" t="s">
        <v>823</v>
      </c>
      <c r="B28" s="16" t="s">
        <v>279</v>
      </c>
      <c r="C28" s="16" t="s">
        <v>279</v>
      </c>
      <c r="D28" s="16" t="s">
        <v>279</v>
      </c>
      <c r="E28" s="16" t="s">
        <v>279</v>
      </c>
      <c r="F28" s="16" t="s">
        <v>279</v>
      </c>
    </row>
    <row r="29" spans="1:6" ht="12.75">
      <c r="A29" s="308" t="s">
        <v>181</v>
      </c>
      <c r="B29" s="6"/>
      <c r="C29" s="6"/>
      <c r="D29" s="6"/>
      <c r="E29" s="6"/>
      <c r="F29" s="6"/>
    </row>
    <row r="30" spans="1:6" ht="12.75">
      <c r="A30" s="5" t="s">
        <v>877</v>
      </c>
      <c r="B30" s="6">
        <f>B17-B19-B27</f>
        <v>174.2</v>
      </c>
      <c r="C30" s="6">
        <f>C17-C19-C27</f>
        <v>113.3</v>
      </c>
      <c r="D30" s="6">
        <f>D17-D19-D27</f>
        <v>98</v>
      </c>
      <c r="E30" s="6">
        <v>174.5</v>
      </c>
      <c r="F30" s="6">
        <v>151</v>
      </c>
    </row>
    <row r="31" spans="1:6" ht="12.75">
      <c r="A31" s="5"/>
      <c r="B31" s="6"/>
      <c r="C31" s="6"/>
      <c r="D31" s="6"/>
      <c r="E31" s="6"/>
      <c r="F31" s="6"/>
    </row>
    <row r="32" spans="1:6" ht="12.75">
      <c r="A32" s="209" t="s">
        <v>825</v>
      </c>
      <c r="B32" s="6"/>
      <c r="C32" s="6"/>
      <c r="D32" s="6"/>
      <c r="E32" s="6"/>
      <c r="F32" s="6"/>
    </row>
    <row r="33" spans="1:6" ht="12.75">
      <c r="A33" s="176" t="s">
        <v>120</v>
      </c>
      <c r="B33" s="6"/>
      <c r="C33" s="6"/>
      <c r="D33" s="6"/>
      <c r="E33" s="6"/>
      <c r="F33" s="6"/>
    </row>
    <row r="34" spans="1:6" ht="12.75">
      <c r="A34" s="175" t="s">
        <v>181</v>
      </c>
      <c r="B34" s="6"/>
      <c r="C34" s="6"/>
      <c r="D34" s="6"/>
      <c r="E34" s="6"/>
      <c r="F34" s="6"/>
    </row>
    <row r="35" spans="1:6" ht="12.75">
      <c r="A35" s="5" t="s">
        <v>877</v>
      </c>
      <c r="B35" s="6">
        <f>B30</f>
        <v>174.2</v>
      </c>
      <c r="C35" s="6">
        <f>C30</f>
        <v>113.3</v>
      </c>
      <c r="D35" s="6">
        <f>D30</f>
        <v>98</v>
      </c>
      <c r="E35" s="6">
        <v>174.5</v>
      </c>
      <c r="F35" s="6">
        <v>151</v>
      </c>
    </row>
    <row r="36" spans="1:6" ht="12.75">
      <c r="A36" s="308" t="s">
        <v>860</v>
      </c>
      <c r="B36" s="6">
        <v>51.4</v>
      </c>
      <c r="C36" s="6">
        <v>26.6</v>
      </c>
      <c r="D36" s="6">
        <v>7.4</v>
      </c>
      <c r="E36" s="6">
        <v>0.9</v>
      </c>
      <c r="F36" s="6">
        <v>16.1</v>
      </c>
    </row>
    <row r="37" spans="1:6" ht="12.75">
      <c r="A37" s="183" t="s">
        <v>184</v>
      </c>
      <c r="B37" s="6">
        <v>49.3</v>
      </c>
      <c r="C37" s="6">
        <v>26.3</v>
      </c>
      <c r="D37" s="6">
        <v>6.8</v>
      </c>
      <c r="E37" s="6">
        <v>0.3</v>
      </c>
      <c r="F37" s="6">
        <v>15.2</v>
      </c>
    </row>
    <row r="38" spans="1:6" ht="12.75">
      <c r="A38" s="183" t="s">
        <v>185</v>
      </c>
      <c r="B38" s="6">
        <v>2</v>
      </c>
      <c r="C38" s="6">
        <v>0.1</v>
      </c>
      <c r="D38" s="6">
        <v>0.1</v>
      </c>
      <c r="E38" s="6">
        <v>0.1</v>
      </c>
      <c r="F38" s="6">
        <v>0.8</v>
      </c>
    </row>
    <row r="39" spans="1:6" ht="12.75">
      <c r="A39" s="183" t="s">
        <v>186</v>
      </c>
      <c r="B39" s="6">
        <v>2</v>
      </c>
      <c r="C39" s="6">
        <v>0.1</v>
      </c>
      <c r="D39" s="6">
        <v>0.1</v>
      </c>
      <c r="E39" s="6">
        <v>0.1</v>
      </c>
      <c r="F39" s="6">
        <v>0.8</v>
      </c>
    </row>
    <row r="40" spans="1:6" ht="12.75">
      <c r="A40" s="183" t="s">
        <v>188</v>
      </c>
      <c r="B40" s="16" t="s">
        <v>279</v>
      </c>
      <c r="C40" s="16" t="s">
        <v>279</v>
      </c>
      <c r="D40" s="16" t="s">
        <v>279</v>
      </c>
      <c r="E40" s="16" t="s">
        <v>279</v>
      </c>
      <c r="F40" s="16" t="s">
        <v>279</v>
      </c>
    </row>
    <row r="41" spans="1:6" ht="12.75">
      <c r="A41" s="183" t="s">
        <v>189</v>
      </c>
      <c r="B41" s="6"/>
      <c r="C41" s="6"/>
      <c r="D41" s="6"/>
      <c r="E41" s="6"/>
      <c r="F41" s="6"/>
    </row>
    <row r="42" spans="1:6" ht="12.75">
      <c r="A42" s="183" t="s">
        <v>210</v>
      </c>
      <c r="B42" s="16" t="s">
        <v>279</v>
      </c>
      <c r="C42" s="16" t="s">
        <v>279</v>
      </c>
      <c r="D42" s="16" t="s">
        <v>279</v>
      </c>
      <c r="E42" s="16" t="s">
        <v>279</v>
      </c>
      <c r="F42" s="16" t="s">
        <v>279</v>
      </c>
    </row>
    <row r="43" spans="1:6" ht="12.75">
      <c r="A43" s="183" t="s">
        <v>827</v>
      </c>
      <c r="B43" s="6"/>
      <c r="C43" s="6"/>
      <c r="D43" s="6"/>
      <c r="E43" s="6"/>
      <c r="F43" s="6"/>
    </row>
    <row r="44" spans="1:6" ht="12.75">
      <c r="A44" s="183" t="s">
        <v>828</v>
      </c>
      <c r="B44" s="6">
        <v>0.1</v>
      </c>
      <c r="C44" s="6">
        <v>0.2</v>
      </c>
      <c r="D44" s="6">
        <v>0.5</v>
      </c>
      <c r="E44" s="6">
        <v>0.5</v>
      </c>
      <c r="F44" s="6">
        <v>0.1</v>
      </c>
    </row>
    <row r="45" spans="1:6" ht="12.75">
      <c r="A45" s="184" t="s">
        <v>195</v>
      </c>
      <c r="B45" s="16" t="s">
        <v>279</v>
      </c>
      <c r="C45" s="16" t="s">
        <v>279</v>
      </c>
      <c r="D45" s="16" t="s">
        <v>279</v>
      </c>
      <c r="E45" s="16" t="s">
        <v>279</v>
      </c>
      <c r="F45" s="16" t="s">
        <v>279</v>
      </c>
    </row>
    <row r="46" spans="1:6" ht="12.75">
      <c r="A46" s="40" t="s">
        <v>126</v>
      </c>
      <c r="B46" s="6"/>
      <c r="C46" s="6"/>
      <c r="D46" s="6"/>
      <c r="E46" s="6"/>
      <c r="F46" s="6"/>
    </row>
    <row r="47" spans="1:6" ht="12.75">
      <c r="A47" s="5" t="s">
        <v>860</v>
      </c>
      <c r="B47" s="6">
        <v>8.2</v>
      </c>
      <c r="C47" s="6">
        <v>5.4</v>
      </c>
      <c r="D47" s="6">
        <v>51.7</v>
      </c>
      <c r="E47" s="6">
        <v>49.3</v>
      </c>
      <c r="F47" s="6">
        <v>57.1</v>
      </c>
    </row>
    <row r="48" spans="1:6" ht="12.75">
      <c r="A48" s="183" t="s">
        <v>184</v>
      </c>
      <c r="B48" s="6">
        <v>8.2</v>
      </c>
      <c r="C48" s="6">
        <v>5.4</v>
      </c>
      <c r="D48" s="6">
        <v>51.7</v>
      </c>
      <c r="E48" s="6">
        <v>49.3</v>
      </c>
      <c r="F48" s="6">
        <v>57.1</v>
      </c>
    </row>
    <row r="49" spans="1:6" ht="12.75">
      <c r="A49" s="183" t="s">
        <v>185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</row>
    <row r="50" spans="1:6" ht="12.75">
      <c r="A50" s="183" t="s">
        <v>188</v>
      </c>
      <c r="B50" s="16" t="s">
        <v>279</v>
      </c>
      <c r="C50" s="16" t="s">
        <v>279</v>
      </c>
      <c r="D50" s="16" t="s">
        <v>279</v>
      </c>
      <c r="E50" s="16" t="s">
        <v>279</v>
      </c>
      <c r="F50" s="16" t="s">
        <v>279</v>
      </c>
    </row>
    <row r="51" spans="1:6" ht="12.75">
      <c r="A51" s="183" t="s">
        <v>189</v>
      </c>
      <c r="B51" s="6"/>
      <c r="C51" s="6"/>
      <c r="D51" s="6"/>
      <c r="E51" s="6"/>
      <c r="F51" s="6"/>
    </row>
    <row r="52" spans="1:6" ht="12.75">
      <c r="A52" s="183" t="s">
        <v>210</v>
      </c>
      <c r="B52" s="16" t="s">
        <v>279</v>
      </c>
      <c r="C52" s="16" t="s">
        <v>279</v>
      </c>
      <c r="D52" s="16" t="s">
        <v>279</v>
      </c>
      <c r="E52" s="16" t="s">
        <v>279</v>
      </c>
      <c r="F52" s="16" t="s">
        <v>279</v>
      </c>
    </row>
    <row r="53" spans="1:6" ht="12.75">
      <c r="A53" s="183" t="s">
        <v>827</v>
      </c>
      <c r="B53" s="6"/>
      <c r="C53" s="6"/>
      <c r="D53" s="6"/>
      <c r="E53" s="6"/>
      <c r="F53" s="6"/>
    </row>
    <row r="54" spans="1:6" ht="12.75">
      <c r="A54" s="183" t="s">
        <v>828</v>
      </c>
      <c r="B54" s="16" t="s">
        <v>279</v>
      </c>
      <c r="C54" s="16" t="s">
        <v>279</v>
      </c>
      <c r="D54" s="16" t="s">
        <v>279</v>
      </c>
      <c r="E54" s="16" t="s">
        <v>279</v>
      </c>
      <c r="F54" s="16" t="s">
        <v>279</v>
      </c>
    </row>
    <row r="55" spans="1:6" ht="12.75">
      <c r="A55" s="184" t="s">
        <v>195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</row>
    <row r="56" spans="1:6" ht="12.75">
      <c r="A56" s="5" t="s">
        <v>829</v>
      </c>
      <c r="B56" s="6">
        <f>B35+B36-B47</f>
        <v>217.4</v>
      </c>
      <c r="C56" s="6">
        <f>C35+C36-C47</f>
        <v>134.5</v>
      </c>
      <c r="D56" s="6">
        <f>D35+D36-D47</f>
        <v>53.7</v>
      </c>
      <c r="E56" s="6">
        <v>126.1</v>
      </c>
      <c r="F56" s="6">
        <v>110</v>
      </c>
    </row>
    <row r="57" spans="1:6" ht="13.5" thickBot="1">
      <c r="A57" s="11"/>
      <c r="B57" s="11"/>
      <c r="C57" s="42"/>
      <c r="D57" s="42"/>
      <c r="E57" s="42"/>
      <c r="F57" s="42"/>
    </row>
    <row r="58" ht="12.75">
      <c r="A58" s="5"/>
    </row>
  </sheetData>
  <printOptions/>
  <pageMargins left="0.75" right="0.75" top="1" bottom="1" header="0.5" footer="0.5"/>
  <pageSetup horizontalDpi="600" verticalDpi="600" orientation="portrait" paperSize="9" scale="96" r:id="rId1"/>
  <headerFooter alignWithMargins="0">
    <oddFooter>&amp;C116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60"/>
  <sheetViews>
    <sheetView showGridLines="0" zoomScale="145" zoomScaleNormal="145" workbookViewId="0" topLeftCell="A43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4</v>
      </c>
    </row>
    <row r="2" ht="18.75" customHeight="1" thickBot="1">
      <c r="A2" s="196" t="s">
        <v>119</v>
      </c>
    </row>
    <row r="3" spans="1:6" ht="18" customHeight="1" thickBot="1">
      <c r="A3" s="307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spans="1:2" ht="12.75">
      <c r="A4" s="175"/>
      <c r="B4" s="5"/>
    </row>
    <row r="5" spans="1:2" ht="12.75">
      <c r="A5" s="152" t="s">
        <v>831</v>
      </c>
      <c r="B5" s="5"/>
    </row>
    <row r="6" spans="1:2" ht="12.75">
      <c r="A6" s="209" t="s">
        <v>120</v>
      </c>
      <c r="B6" s="5"/>
    </row>
    <row r="7" spans="1:6" ht="12.75">
      <c r="A7" s="38" t="s">
        <v>829</v>
      </c>
      <c r="B7" s="6">
        <v>217.4</v>
      </c>
      <c r="C7" s="6">
        <v>134.5</v>
      </c>
      <c r="D7" s="6">
        <v>53.7</v>
      </c>
      <c r="E7" s="6">
        <v>126.1</v>
      </c>
      <c r="F7" s="6">
        <v>110</v>
      </c>
    </row>
    <row r="8" spans="1:6" ht="12.75">
      <c r="A8" s="308" t="s">
        <v>219</v>
      </c>
      <c r="B8" s="6">
        <v>8.8</v>
      </c>
      <c r="C8" s="6">
        <v>2.6</v>
      </c>
      <c r="D8" s="6">
        <v>2.3</v>
      </c>
      <c r="E8" s="6">
        <v>25.9</v>
      </c>
      <c r="F8" s="6">
        <v>32.9</v>
      </c>
    </row>
    <row r="9" spans="1:6" ht="12.75">
      <c r="A9" s="183" t="s">
        <v>220</v>
      </c>
      <c r="B9" s="6"/>
      <c r="C9" s="6"/>
      <c r="D9" s="6"/>
      <c r="E9" s="6"/>
      <c r="F9" s="140"/>
    </row>
    <row r="10" spans="1:6" ht="12.75">
      <c r="A10" s="183" t="s">
        <v>818</v>
      </c>
      <c r="B10" s="16" t="s">
        <v>279</v>
      </c>
      <c r="C10" s="16" t="s">
        <v>279</v>
      </c>
      <c r="D10" s="16" t="s">
        <v>279</v>
      </c>
      <c r="E10" s="16" t="s">
        <v>279</v>
      </c>
      <c r="F10" s="16" t="s">
        <v>279</v>
      </c>
    </row>
    <row r="11" spans="1:6" ht="12.75">
      <c r="A11" s="183" t="s">
        <v>223</v>
      </c>
      <c r="B11" s="6"/>
      <c r="C11" s="6"/>
      <c r="D11" s="6"/>
      <c r="E11" s="6"/>
      <c r="F11" s="140"/>
    </row>
    <row r="12" spans="1:6" ht="12.75">
      <c r="A12" s="183" t="s">
        <v>222</v>
      </c>
      <c r="B12" s="6">
        <v>8.8</v>
      </c>
      <c r="C12" s="6">
        <v>2.6</v>
      </c>
      <c r="D12" s="6">
        <v>2.3</v>
      </c>
      <c r="E12" s="6">
        <v>25.9</v>
      </c>
      <c r="F12" s="6">
        <v>32.9</v>
      </c>
    </row>
    <row r="13" spans="1:6" ht="12.75">
      <c r="A13" s="5" t="s">
        <v>834</v>
      </c>
      <c r="B13" s="6">
        <v>3292.3</v>
      </c>
      <c r="C13" s="6">
        <v>3611.1</v>
      </c>
      <c r="D13" s="6">
        <v>5147.4</v>
      </c>
      <c r="E13" s="6">
        <v>5903.4</v>
      </c>
      <c r="F13" s="6">
        <v>6133.3</v>
      </c>
    </row>
    <row r="14" spans="1:6" ht="12.75">
      <c r="A14" s="5" t="s">
        <v>229</v>
      </c>
      <c r="B14" s="6"/>
      <c r="C14" s="6"/>
      <c r="D14" s="6"/>
      <c r="E14" s="6"/>
      <c r="F14" s="140"/>
    </row>
    <row r="15" spans="1:6" ht="12.75">
      <c r="A15" s="308" t="s">
        <v>228</v>
      </c>
      <c r="B15" s="6">
        <v>1</v>
      </c>
      <c r="C15" s="6">
        <v>0.5</v>
      </c>
      <c r="D15" s="6">
        <v>0.4</v>
      </c>
      <c r="E15" s="6">
        <v>0.9</v>
      </c>
      <c r="F15" s="6">
        <v>2.4</v>
      </c>
    </row>
    <row r="16" spans="1:6" ht="12.75">
      <c r="A16" s="5" t="s">
        <v>233</v>
      </c>
      <c r="B16" s="6">
        <v>3291.3</v>
      </c>
      <c r="C16" s="6">
        <v>3610.6</v>
      </c>
      <c r="D16" s="6">
        <v>5147</v>
      </c>
      <c r="E16" s="6">
        <v>5902.5</v>
      </c>
      <c r="F16" s="6">
        <v>6130.9</v>
      </c>
    </row>
    <row r="17" spans="1:6" ht="12.75">
      <c r="A17" s="40" t="s">
        <v>126</v>
      </c>
      <c r="B17" s="6"/>
      <c r="C17" s="6"/>
      <c r="D17" s="6"/>
      <c r="E17" s="6"/>
      <c r="F17" s="140"/>
    </row>
    <row r="18" spans="1:6" ht="12.75">
      <c r="A18" s="183" t="s">
        <v>215</v>
      </c>
      <c r="B18" s="6"/>
      <c r="C18" s="6"/>
      <c r="D18" s="6"/>
      <c r="E18" s="6"/>
      <c r="F18" s="140"/>
    </row>
    <row r="19" spans="1:6" ht="12.75">
      <c r="A19" s="183" t="s">
        <v>216</v>
      </c>
      <c r="B19" s="6">
        <v>2.6</v>
      </c>
      <c r="C19" s="6">
        <v>3.6</v>
      </c>
      <c r="D19" s="6">
        <v>130.9</v>
      </c>
      <c r="E19" s="6">
        <v>192.9</v>
      </c>
      <c r="F19" s="6">
        <v>0.1</v>
      </c>
    </row>
    <row r="20" spans="1:6" ht="12.75">
      <c r="A20" s="183" t="s">
        <v>235</v>
      </c>
      <c r="B20" s="6">
        <v>2.6</v>
      </c>
      <c r="C20" s="6">
        <v>3.6</v>
      </c>
      <c r="D20" s="6">
        <v>130.9</v>
      </c>
      <c r="E20" s="6">
        <v>192.9</v>
      </c>
      <c r="F20" s="6">
        <v>0.1</v>
      </c>
    </row>
    <row r="21" spans="1:6" ht="12.75">
      <c r="A21" s="183" t="s">
        <v>224</v>
      </c>
      <c r="B21" s="6"/>
      <c r="C21" s="6"/>
      <c r="D21" s="6"/>
      <c r="E21" s="6"/>
      <c r="F21" s="140"/>
    </row>
    <row r="22" spans="1:6" ht="12.75">
      <c r="A22" s="183" t="s">
        <v>225</v>
      </c>
      <c r="B22" s="6">
        <v>18.6</v>
      </c>
      <c r="C22" s="6">
        <v>115.2</v>
      </c>
      <c r="D22" s="6">
        <v>114.9</v>
      </c>
      <c r="E22" s="6">
        <v>177.8</v>
      </c>
      <c r="F22" s="6">
        <v>161.6</v>
      </c>
    </row>
    <row r="23" spans="1:6" ht="12.75">
      <c r="A23" s="183" t="s">
        <v>935</v>
      </c>
      <c r="B23" s="6"/>
      <c r="C23" s="6"/>
      <c r="D23" s="6"/>
      <c r="E23" s="6"/>
      <c r="F23" s="140"/>
    </row>
    <row r="24" spans="1:6" ht="12.75">
      <c r="A24" s="183" t="s">
        <v>5</v>
      </c>
      <c r="B24" s="6">
        <v>18.6</v>
      </c>
      <c r="C24" s="6">
        <v>112.6</v>
      </c>
      <c r="D24" s="6">
        <v>114.9</v>
      </c>
      <c r="E24" s="6">
        <v>177.8</v>
      </c>
      <c r="F24" s="6">
        <v>161.6</v>
      </c>
    </row>
    <row r="25" spans="1:6" ht="12.75">
      <c r="A25" s="183" t="s">
        <v>226</v>
      </c>
      <c r="B25" s="6">
        <v>1376.4</v>
      </c>
      <c r="C25" s="6">
        <v>692.7</v>
      </c>
      <c r="D25" s="6">
        <v>1007.7</v>
      </c>
      <c r="E25" s="6">
        <v>252.6</v>
      </c>
      <c r="F25" s="6">
        <v>56.9</v>
      </c>
    </row>
    <row r="26" spans="1:6" ht="12.75">
      <c r="A26" s="5" t="s">
        <v>941</v>
      </c>
      <c r="B26" s="6"/>
      <c r="C26" s="6"/>
      <c r="D26" s="6"/>
      <c r="E26" s="6"/>
      <c r="F26" s="140"/>
    </row>
    <row r="27" spans="1:6" ht="12.75">
      <c r="A27" s="5" t="s">
        <v>942</v>
      </c>
      <c r="B27" s="6">
        <v>1.2</v>
      </c>
      <c r="C27" s="6">
        <v>0.9</v>
      </c>
      <c r="D27" s="6">
        <v>2.8</v>
      </c>
      <c r="E27" s="6">
        <v>2.4</v>
      </c>
      <c r="F27" s="6">
        <v>2.5</v>
      </c>
    </row>
    <row r="28" spans="1:6" ht="12.75">
      <c r="A28" s="5" t="s">
        <v>233</v>
      </c>
      <c r="B28" s="6">
        <v>1375.2</v>
      </c>
      <c r="C28" s="6">
        <v>691.8</v>
      </c>
      <c r="D28" s="6">
        <v>1004.9</v>
      </c>
      <c r="E28" s="6">
        <v>250.2</v>
      </c>
      <c r="F28" s="6">
        <v>54.4</v>
      </c>
    </row>
    <row r="29" spans="1:6" ht="12.75">
      <c r="A29" s="5" t="s">
        <v>240</v>
      </c>
      <c r="B29" s="6">
        <v>2120.9</v>
      </c>
      <c r="C29" s="6">
        <v>2936.7</v>
      </c>
      <c r="D29" s="6">
        <v>3949.9</v>
      </c>
      <c r="E29" s="6">
        <v>5432.1</v>
      </c>
      <c r="F29" s="6">
        <v>6057.6</v>
      </c>
    </row>
    <row r="30" spans="1:6" ht="12.75">
      <c r="A30" s="5"/>
      <c r="B30" s="6"/>
      <c r="C30" s="6"/>
      <c r="D30" s="6"/>
      <c r="E30" s="6"/>
      <c r="F30" s="140"/>
    </row>
    <row r="31" spans="1:6" ht="12.75">
      <c r="A31" s="209" t="s">
        <v>901</v>
      </c>
      <c r="B31" s="6"/>
      <c r="C31" s="6"/>
      <c r="D31" s="6"/>
      <c r="E31" s="6"/>
      <c r="F31" s="140"/>
    </row>
    <row r="32" spans="1:6" ht="12.75">
      <c r="A32" s="209" t="s">
        <v>120</v>
      </c>
      <c r="B32" s="6"/>
      <c r="C32" s="6"/>
      <c r="D32" s="6"/>
      <c r="E32" s="6"/>
      <c r="F32" s="140"/>
    </row>
    <row r="33" spans="1:6" ht="12.75">
      <c r="A33" s="5" t="s">
        <v>240</v>
      </c>
      <c r="B33" s="6">
        <v>2120.9</v>
      </c>
      <c r="C33" s="6">
        <v>2936.7</v>
      </c>
      <c r="D33" s="6">
        <v>3949.9</v>
      </c>
      <c r="E33" s="6">
        <v>5432.1</v>
      </c>
      <c r="F33" s="6">
        <v>6057.6</v>
      </c>
    </row>
    <row r="34" spans="1:6" ht="12.75">
      <c r="A34" s="40" t="s">
        <v>126</v>
      </c>
      <c r="B34" s="6"/>
      <c r="C34" s="6"/>
      <c r="D34" s="6"/>
      <c r="E34" s="6"/>
      <c r="F34" s="140"/>
    </row>
    <row r="35" spans="1:6" ht="12.75">
      <c r="A35" s="5" t="s">
        <v>244</v>
      </c>
      <c r="B35" s="6"/>
      <c r="C35" s="6"/>
      <c r="D35" s="6"/>
      <c r="E35" s="6"/>
      <c r="F35" s="140"/>
    </row>
    <row r="36" spans="1:6" ht="12.75">
      <c r="A36" s="5" t="s">
        <v>944</v>
      </c>
      <c r="B36" s="6">
        <v>3462.3</v>
      </c>
      <c r="C36" s="6">
        <v>2670.3</v>
      </c>
      <c r="D36" s="6">
        <v>2631.5</v>
      </c>
      <c r="E36" s="6">
        <v>3097.9</v>
      </c>
      <c r="F36" s="6">
        <v>3737.5</v>
      </c>
    </row>
    <row r="37" spans="1:6" ht="12.75">
      <c r="A37" s="5" t="s">
        <v>246</v>
      </c>
      <c r="B37" s="6"/>
      <c r="C37" s="6"/>
      <c r="D37" s="6"/>
      <c r="E37" s="6"/>
      <c r="F37" s="140"/>
    </row>
    <row r="38" spans="1:6" ht="12.75">
      <c r="A38" s="5" t="s">
        <v>944</v>
      </c>
      <c r="B38" s="6">
        <v>2446.9</v>
      </c>
      <c r="C38" s="6">
        <v>2362.1</v>
      </c>
      <c r="D38" s="6">
        <v>2332.6</v>
      </c>
      <c r="E38" s="6">
        <v>2870.1</v>
      </c>
      <c r="F38" s="6">
        <v>3643.9</v>
      </c>
    </row>
    <row r="39" spans="1:6" ht="12.75">
      <c r="A39" s="5" t="s">
        <v>946</v>
      </c>
      <c r="B39" s="6"/>
      <c r="C39" s="6"/>
      <c r="D39" s="6"/>
      <c r="E39" s="6"/>
      <c r="F39" s="140"/>
    </row>
    <row r="40" spans="1:6" ht="12.75">
      <c r="A40" s="5" t="s">
        <v>947</v>
      </c>
      <c r="B40" s="16" t="s">
        <v>279</v>
      </c>
      <c r="C40" s="16" t="s">
        <v>279</v>
      </c>
      <c r="D40" s="16" t="s">
        <v>279</v>
      </c>
      <c r="E40" s="16" t="s">
        <v>279</v>
      </c>
      <c r="F40" s="16" t="s">
        <v>279</v>
      </c>
    </row>
    <row r="41" spans="1:6" ht="12.75">
      <c r="A41" s="369" t="s">
        <v>948</v>
      </c>
      <c r="B41" s="6"/>
      <c r="C41" s="6"/>
      <c r="D41" s="6"/>
      <c r="E41" s="6"/>
      <c r="F41" s="140"/>
    </row>
    <row r="42" spans="1:6" ht="12.75">
      <c r="A42" s="369" t="s">
        <v>949</v>
      </c>
      <c r="B42" s="6">
        <v>2438.1</v>
      </c>
      <c r="C42" s="6">
        <v>2359.5</v>
      </c>
      <c r="D42" s="6">
        <v>2330.3</v>
      </c>
      <c r="E42" s="6">
        <v>2844.2</v>
      </c>
      <c r="F42" s="6">
        <v>3611</v>
      </c>
    </row>
    <row r="43" spans="1:6" ht="12.75">
      <c r="A43" s="341" t="s">
        <v>950</v>
      </c>
      <c r="B43" s="6"/>
      <c r="C43" s="6"/>
      <c r="D43" s="6"/>
      <c r="E43" s="6"/>
      <c r="F43" s="140"/>
    </row>
    <row r="44" spans="1:6" ht="12.75">
      <c r="A44" s="341" t="s">
        <v>6</v>
      </c>
      <c r="B44" s="6">
        <v>8.8</v>
      </c>
      <c r="C44" s="6">
        <v>2.6</v>
      </c>
      <c r="D44" s="6">
        <v>2.3</v>
      </c>
      <c r="E44" s="6">
        <v>25.9</v>
      </c>
      <c r="F44" s="6">
        <v>32.9</v>
      </c>
    </row>
    <row r="45" spans="1:6" ht="12.75">
      <c r="A45" s="341" t="s">
        <v>7</v>
      </c>
      <c r="B45" s="6"/>
      <c r="C45" s="6"/>
      <c r="D45" s="6"/>
      <c r="E45" s="6"/>
      <c r="F45" s="140"/>
    </row>
    <row r="46" spans="1:6" ht="12.75">
      <c r="A46" s="341" t="s">
        <v>953</v>
      </c>
      <c r="B46" s="6">
        <v>1015.4</v>
      </c>
      <c r="C46" s="6">
        <v>308.2</v>
      </c>
      <c r="D46" s="6">
        <v>298.9</v>
      </c>
      <c r="E46" s="6">
        <v>227.9</v>
      </c>
      <c r="F46" s="6">
        <v>93.6</v>
      </c>
    </row>
    <row r="47" spans="1:6" ht="12.75">
      <c r="A47" s="5" t="s">
        <v>914</v>
      </c>
      <c r="B47" s="6"/>
      <c r="C47" s="6"/>
      <c r="D47" s="6"/>
      <c r="E47" s="6"/>
      <c r="F47" s="140"/>
    </row>
    <row r="48" spans="1:6" ht="12.75">
      <c r="A48" s="153" t="s">
        <v>915</v>
      </c>
      <c r="B48" s="6">
        <v>-1341.4</v>
      </c>
      <c r="C48" s="6">
        <v>266.4</v>
      </c>
      <c r="D48" s="6">
        <v>1318.4</v>
      </c>
      <c r="E48" s="6">
        <v>2334.2</v>
      </c>
      <c r="F48" s="6">
        <v>2320.1</v>
      </c>
    </row>
    <row r="49" spans="1:6" ht="12.75">
      <c r="A49" s="209" t="s">
        <v>836</v>
      </c>
      <c r="B49" s="6"/>
      <c r="C49" s="6"/>
      <c r="D49" s="6"/>
      <c r="E49" s="6"/>
      <c r="F49" s="140"/>
    </row>
    <row r="50" spans="1:6" ht="12.75">
      <c r="A50" s="209" t="s">
        <v>120</v>
      </c>
      <c r="B50" s="6"/>
      <c r="C50" s="6"/>
      <c r="D50" s="6"/>
      <c r="E50" s="6"/>
      <c r="F50" s="140"/>
    </row>
    <row r="51" spans="1:6" ht="12.75">
      <c r="A51" s="5" t="s">
        <v>240</v>
      </c>
      <c r="B51" s="6">
        <v>2120.9</v>
      </c>
      <c r="C51" s="6">
        <v>2936.7</v>
      </c>
      <c r="D51" s="6">
        <v>3949.9</v>
      </c>
      <c r="E51" s="6">
        <v>2334.2</v>
      </c>
      <c r="F51" s="6">
        <v>6057.6</v>
      </c>
    </row>
    <row r="52" spans="1:6" ht="12.75">
      <c r="A52" s="40" t="s">
        <v>126</v>
      </c>
      <c r="B52" s="6"/>
      <c r="C52" s="6"/>
      <c r="D52" s="6"/>
      <c r="E52" s="6"/>
      <c r="F52" s="140"/>
    </row>
    <row r="53" spans="1:6" ht="12.75">
      <c r="A53" s="38" t="s">
        <v>127</v>
      </c>
      <c r="B53" s="6">
        <v>3462.3</v>
      </c>
      <c r="C53" s="6">
        <v>2670.3</v>
      </c>
      <c r="D53" s="6">
        <v>2631.5</v>
      </c>
      <c r="E53" s="6">
        <v>3097.9</v>
      </c>
      <c r="F53" s="6">
        <v>3737.5</v>
      </c>
    </row>
    <row r="54" spans="1:6" ht="12.75">
      <c r="A54" s="40" t="s">
        <v>320</v>
      </c>
      <c r="B54" s="6">
        <v>3462.3</v>
      </c>
      <c r="C54" s="6">
        <v>2670.3</v>
      </c>
      <c r="D54" s="6">
        <v>2631.5</v>
      </c>
      <c r="E54" s="6">
        <v>3097.9</v>
      </c>
      <c r="F54" s="6">
        <v>3737.5</v>
      </c>
    </row>
    <row r="55" spans="1:6" ht="12.75">
      <c r="A55" s="38" t="s">
        <v>8</v>
      </c>
      <c r="B55" s="6"/>
      <c r="C55" s="6"/>
      <c r="D55" s="6"/>
      <c r="E55" s="6"/>
      <c r="F55" s="140"/>
    </row>
    <row r="56" spans="1:6" ht="12.75">
      <c r="A56" s="38" t="s">
        <v>955</v>
      </c>
      <c r="B56" s="6"/>
      <c r="C56" s="6"/>
      <c r="D56" s="6"/>
      <c r="E56" s="6"/>
      <c r="F56" s="140"/>
    </row>
    <row r="57" spans="1:6" ht="12.75">
      <c r="A57" s="313" t="s">
        <v>912</v>
      </c>
      <c r="B57" s="16" t="s">
        <v>279</v>
      </c>
      <c r="C57" s="16" t="s">
        <v>279</v>
      </c>
      <c r="D57" s="16" t="s">
        <v>279</v>
      </c>
      <c r="E57" s="16" t="s">
        <v>279</v>
      </c>
      <c r="F57" s="16" t="s">
        <v>279</v>
      </c>
    </row>
    <row r="58" spans="1:6" ht="12.75">
      <c r="A58" s="5" t="s">
        <v>268</v>
      </c>
      <c r="B58" s="6">
        <v>-1341.4</v>
      </c>
      <c r="C58" s="6">
        <v>266.4</v>
      </c>
      <c r="D58" s="6">
        <v>1318.4</v>
      </c>
      <c r="E58" s="6">
        <v>2334.2</v>
      </c>
      <c r="F58" s="6">
        <v>2320.1</v>
      </c>
    </row>
    <row r="59" spans="1:6" ht="13.5" thickBot="1">
      <c r="A59" s="11"/>
      <c r="B59" s="11"/>
      <c r="C59" s="11"/>
      <c r="D59" s="42"/>
      <c r="E59" s="42"/>
      <c r="F59" s="42"/>
    </row>
    <row r="60" spans="1:3" ht="12.75">
      <c r="A60" s="5"/>
      <c r="C60" s="5"/>
    </row>
  </sheetData>
  <printOptions/>
  <pageMargins left="0.75" right="0.75" top="1" bottom="1" header="0.5" footer="0.5"/>
  <pageSetup horizontalDpi="600" verticalDpi="600" orientation="portrait" paperSize="9" scale="93" r:id="rId1"/>
  <headerFooter alignWithMargins="0">
    <oddFooter>&amp;C117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160" zoomScaleNormal="160" workbookViewId="0" topLeftCell="A1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4</v>
      </c>
    </row>
    <row r="2" ht="18.75" customHeight="1" thickBot="1">
      <c r="A2" s="196" t="s">
        <v>119</v>
      </c>
    </row>
    <row r="3" spans="1:6" ht="18" customHeight="1" thickBot="1">
      <c r="A3" s="307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ht="12.75">
      <c r="A4" s="175"/>
    </row>
    <row r="5" ht="12.75">
      <c r="A5" s="370" t="s">
        <v>913</v>
      </c>
    </row>
    <row r="6" ht="12.75">
      <c r="A6" s="209" t="s">
        <v>120</v>
      </c>
    </row>
    <row r="7" ht="12.75">
      <c r="A7" s="38" t="s">
        <v>914</v>
      </c>
    </row>
    <row r="8" spans="1:6" ht="12.75">
      <c r="A8" s="308" t="s">
        <v>915</v>
      </c>
      <c r="B8" s="6">
        <v>-1341.4</v>
      </c>
      <c r="C8" s="6">
        <v>266.4</v>
      </c>
      <c r="D8" s="6">
        <v>1318.4</v>
      </c>
      <c r="E8" s="6">
        <v>2334.2</v>
      </c>
      <c r="F8" s="6">
        <v>2320.1</v>
      </c>
    </row>
    <row r="9" spans="1:6" ht="12.75">
      <c r="A9" s="40" t="s">
        <v>126</v>
      </c>
      <c r="C9" s="5"/>
      <c r="E9" s="6"/>
      <c r="F9" s="6"/>
    </row>
    <row r="10" spans="1:6" ht="12.75">
      <c r="A10" s="5" t="s">
        <v>910</v>
      </c>
      <c r="C10" s="5"/>
      <c r="E10" s="6"/>
      <c r="F10" s="6"/>
    </row>
    <row r="11" spans="1:6" ht="12.75">
      <c r="A11" s="5" t="s">
        <v>955</v>
      </c>
      <c r="C11" s="5"/>
      <c r="E11" s="6"/>
      <c r="F11" s="6"/>
    </row>
    <row r="12" spans="1:6" ht="12.75">
      <c r="A12" s="313" t="s">
        <v>912</v>
      </c>
      <c r="B12" s="16" t="s">
        <v>279</v>
      </c>
      <c r="C12" s="16" t="s">
        <v>279</v>
      </c>
      <c r="D12" s="16" t="s">
        <v>279</v>
      </c>
      <c r="E12" s="16" t="s">
        <v>279</v>
      </c>
      <c r="F12" s="16" t="s">
        <v>279</v>
      </c>
    </row>
    <row r="13" spans="1:6" ht="12.75">
      <c r="A13" s="5" t="s">
        <v>268</v>
      </c>
      <c r="B13" s="6">
        <v>-1341.4</v>
      </c>
      <c r="C13" s="6">
        <v>266.4</v>
      </c>
      <c r="D13" s="6">
        <v>1318.4</v>
      </c>
      <c r="E13" s="6">
        <v>2334.2</v>
      </c>
      <c r="F13" s="6">
        <v>2320.1</v>
      </c>
    </row>
    <row r="14" spans="1:6" ht="12.75">
      <c r="A14" s="5"/>
      <c r="C14" s="5"/>
      <c r="E14" s="6"/>
      <c r="F14" s="6"/>
    </row>
    <row r="15" spans="1:6" ht="12.75">
      <c r="A15" s="209" t="s">
        <v>838</v>
      </c>
      <c r="C15" s="5"/>
      <c r="E15" s="6"/>
      <c r="F15" s="6"/>
    </row>
    <row r="16" spans="1:6" ht="12.75">
      <c r="A16" s="170" t="s">
        <v>839</v>
      </c>
      <c r="C16" s="5"/>
      <c r="E16" s="6"/>
      <c r="F16" s="6"/>
    </row>
    <row r="17" spans="1:6" ht="12.75">
      <c r="A17" s="170" t="s">
        <v>840</v>
      </c>
      <c r="C17" s="5"/>
      <c r="E17" s="6"/>
      <c r="F17" s="6"/>
    </row>
    <row r="18" spans="1:6" ht="12.75">
      <c r="A18" s="5" t="s">
        <v>268</v>
      </c>
      <c r="B18" s="6">
        <v>-1341.4</v>
      </c>
      <c r="C18" s="6">
        <v>266.4</v>
      </c>
      <c r="D18" s="6">
        <v>1318.4</v>
      </c>
      <c r="E18" s="6">
        <v>2334.2</v>
      </c>
      <c r="F18" s="6">
        <v>2320.1</v>
      </c>
    </row>
    <row r="19" spans="1:6" ht="12.75">
      <c r="A19" s="192" t="s">
        <v>958</v>
      </c>
      <c r="C19" s="5"/>
      <c r="E19" s="6"/>
      <c r="F19" s="6"/>
    </row>
    <row r="20" spans="1:6" ht="12.75">
      <c r="A20" s="192" t="s">
        <v>286</v>
      </c>
      <c r="B20" s="16">
        <v>740.2</v>
      </c>
      <c r="C20" s="5">
        <v>423.4</v>
      </c>
      <c r="D20" s="6">
        <v>892.3</v>
      </c>
      <c r="E20" s="47">
        <v>95.6</v>
      </c>
      <c r="F20" s="6">
        <v>23</v>
      </c>
    </row>
    <row r="21" spans="1:6" ht="12.75">
      <c r="A21" s="192" t="s">
        <v>841</v>
      </c>
      <c r="B21" s="16">
        <v>105.6</v>
      </c>
      <c r="C21" s="5">
        <v>31.4</v>
      </c>
      <c r="D21" s="6">
        <v>111.2</v>
      </c>
      <c r="E21" s="47">
        <v>95.6</v>
      </c>
      <c r="F21" s="6">
        <v>23</v>
      </c>
    </row>
    <row r="22" spans="1:6" ht="12.75">
      <c r="A22" s="192" t="s">
        <v>289</v>
      </c>
      <c r="B22" s="16">
        <v>634.6</v>
      </c>
      <c r="C22" s="5">
        <v>392</v>
      </c>
      <c r="D22" s="6">
        <v>781.1</v>
      </c>
      <c r="E22" s="47">
        <v>0</v>
      </c>
      <c r="F22" s="47">
        <v>0</v>
      </c>
    </row>
    <row r="23" spans="1:6" ht="12.75">
      <c r="A23" s="192" t="s">
        <v>958</v>
      </c>
      <c r="C23" s="5"/>
      <c r="D23" s="6"/>
      <c r="E23" s="6"/>
      <c r="F23" s="6"/>
    </row>
    <row r="24" spans="1:6" ht="12.75">
      <c r="A24" s="5" t="s">
        <v>959</v>
      </c>
      <c r="B24" s="16">
        <v>-0.3</v>
      </c>
      <c r="C24" s="5">
        <v>-0.3</v>
      </c>
      <c r="D24" s="6">
        <v>-0.1</v>
      </c>
      <c r="E24" s="6">
        <v>-0.1</v>
      </c>
      <c r="F24" s="6">
        <v>-22.7</v>
      </c>
    </row>
    <row r="25" spans="1:6" ht="12.75">
      <c r="A25" s="192" t="s">
        <v>287</v>
      </c>
      <c r="B25" s="66" t="s">
        <v>279</v>
      </c>
      <c r="C25" s="66" t="s">
        <v>279</v>
      </c>
      <c r="D25" s="16" t="s">
        <v>279</v>
      </c>
      <c r="E25" s="16" t="s">
        <v>279</v>
      </c>
      <c r="F25" s="16" t="s">
        <v>279</v>
      </c>
    </row>
    <row r="26" spans="1:6" ht="12.75">
      <c r="A26" s="192" t="s">
        <v>289</v>
      </c>
      <c r="B26" s="16">
        <v>-0.3</v>
      </c>
      <c r="C26" s="5">
        <v>-0.3</v>
      </c>
      <c r="D26" s="6">
        <v>-0.1</v>
      </c>
      <c r="E26" s="6">
        <v>-0.1</v>
      </c>
      <c r="F26" s="5">
        <v>-22.7</v>
      </c>
    </row>
    <row r="27" spans="1:6" ht="12.75">
      <c r="A27" s="310" t="s">
        <v>920</v>
      </c>
      <c r="C27" s="5"/>
      <c r="D27" s="6"/>
      <c r="E27" s="6"/>
      <c r="F27" s="6"/>
    </row>
    <row r="28" spans="1:6" ht="12.75">
      <c r="A28" s="310" t="s">
        <v>843</v>
      </c>
      <c r="C28" s="5"/>
      <c r="D28" s="6"/>
      <c r="E28" s="6"/>
      <c r="F28" s="6"/>
    </row>
    <row r="29" spans="1:6" ht="14.25">
      <c r="A29" s="311" t="s">
        <v>318</v>
      </c>
      <c r="B29" s="6">
        <v>-601.5</v>
      </c>
      <c r="C29" s="6">
        <v>689.5</v>
      </c>
      <c r="D29" s="6">
        <v>2210.6</v>
      </c>
      <c r="E29" s="6">
        <v>2429.7</v>
      </c>
      <c r="F29" s="6">
        <v>2320.4</v>
      </c>
    </row>
    <row r="30" spans="1:6" ht="12.75">
      <c r="A30" s="170" t="s">
        <v>292</v>
      </c>
      <c r="C30" s="5"/>
      <c r="D30" s="6"/>
      <c r="E30" s="6"/>
      <c r="F30" s="6"/>
    </row>
    <row r="31" spans="1:6" ht="12.75">
      <c r="A31" s="308" t="s">
        <v>133</v>
      </c>
      <c r="B31" s="43">
        <v>55.9</v>
      </c>
      <c r="C31" s="43">
        <v>777.2</v>
      </c>
      <c r="D31" s="47">
        <v>699.5</v>
      </c>
      <c r="E31" s="47">
        <v>714.5</v>
      </c>
      <c r="F31" s="6">
        <v>314.5</v>
      </c>
    </row>
    <row r="32" spans="1:6" ht="12.75">
      <c r="A32" s="308" t="s">
        <v>134</v>
      </c>
      <c r="C32" s="5"/>
      <c r="D32" s="6"/>
      <c r="E32" s="6"/>
      <c r="F32" s="6"/>
    </row>
    <row r="33" spans="1:6" ht="12.75">
      <c r="A33" s="308" t="s">
        <v>9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</row>
    <row r="34" spans="1:6" ht="12.75">
      <c r="A34" s="192" t="s">
        <v>136</v>
      </c>
      <c r="B34" s="16" t="s">
        <v>279</v>
      </c>
      <c r="C34" s="16" t="s">
        <v>279</v>
      </c>
      <c r="D34" s="16" t="s">
        <v>279</v>
      </c>
      <c r="E34" s="16" t="s">
        <v>279</v>
      </c>
      <c r="F34" s="16" t="s">
        <v>279</v>
      </c>
    </row>
    <row r="35" spans="1:6" ht="12.75">
      <c r="A35" s="192" t="s">
        <v>10</v>
      </c>
      <c r="B35" s="16"/>
      <c r="C35" s="5"/>
      <c r="D35" s="6"/>
      <c r="E35" s="6"/>
      <c r="F35" s="6"/>
    </row>
    <row r="36" spans="1:6" ht="12.75">
      <c r="A36" s="192" t="s">
        <v>11</v>
      </c>
      <c r="B36" s="16" t="s">
        <v>279</v>
      </c>
      <c r="C36" s="16" t="s">
        <v>279</v>
      </c>
      <c r="D36" s="16" t="s">
        <v>279</v>
      </c>
      <c r="E36" s="16" t="s">
        <v>279</v>
      </c>
      <c r="F36" s="16" t="s">
        <v>279</v>
      </c>
    </row>
    <row r="37" spans="1:6" ht="12.75">
      <c r="A37" s="192" t="s">
        <v>296</v>
      </c>
      <c r="C37" s="5"/>
      <c r="D37" s="6"/>
      <c r="E37" s="6"/>
      <c r="F37" s="6"/>
    </row>
    <row r="38" spans="1:6" ht="12.75">
      <c r="A38" s="192" t="s">
        <v>848</v>
      </c>
      <c r="B38" s="6">
        <v>-657.4</v>
      </c>
      <c r="C38" s="6">
        <v>-87.7</v>
      </c>
      <c r="D38" s="47">
        <v>1511.1</v>
      </c>
      <c r="E38" s="47">
        <v>1715.2</v>
      </c>
      <c r="F38" s="6">
        <v>2005.9</v>
      </c>
    </row>
    <row r="39" spans="1:6" ht="13.5" thickBot="1">
      <c r="A39" s="155"/>
      <c r="B39" s="42"/>
      <c r="C39" s="42"/>
      <c r="D39" s="42"/>
      <c r="E39" s="115"/>
      <c r="F39" s="42"/>
    </row>
    <row r="40" spans="1:5" ht="12.75">
      <c r="A40" s="38"/>
      <c r="E40" s="140"/>
    </row>
    <row r="41" spans="1:5" ht="14.25">
      <c r="A41" s="312" t="s">
        <v>323</v>
      </c>
      <c r="E41" s="140"/>
    </row>
    <row r="42" ht="12.75">
      <c r="A42" s="5" t="s">
        <v>12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&amp;C118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="145" zoomScaleNormal="145" workbookViewId="0" topLeftCell="A25">
      <selection activeCell="F40" sqref="F40"/>
    </sheetView>
  </sheetViews>
  <sheetFormatPr defaultColWidth="9.00390625" defaultRowHeight="12.75"/>
  <cols>
    <col min="1" max="1" width="37.00390625" style="4" customWidth="1"/>
    <col min="2" max="4" width="9.125" style="4" customWidth="1"/>
    <col min="5" max="5" width="9.625" style="4" bestFit="1" customWidth="1"/>
    <col min="6" max="16384" width="9.125" style="4" customWidth="1"/>
  </cols>
  <sheetData>
    <row r="1" ht="18.75" customHeight="1">
      <c r="A1" s="211" t="s">
        <v>13</v>
      </c>
    </row>
    <row r="2" ht="18" customHeight="1" thickBot="1">
      <c r="A2" s="196" t="s">
        <v>152</v>
      </c>
    </row>
    <row r="3" spans="1:6" ht="18" customHeight="1" thickBot="1">
      <c r="A3" s="307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spans="1:2" ht="12.75">
      <c r="A4" s="175"/>
      <c r="B4" s="5"/>
    </row>
    <row r="5" spans="1:2" ht="12.75">
      <c r="A5" s="176" t="s">
        <v>14</v>
      </c>
      <c r="B5" s="5"/>
    </row>
    <row r="6" spans="1:2" ht="12.75">
      <c r="A6" s="209" t="s">
        <v>120</v>
      </c>
      <c r="B6" s="5"/>
    </row>
    <row r="7" spans="1:6" ht="12.75">
      <c r="A7" s="38" t="s">
        <v>122</v>
      </c>
      <c r="B7" s="6">
        <f>B8+B9</f>
        <v>119400.4</v>
      </c>
      <c r="C7" s="6">
        <f>C8+C9</f>
        <v>173999.9</v>
      </c>
      <c r="D7" s="6">
        <f>D8+D9</f>
        <v>158323.8</v>
      </c>
      <c r="E7" s="6">
        <v>179994.4</v>
      </c>
      <c r="F7" s="6">
        <v>233485.4</v>
      </c>
    </row>
    <row r="8" spans="1:6" ht="12.75">
      <c r="A8" s="38" t="s">
        <v>15</v>
      </c>
      <c r="B8" s="6">
        <v>97726.7</v>
      </c>
      <c r="C8" s="6">
        <v>137554.8</v>
      </c>
      <c r="D8" s="6">
        <v>121040.2</v>
      </c>
      <c r="E8" s="6">
        <v>137422.2</v>
      </c>
      <c r="F8" s="6">
        <v>181101.3</v>
      </c>
    </row>
    <row r="9" spans="1:6" ht="12.75">
      <c r="A9" s="38" t="s">
        <v>16</v>
      </c>
      <c r="B9" s="6">
        <v>21673.7</v>
      </c>
      <c r="C9" s="6">
        <v>36445.1</v>
      </c>
      <c r="D9" s="6">
        <v>37283.6</v>
      </c>
      <c r="E9" s="6">
        <v>42572.2</v>
      </c>
      <c r="F9" s="6">
        <v>52384.1</v>
      </c>
    </row>
    <row r="10" spans="1:6" ht="12.75">
      <c r="A10" s="40" t="s">
        <v>126</v>
      </c>
      <c r="B10" s="6"/>
      <c r="C10" s="6"/>
      <c r="D10" s="6"/>
      <c r="E10" s="6"/>
      <c r="F10" s="6"/>
    </row>
    <row r="11" spans="1:6" ht="12.75">
      <c r="A11" s="38" t="s">
        <v>137</v>
      </c>
      <c r="B11" s="6">
        <f>B12+B13</f>
        <v>75082.3</v>
      </c>
      <c r="C11" s="6">
        <f>C12+C13</f>
        <v>100667.7</v>
      </c>
      <c r="D11" s="6">
        <f>D12+D13</f>
        <v>110065.6</v>
      </c>
      <c r="E11" s="6">
        <v>113609.9</v>
      </c>
      <c r="F11" s="6">
        <v>155974.1</v>
      </c>
    </row>
    <row r="12" spans="1:6" ht="12.75">
      <c r="A12" s="38" t="s">
        <v>17</v>
      </c>
      <c r="B12" s="6">
        <v>49742.7</v>
      </c>
      <c r="C12" s="6">
        <v>67715.5</v>
      </c>
      <c r="D12" s="6">
        <v>73095.5</v>
      </c>
      <c r="E12" s="6">
        <v>81746.7</v>
      </c>
      <c r="F12" s="6">
        <v>104683.6</v>
      </c>
    </row>
    <row r="13" spans="1:6" ht="12.75">
      <c r="A13" s="38" t="s">
        <v>18</v>
      </c>
      <c r="B13" s="6">
        <v>25339.6</v>
      </c>
      <c r="C13" s="6">
        <v>32952.2</v>
      </c>
      <c r="D13" s="6">
        <v>36970.1</v>
      </c>
      <c r="E13" s="6">
        <v>31863.2</v>
      </c>
      <c r="F13" s="6">
        <v>51290.5</v>
      </c>
    </row>
    <row r="14" spans="1:6" ht="12.75">
      <c r="A14" s="38" t="s">
        <v>19</v>
      </c>
      <c r="B14" s="6"/>
      <c r="C14" s="6"/>
      <c r="D14" s="6"/>
      <c r="E14" s="6"/>
      <c r="F14" s="6"/>
    </row>
    <row r="15" spans="1:6" ht="12.75">
      <c r="A15" s="38" t="s">
        <v>20</v>
      </c>
      <c r="B15" s="6">
        <f>B7-B11</f>
        <v>44318.1</v>
      </c>
      <c r="C15" s="6">
        <f>C7-C11</f>
        <v>73332.2</v>
      </c>
      <c r="D15" s="6">
        <f>D7-D11</f>
        <v>48258.2</v>
      </c>
      <c r="E15" s="6">
        <v>66384.5</v>
      </c>
      <c r="F15" s="6">
        <v>77511.3</v>
      </c>
    </row>
    <row r="16" spans="1:6" ht="12.75">
      <c r="A16" s="38"/>
      <c r="B16" s="6"/>
      <c r="C16" s="6"/>
      <c r="D16" s="6"/>
      <c r="E16" s="6"/>
      <c r="F16" s="6"/>
    </row>
    <row r="17" spans="1:6" ht="12.75">
      <c r="A17" s="209" t="s">
        <v>21</v>
      </c>
      <c r="B17" s="6"/>
      <c r="C17" s="6"/>
      <c r="D17" s="6"/>
      <c r="E17" s="6"/>
      <c r="F17" s="6"/>
    </row>
    <row r="18" spans="1:6" ht="12.75">
      <c r="A18" s="209" t="s">
        <v>120</v>
      </c>
      <c r="B18" s="6"/>
      <c r="C18" s="6"/>
      <c r="D18" s="6"/>
      <c r="E18" s="6"/>
      <c r="F18" s="6"/>
    </row>
    <row r="19" spans="1:6" ht="12.75">
      <c r="A19" s="38" t="s">
        <v>19</v>
      </c>
      <c r="B19" s="6"/>
      <c r="C19" s="6"/>
      <c r="D19" s="6"/>
      <c r="E19" s="6"/>
      <c r="F19" s="6"/>
    </row>
    <row r="20" spans="1:6" ht="12.75">
      <c r="A20" s="38" t="s">
        <v>20</v>
      </c>
      <c r="B20" s="6">
        <f>B15</f>
        <v>44318.1</v>
      </c>
      <c r="C20" s="6">
        <f>C15</f>
        <v>73332.2</v>
      </c>
      <c r="D20" s="6">
        <f>D15</f>
        <v>48258.2</v>
      </c>
      <c r="E20" s="6">
        <v>66384.5</v>
      </c>
      <c r="F20" s="6">
        <v>77511.3</v>
      </c>
    </row>
    <row r="21" spans="1:6" ht="12.75">
      <c r="A21" s="183" t="s">
        <v>153</v>
      </c>
      <c r="B21" s="6">
        <v>771.7</v>
      </c>
      <c r="C21" s="36">
        <v>816.9</v>
      </c>
      <c r="D21" s="6">
        <v>1162</v>
      </c>
      <c r="E21" s="6">
        <v>1485.5</v>
      </c>
      <c r="F21" s="6">
        <v>1419.8</v>
      </c>
    </row>
    <row r="22" spans="1:6" ht="12.75">
      <c r="A22" s="153" t="s">
        <v>154</v>
      </c>
      <c r="B22" s="6">
        <v>771.7</v>
      </c>
      <c r="C22" s="36">
        <v>816.9</v>
      </c>
      <c r="D22" s="6">
        <v>1162</v>
      </c>
      <c r="E22" s="6">
        <v>1485.5</v>
      </c>
      <c r="F22" s="6">
        <v>1419.8</v>
      </c>
    </row>
    <row r="23" spans="1:6" ht="12.75">
      <c r="A23" s="153" t="s">
        <v>155</v>
      </c>
      <c r="B23" s="6"/>
      <c r="C23" s="6"/>
      <c r="D23" s="6"/>
      <c r="E23" s="6"/>
      <c r="F23" s="6"/>
    </row>
    <row r="24" spans="1:6" ht="12.75">
      <c r="A24" s="153" t="s">
        <v>156</v>
      </c>
      <c r="B24" s="16" t="s">
        <v>279</v>
      </c>
      <c r="C24" s="16" t="s">
        <v>279</v>
      </c>
      <c r="D24" s="16" t="s">
        <v>279</v>
      </c>
      <c r="E24" s="16" t="s">
        <v>279</v>
      </c>
      <c r="F24" s="16" t="s">
        <v>279</v>
      </c>
    </row>
    <row r="25" spans="1:6" ht="12.75">
      <c r="A25" s="153" t="s">
        <v>168</v>
      </c>
      <c r="B25" s="6"/>
      <c r="C25" s="6"/>
      <c r="D25" s="6"/>
      <c r="E25" s="6"/>
      <c r="F25" s="6"/>
    </row>
    <row r="26" spans="1:6" ht="12.75">
      <c r="A26" s="153" t="s">
        <v>169</v>
      </c>
      <c r="B26" s="16" t="s">
        <v>279</v>
      </c>
      <c r="C26" s="16" t="s">
        <v>279</v>
      </c>
      <c r="D26" s="16" t="s">
        <v>279</v>
      </c>
      <c r="E26" s="16" t="s">
        <v>279</v>
      </c>
      <c r="F26" s="16" t="s">
        <v>279</v>
      </c>
    </row>
    <row r="27" spans="1:6" ht="12.75">
      <c r="A27" s="153" t="s">
        <v>170</v>
      </c>
      <c r="B27" s="6"/>
      <c r="C27" s="6"/>
      <c r="D27" s="6"/>
      <c r="E27" s="6"/>
      <c r="F27" s="6"/>
    </row>
    <row r="28" spans="1:6" ht="12.75">
      <c r="A28" s="153" t="s">
        <v>22</v>
      </c>
      <c r="B28" s="16" t="s">
        <v>279</v>
      </c>
      <c r="C28" s="16" t="s">
        <v>279</v>
      </c>
      <c r="D28" s="16" t="s">
        <v>279</v>
      </c>
      <c r="E28" s="16" t="s">
        <v>279</v>
      </c>
      <c r="F28" s="16" t="s">
        <v>279</v>
      </c>
    </row>
    <row r="29" spans="1:6" ht="12.75">
      <c r="A29" s="183" t="s">
        <v>173</v>
      </c>
      <c r="B29" s="16" t="s">
        <v>279</v>
      </c>
      <c r="C29" s="16" t="s">
        <v>279</v>
      </c>
      <c r="D29" s="16" t="s">
        <v>279</v>
      </c>
      <c r="E29" s="16" t="s">
        <v>279</v>
      </c>
      <c r="F29" s="16" t="s">
        <v>279</v>
      </c>
    </row>
    <row r="30" spans="1:6" ht="12.75">
      <c r="A30" s="183" t="s">
        <v>878</v>
      </c>
      <c r="B30" s="16" t="s">
        <v>279</v>
      </c>
      <c r="C30" s="16" t="s">
        <v>279</v>
      </c>
      <c r="D30" s="16" t="s">
        <v>279</v>
      </c>
      <c r="E30" s="16" t="s">
        <v>279</v>
      </c>
      <c r="F30" s="16" t="s">
        <v>279</v>
      </c>
    </row>
    <row r="31" spans="1:6" ht="12.75">
      <c r="A31" s="184" t="s">
        <v>183</v>
      </c>
      <c r="B31" s="6">
        <v>2757.8</v>
      </c>
      <c r="C31" s="6">
        <v>4274.7</v>
      </c>
      <c r="D31" s="6">
        <v>7563.2</v>
      </c>
      <c r="E31" s="6">
        <v>17809.4</v>
      </c>
      <c r="F31" s="6">
        <v>30166.6</v>
      </c>
    </row>
    <row r="32" spans="1:6" ht="12.75">
      <c r="A32" s="183" t="s">
        <v>184</v>
      </c>
      <c r="B32" s="6">
        <v>1299.5</v>
      </c>
      <c r="C32" s="6">
        <v>1903.8</v>
      </c>
      <c r="D32" s="6">
        <v>2711.3</v>
      </c>
      <c r="E32" s="6">
        <v>5946.4</v>
      </c>
      <c r="F32" s="6">
        <v>7769.9</v>
      </c>
    </row>
    <row r="33" spans="1:6" ht="12.75">
      <c r="A33" s="183" t="s">
        <v>23</v>
      </c>
      <c r="B33" s="6">
        <v>8.4</v>
      </c>
      <c r="C33" s="6">
        <v>0</v>
      </c>
      <c r="D33" s="6">
        <v>0</v>
      </c>
      <c r="E33" s="6">
        <v>0</v>
      </c>
      <c r="F33" s="6">
        <v>0</v>
      </c>
    </row>
    <row r="34" spans="1:6" ht="12.75">
      <c r="A34" s="183" t="s">
        <v>24</v>
      </c>
      <c r="B34" s="16" t="s">
        <v>279</v>
      </c>
      <c r="C34" s="16" t="s">
        <v>279</v>
      </c>
      <c r="D34" s="16" t="s">
        <v>279</v>
      </c>
      <c r="E34" s="16" t="s">
        <v>279</v>
      </c>
      <c r="F34" s="16" t="s">
        <v>279</v>
      </c>
    </row>
    <row r="35" spans="1:6" ht="12.75">
      <c r="A35" s="183" t="s">
        <v>189</v>
      </c>
      <c r="B35" s="6"/>
      <c r="C35" s="6"/>
      <c r="D35" s="6"/>
      <c r="E35" s="6"/>
      <c r="F35" s="6"/>
    </row>
    <row r="36" spans="1:6" ht="12.75">
      <c r="A36" s="183" t="s">
        <v>210</v>
      </c>
      <c r="B36" s="6">
        <v>1449.9</v>
      </c>
      <c r="C36" s="6">
        <v>2370.9</v>
      </c>
      <c r="D36" s="6">
        <v>4851.9</v>
      </c>
      <c r="E36" s="6">
        <v>11863</v>
      </c>
      <c r="F36" s="6">
        <v>22396.7</v>
      </c>
    </row>
    <row r="37" spans="1:6" ht="12.75">
      <c r="A37" s="183" t="s">
        <v>193</v>
      </c>
      <c r="B37" s="6"/>
      <c r="C37" s="6"/>
      <c r="D37" s="6"/>
      <c r="E37" s="6"/>
      <c r="F37" s="6"/>
    </row>
    <row r="38" spans="1:6" ht="12.75">
      <c r="A38" s="183" t="s">
        <v>211</v>
      </c>
      <c r="B38" s="16" t="s">
        <v>279</v>
      </c>
      <c r="C38" s="16" t="s">
        <v>279</v>
      </c>
      <c r="D38" s="16" t="s">
        <v>279</v>
      </c>
      <c r="E38" s="16" t="s">
        <v>279</v>
      </c>
      <c r="F38" s="16" t="s">
        <v>279</v>
      </c>
    </row>
    <row r="39" spans="1:6" ht="12.75">
      <c r="A39" s="183" t="s">
        <v>215</v>
      </c>
      <c r="B39" s="6"/>
      <c r="C39" s="6"/>
      <c r="D39" s="6"/>
      <c r="E39" s="6"/>
      <c r="F39" s="6"/>
    </row>
    <row r="40" spans="1:6" ht="12.75">
      <c r="A40" s="183" t="s">
        <v>216</v>
      </c>
      <c r="B40" s="6">
        <v>214.8</v>
      </c>
      <c r="C40" s="6">
        <v>13.9</v>
      </c>
      <c r="D40" s="6">
        <v>13.3</v>
      </c>
      <c r="E40" s="6">
        <v>104.9</v>
      </c>
      <c r="F40" s="6">
        <v>124.5</v>
      </c>
    </row>
    <row r="41" spans="1:6" ht="12.75">
      <c r="A41" s="183" t="s">
        <v>234</v>
      </c>
      <c r="B41" s="16" t="s">
        <v>279</v>
      </c>
      <c r="C41" s="16" t="s">
        <v>279</v>
      </c>
      <c r="D41" s="16" t="s">
        <v>279</v>
      </c>
      <c r="E41" s="16" t="s">
        <v>279</v>
      </c>
      <c r="F41" s="16" t="s">
        <v>279</v>
      </c>
    </row>
    <row r="42" spans="1:6" ht="12.75">
      <c r="A42" s="183" t="s">
        <v>235</v>
      </c>
      <c r="B42" s="6">
        <v>214.8</v>
      </c>
      <c r="C42" s="6">
        <v>13.9</v>
      </c>
      <c r="D42" s="47">
        <v>13.3</v>
      </c>
      <c r="E42" s="6">
        <v>104.9</v>
      </c>
      <c r="F42" s="6">
        <v>124.5</v>
      </c>
    </row>
    <row r="43" spans="1:6" ht="12.75">
      <c r="A43" s="183" t="s">
        <v>219</v>
      </c>
      <c r="B43" s="16" t="s">
        <v>279</v>
      </c>
      <c r="C43" s="16" t="s">
        <v>279</v>
      </c>
      <c r="D43" s="16" t="s">
        <v>279</v>
      </c>
      <c r="E43" s="16" t="s">
        <v>279</v>
      </c>
      <c r="F43" s="16" t="s">
        <v>279</v>
      </c>
    </row>
    <row r="44" spans="1:6" ht="12.75">
      <c r="A44" s="183" t="s">
        <v>220</v>
      </c>
      <c r="B44" s="16"/>
      <c r="C44" s="16"/>
      <c r="D44" s="16"/>
      <c r="E44" s="16"/>
      <c r="F44" s="16"/>
    </row>
    <row r="45" spans="1:6" ht="12.75">
      <c r="A45" s="183" t="s">
        <v>221</v>
      </c>
      <c r="B45" s="16" t="s">
        <v>279</v>
      </c>
      <c r="C45" s="16" t="s">
        <v>279</v>
      </c>
      <c r="D45" s="16" t="s">
        <v>279</v>
      </c>
      <c r="E45" s="16" t="s">
        <v>279</v>
      </c>
      <c r="F45" s="16" t="s">
        <v>279</v>
      </c>
    </row>
    <row r="46" spans="1:6" ht="12.75">
      <c r="A46" s="183" t="s">
        <v>223</v>
      </c>
      <c r="B46" s="16"/>
      <c r="C46" s="16"/>
      <c r="D46" s="16"/>
      <c r="E46" s="16"/>
      <c r="F46" s="16"/>
    </row>
    <row r="47" spans="1:6" ht="12.75">
      <c r="A47" s="183" t="s">
        <v>222</v>
      </c>
      <c r="B47" s="16" t="s">
        <v>279</v>
      </c>
      <c r="C47" s="16" t="s">
        <v>279</v>
      </c>
      <c r="D47" s="16" t="s">
        <v>279</v>
      </c>
      <c r="E47" s="16" t="s">
        <v>279</v>
      </c>
      <c r="F47" s="16" t="s">
        <v>279</v>
      </c>
    </row>
    <row r="48" spans="1:6" ht="12.75">
      <c r="A48" s="183" t="s">
        <v>224</v>
      </c>
      <c r="B48" s="140"/>
      <c r="C48" s="6"/>
      <c r="D48" s="6"/>
      <c r="E48" s="6"/>
      <c r="F48" s="6"/>
    </row>
    <row r="49" spans="1:6" ht="12.75">
      <c r="A49" s="183" t="s">
        <v>225</v>
      </c>
      <c r="B49" s="16" t="s">
        <v>279</v>
      </c>
      <c r="C49" s="16" t="s">
        <v>279</v>
      </c>
      <c r="D49" s="16" t="s">
        <v>279</v>
      </c>
      <c r="E49" s="16" t="s">
        <v>279</v>
      </c>
      <c r="F49" s="16" t="s">
        <v>279</v>
      </c>
    </row>
    <row r="50" spans="1:6" ht="13.5" thickBot="1">
      <c r="A50" s="11"/>
      <c r="B50" s="11"/>
      <c r="C50" s="11"/>
      <c r="D50" s="42"/>
      <c r="E50" s="42"/>
      <c r="F50" s="42"/>
    </row>
    <row r="51" spans="1:3" ht="12.75">
      <c r="A51" s="5"/>
      <c r="C51" s="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&amp;C119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43"/>
  <sheetViews>
    <sheetView showGridLines="0" zoomScale="145" zoomScaleNormal="145" workbookViewId="0" topLeftCell="A37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25</v>
      </c>
    </row>
    <row r="2" ht="18.75" customHeight="1" thickBot="1">
      <c r="A2" s="196" t="s">
        <v>152</v>
      </c>
    </row>
    <row r="3" spans="1:6" ht="18" customHeight="1" thickBot="1">
      <c r="A3" s="307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spans="1:2" ht="12.75">
      <c r="A4" s="175"/>
      <c r="B4" s="5"/>
    </row>
    <row r="5" spans="1:6" ht="12.75">
      <c r="A5" s="183" t="s">
        <v>226</v>
      </c>
      <c r="B5" s="6">
        <v>2719.1</v>
      </c>
      <c r="C5" s="6">
        <v>2933.4</v>
      </c>
      <c r="D5" s="6">
        <v>3650.4</v>
      </c>
      <c r="E5" s="6">
        <v>6431.3</v>
      </c>
      <c r="F5" s="6">
        <v>8225.3</v>
      </c>
    </row>
    <row r="6" spans="1:6" ht="12.75">
      <c r="A6" s="183" t="s">
        <v>229</v>
      </c>
      <c r="B6" s="6"/>
      <c r="C6" s="6"/>
      <c r="D6" s="6"/>
      <c r="E6" s="6"/>
      <c r="F6" s="6"/>
    </row>
    <row r="7" spans="1:6" ht="12.75">
      <c r="A7" s="183" t="s">
        <v>230</v>
      </c>
      <c r="B7" s="16" t="s">
        <v>279</v>
      </c>
      <c r="C7" s="16" t="s">
        <v>279</v>
      </c>
      <c r="D7" s="16" t="s">
        <v>279</v>
      </c>
      <c r="E7" s="16" t="s">
        <v>279</v>
      </c>
      <c r="F7" s="16" t="s">
        <v>279</v>
      </c>
    </row>
    <row r="8" spans="1:6" ht="12.75">
      <c r="A8" s="183" t="s">
        <v>890</v>
      </c>
      <c r="B8" s="6"/>
      <c r="C8" s="6"/>
      <c r="D8" s="6"/>
      <c r="E8" s="6"/>
      <c r="F8" s="6"/>
    </row>
    <row r="9" spans="1:6" ht="12.75">
      <c r="A9" s="183" t="s">
        <v>232</v>
      </c>
      <c r="B9" s="6">
        <v>125.7</v>
      </c>
      <c r="C9" s="6">
        <v>131.1</v>
      </c>
      <c r="D9" s="6">
        <v>130.2</v>
      </c>
      <c r="E9" s="6">
        <v>164.6</v>
      </c>
      <c r="F9" s="6">
        <v>198.9</v>
      </c>
    </row>
    <row r="10" spans="1:6" ht="12.75">
      <c r="A10" s="183" t="s">
        <v>233</v>
      </c>
      <c r="B10" s="6">
        <v>2593.4</v>
      </c>
      <c r="C10" s="6">
        <v>2802.3</v>
      </c>
      <c r="D10" s="6">
        <v>3520.2</v>
      </c>
      <c r="E10" s="6">
        <v>6266.7</v>
      </c>
      <c r="F10" s="6">
        <v>8026.4</v>
      </c>
    </row>
    <row r="11" spans="1:6" ht="12.75">
      <c r="A11" s="5" t="s">
        <v>910</v>
      </c>
      <c r="B11" s="6"/>
      <c r="C11" s="5"/>
      <c r="D11" s="6"/>
      <c r="E11" s="6"/>
      <c r="F11" s="6"/>
    </row>
    <row r="12" spans="1:6" ht="12.75">
      <c r="A12" s="5" t="s">
        <v>955</v>
      </c>
      <c r="B12" s="6"/>
      <c r="C12" s="5"/>
      <c r="D12" s="6"/>
      <c r="E12" s="6"/>
      <c r="F12" s="6"/>
    </row>
    <row r="13" spans="1:6" ht="12.75">
      <c r="A13" s="313" t="s">
        <v>912</v>
      </c>
      <c r="B13" s="16" t="s">
        <v>279</v>
      </c>
      <c r="C13" s="16" t="s">
        <v>279</v>
      </c>
      <c r="D13" s="16" t="s">
        <v>279</v>
      </c>
      <c r="E13" s="16" t="s">
        <v>279</v>
      </c>
      <c r="F13" s="16" t="s">
        <v>279</v>
      </c>
    </row>
    <row r="14" spans="1:6" ht="12.75">
      <c r="A14" s="216" t="s">
        <v>126</v>
      </c>
      <c r="B14" s="16"/>
      <c r="C14" s="16"/>
      <c r="D14" s="16"/>
      <c r="E14" s="16"/>
      <c r="F14" s="16"/>
    </row>
    <row r="15" spans="1:6" ht="12.75">
      <c r="A15" s="313" t="s">
        <v>153</v>
      </c>
      <c r="B15" s="16" t="s">
        <v>279</v>
      </c>
      <c r="C15" s="16" t="s">
        <v>279</v>
      </c>
      <c r="D15" s="16" t="s">
        <v>279</v>
      </c>
      <c r="E15" s="16" t="s">
        <v>279</v>
      </c>
      <c r="F15" s="16" t="s">
        <v>279</v>
      </c>
    </row>
    <row r="16" spans="1:6" ht="12.75">
      <c r="A16" s="313" t="s">
        <v>26</v>
      </c>
      <c r="B16" s="16" t="s">
        <v>279</v>
      </c>
      <c r="C16" s="16" t="s">
        <v>279</v>
      </c>
      <c r="D16" s="16" t="s">
        <v>279</v>
      </c>
      <c r="E16" s="16" t="s">
        <v>279</v>
      </c>
      <c r="F16" s="16" t="s">
        <v>279</v>
      </c>
    </row>
    <row r="17" spans="1:6" ht="12.75">
      <c r="A17" s="313" t="s">
        <v>173</v>
      </c>
      <c r="B17" s="16" t="s">
        <v>279</v>
      </c>
      <c r="C17" s="16" t="s">
        <v>279</v>
      </c>
      <c r="D17" s="16" t="s">
        <v>279</v>
      </c>
      <c r="E17" s="16" t="s">
        <v>279</v>
      </c>
      <c r="F17" s="16" t="s">
        <v>279</v>
      </c>
    </row>
    <row r="18" spans="1:6" ht="12.75">
      <c r="A18" s="313" t="s">
        <v>878</v>
      </c>
      <c r="B18" s="16" t="s">
        <v>279</v>
      </c>
      <c r="C18" s="16" t="s">
        <v>279</v>
      </c>
      <c r="D18" s="16" t="s">
        <v>279</v>
      </c>
      <c r="E18" s="16" t="s">
        <v>279</v>
      </c>
      <c r="F18" s="16" t="s">
        <v>279</v>
      </c>
    </row>
    <row r="19" spans="1:6" ht="12.75">
      <c r="A19" s="313" t="s">
        <v>183</v>
      </c>
      <c r="B19" s="6">
        <v>1544</v>
      </c>
      <c r="C19" s="6">
        <v>1381.3</v>
      </c>
      <c r="D19" s="6">
        <v>537.7</v>
      </c>
      <c r="E19" s="6">
        <v>3593.5</v>
      </c>
      <c r="F19" s="6">
        <v>7045.4</v>
      </c>
    </row>
    <row r="20" spans="1:6" ht="12.75">
      <c r="A20" s="313" t="s">
        <v>184</v>
      </c>
      <c r="B20" s="6">
        <v>1376.7</v>
      </c>
      <c r="C20" s="6">
        <v>917.1</v>
      </c>
      <c r="D20" s="6">
        <v>332</v>
      </c>
      <c r="E20" s="6">
        <v>2647.8</v>
      </c>
      <c r="F20" s="6">
        <v>1023.3</v>
      </c>
    </row>
    <row r="21" spans="1:6" ht="12.75">
      <c r="A21" s="313" t="s">
        <v>23</v>
      </c>
      <c r="B21" s="6">
        <v>10.9</v>
      </c>
      <c r="C21" s="6">
        <v>2.7</v>
      </c>
      <c r="D21" s="6">
        <v>0</v>
      </c>
      <c r="E21" s="6">
        <v>0</v>
      </c>
      <c r="F21" s="6">
        <v>5764.9</v>
      </c>
    </row>
    <row r="22" spans="1:6" ht="12.75">
      <c r="A22" s="183" t="s">
        <v>189</v>
      </c>
      <c r="B22" s="6"/>
      <c r="C22" s="6"/>
      <c r="D22" s="6"/>
      <c r="E22" s="6"/>
      <c r="F22" s="6"/>
    </row>
    <row r="23" spans="1:6" ht="12.75">
      <c r="A23" s="183" t="s">
        <v>210</v>
      </c>
      <c r="B23" s="16">
        <v>156.4</v>
      </c>
      <c r="C23" s="6">
        <v>461.5</v>
      </c>
      <c r="D23" s="6">
        <v>205.7</v>
      </c>
      <c r="E23" s="6">
        <v>945.7</v>
      </c>
      <c r="F23" s="6">
        <v>257.2</v>
      </c>
    </row>
    <row r="24" spans="1:6" ht="12.75">
      <c r="A24" s="183" t="s">
        <v>215</v>
      </c>
      <c r="B24" s="6"/>
      <c r="C24" s="6"/>
      <c r="D24" s="6"/>
      <c r="E24" s="6"/>
      <c r="F24" s="6"/>
    </row>
    <row r="25" spans="1:6" ht="12.75">
      <c r="A25" s="183" t="s">
        <v>216</v>
      </c>
      <c r="B25" s="6">
        <v>1543.6</v>
      </c>
      <c r="C25" s="6">
        <v>1407.6</v>
      </c>
      <c r="D25" s="47">
        <v>553.1</v>
      </c>
      <c r="E25" s="6">
        <v>686.7</v>
      </c>
      <c r="F25" s="6">
        <v>803.2</v>
      </c>
    </row>
    <row r="26" spans="1:6" ht="12.75">
      <c r="A26" s="183" t="s">
        <v>234</v>
      </c>
      <c r="B26" s="16" t="s">
        <v>279</v>
      </c>
      <c r="C26" s="16" t="s">
        <v>279</v>
      </c>
      <c r="D26" s="16" t="s">
        <v>279</v>
      </c>
      <c r="E26" s="16" t="s">
        <v>279</v>
      </c>
      <c r="F26" s="16" t="s">
        <v>279</v>
      </c>
    </row>
    <row r="27" spans="1:6" ht="12.75">
      <c r="A27" s="183" t="s">
        <v>235</v>
      </c>
      <c r="B27" s="6">
        <v>1543.6</v>
      </c>
      <c r="C27" s="6">
        <v>1407.6</v>
      </c>
      <c r="D27" s="47">
        <v>553.1</v>
      </c>
      <c r="E27" s="6">
        <v>686.7</v>
      </c>
      <c r="F27" s="6">
        <v>803.2</v>
      </c>
    </row>
    <row r="28" spans="1:6" ht="12.75">
      <c r="A28" s="183" t="s">
        <v>219</v>
      </c>
      <c r="B28" s="16" t="s">
        <v>279</v>
      </c>
      <c r="C28" s="16" t="s">
        <v>279</v>
      </c>
      <c r="D28" s="16" t="s">
        <v>279</v>
      </c>
      <c r="E28" s="16" t="s">
        <v>279</v>
      </c>
      <c r="F28" s="16" t="s">
        <v>279</v>
      </c>
    </row>
    <row r="29" spans="1:6" ht="12.75">
      <c r="A29" s="183" t="s">
        <v>220</v>
      </c>
      <c r="B29" s="16"/>
      <c r="C29" s="16"/>
      <c r="D29" s="16"/>
      <c r="E29" s="16"/>
      <c r="F29" s="16"/>
    </row>
    <row r="30" spans="1:6" ht="12.75">
      <c r="A30" s="183" t="s">
        <v>818</v>
      </c>
      <c r="B30" s="16" t="s">
        <v>279</v>
      </c>
      <c r="C30" s="16" t="s">
        <v>279</v>
      </c>
      <c r="D30" s="16" t="s">
        <v>279</v>
      </c>
      <c r="E30" s="16" t="s">
        <v>279</v>
      </c>
      <c r="F30" s="16" t="s">
        <v>279</v>
      </c>
    </row>
    <row r="31" spans="1:6" ht="12.75">
      <c r="A31" s="183" t="s">
        <v>223</v>
      </c>
      <c r="B31" s="16"/>
      <c r="C31" s="16"/>
      <c r="D31" s="16"/>
      <c r="E31" s="16"/>
      <c r="F31" s="16"/>
    </row>
    <row r="32" spans="1:6" ht="12.75">
      <c r="A32" s="183" t="s">
        <v>222</v>
      </c>
      <c r="B32" s="16" t="s">
        <v>279</v>
      </c>
      <c r="C32" s="16" t="s">
        <v>279</v>
      </c>
      <c r="D32" s="16" t="s">
        <v>279</v>
      </c>
      <c r="E32" s="16" t="s">
        <v>279</v>
      </c>
      <c r="F32" s="16" t="s">
        <v>279</v>
      </c>
    </row>
    <row r="33" spans="1:6" ht="12.75">
      <c r="A33" s="183" t="s">
        <v>224</v>
      </c>
      <c r="B33" s="16"/>
      <c r="C33" s="16"/>
      <c r="D33" s="16"/>
      <c r="E33" s="16"/>
      <c r="F33" s="16"/>
    </row>
    <row r="34" spans="1:6" ht="12.75">
      <c r="A34" s="183" t="s">
        <v>225</v>
      </c>
      <c r="B34" s="16" t="s">
        <v>279</v>
      </c>
      <c r="C34" s="16" t="s">
        <v>279</v>
      </c>
      <c r="D34" s="16" t="s">
        <v>279</v>
      </c>
      <c r="E34" s="16" t="s">
        <v>279</v>
      </c>
      <c r="F34" s="16" t="s">
        <v>279</v>
      </c>
    </row>
    <row r="35" spans="1:6" ht="12.75">
      <c r="A35" s="183" t="s">
        <v>226</v>
      </c>
      <c r="B35" s="6">
        <v>39301.7</v>
      </c>
      <c r="C35" s="6">
        <v>55498.5</v>
      </c>
      <c r="D35" s="6">
        <v>55229.4</v>
      </c>
      <c r="E35" s="6">
        <v>73328.1</v>
      </c>
      <c r="F35" s="6">
        <v>93257.2</v>
      </c>
    </row>
    <row r="36" spans="1:6" ht="12.75">
      <c r="A36" s="183" t="s">
        <v>941</v>
      </c>
      <c r="B36" s="6"/>
      <c r="C36" s="6"/>
      <c r="D36" s="6"/>
      <c r="E36" s="6"/>
      <c r="F36" s="6"/>
    </row>
    <row r="37" spans="1:6" ht="12.75">
      <c r="A37" s="183" t="s">
        <v>27</v>
      </c>
      <c r="B37" s="16" t="s">
        <v>279</v>
      </c>
      <c r="C37" s="16" t="s">
        <v>279</v>
      </c>
      <c r="D37" s="16" t="s">
        <v>279</v>
      </c>
      <c r="E37" s="16" t="s">
        <v>279</v>
      </c>
      <c r="F37" s="16" t="s">
        <v>279</v>
      </c>
    </row>
    <row r="38" spans="1:6" ht="12.75">
      <c r="A38" s="183" t="s">
        <v>28</v>
      </c>
      <c r="B38" s="6"/>
      <c r="C38" s="6"/>
      <c r="D38" s="6"/>
      <c r="E38" s="6"/>
      <c r="F38" s="6"/>
    </row>
    <row r="39" spans="1:6" ht="12.75">
      <c r="A39" s="183" t="s">
        <v>80</v>
      </c>
      <c r="B39" s="6">
        <v>1097.7</v>
      </c>
      <c r="C39" s="6">
        <v>1843.8</v>
      </c>
      <c r="D39" s="6">
        <v>8947.5</v>
      </c>
      <c r="E39" s="6">
        <v>8981.8</v>
      </c>
      <c r="F39" s="6">
        <v>7724.8</v>
      </c>
    </row>
    <row r="40" spans="1:6" ht="12.75">
      <c r="A40" s="183" t="s">
        <v>233</v>
      </c>
      <c r="B40" s="6">
        <v>38204</v>
      </c>
      <c r="C40" s="6">
        <v>53654.7</v>
      </c>
      <c r="D40" s="6">
        <v>46281.9</v>
      </c>
      <c r="E40" s="6">
        <v>64346.3</v>
      </c>
      <c r="F40" s="6">
        <v>85532.4</v>
      </c>
    </row>
    <row r="41" spans="1:6" ht="12.75">
      <c r="A41" s="5" t="s">
        <v>29</v>
      </c>
      <c r="B41" s="6">
        <v>8392.2</v>
      </c>
      <c r="C41" s="6">
        <v>23083.7</v>
      </c>
      <c r="D41" s="6">
        <v>4326.9</v>
      </c>
      <c r="E41" s="6">
        <v>14607.3</v>
      </c>
      <c r="F41" s="6">
        <v>16341.7</v>
      </c>
    </row>
    <row r="42" spans="1:6" ht="13.5" thickBot="1">
      <c r="A42" s="11"/>
      <c r="B42" s="11"/>
      <c r="C42" s="11"/>
      <c r="D42" s="42"/>
      <c r="E42" s="42"/>
      <c r="F42" s="42"/>
    </row>
    <row r="43" spans="1:3" ht="12.75">
      <c r="A43" s="5"/>
      <c r="C43" s="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&amp;C120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130" zoomScaleNormal="130" workbookViewId="0" topLeftCell="A13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211" t="s">
        <v>30</v>
      </c>
    </row>
    <row r="2" ht="18" customHeight="1" thickBot="1">
      <c r="A2" s="196" t="s">
        <v>152</v>
      </c>
    </row>
    <row r="3" spans="1:6" ht="18" customHeight="1" thickBot="1">
      <c r="A3" s="307"/>
      <c r="B3" s="72">
        <v>2007</v>
      </c>
      <c r="C3" s="72">
        <v>2008</v>
      </c>
      <c r="D3" s="72">
        <v>2009</v>
      </c>
      <c r="E3" s="72">
        <v>2010</v>
      </c>
      <c r="F3" s="72">
        <v>2011</v>
      </c>
    </row>
    <row r="4" ht="12.75">
      <c r="A4" s="5"/>
    </row>
    <row r="5" ht="12.75">
      <c r="A5" s="209" t="s">
        <v>838</v>
      </c>
    </row>
    <row r="6" ht="12.75">
      <c r="A6" s="170" t="s">
        <v>839</v>
      </c>
    </row>
    <row r="7" ht="12.75">
      <c r="A7" s="170" t="s">
        <v>840</v>
      </c>
    </row>
    <row r="8" spans="1:6" ht="12.75">
      <c r="A8" s="5" t="s">
        <v>29</v>
      </c>
      <c r="B8" s="6">
        <v>8392.2</v>
      </c>
      <c r="C8" s="6">
        <v>23083.7</v>
      </c>
      <c r="D8" s="6">
        <v>4326.9</v>
      </c>
      <c r="E8" s="6">
        <v>14607.3</v>
      </c>
      <c r="F8" s="5">
        <v>16341.7</v>
      </c>
    </row>
    <row r="9" spans="1:6" ht="12.75">
      <c r="A9" s="192" t="s">
        <v>958</v>
      </c>
      <c r="C9" s="6"/>
      <c r="D9" s="6"/>
      <c r="E9" s="6"/>
      <c r="F9" s="6"/>
    </row>
    <row r="10" spans="1:6" ht="12.75">
      <c r="A10" s="192" t="s">
        <v>286</v>
      </c>
      <c r="B10" s="6">
        <v>4844.2</v>
      </c>
      <c r="C10" s="6">
        <v>3576.3</v>
      </c>
      <c r="D10" s="6">
        <v>3389.6</v>
      </c>
      <c r="E10" s="6">
        <v>5972.1</v>
      </c>
      <c r="F10" s="6">
        <v>4986.2</v>
      </c>
    </row>
    <row r="11" spans="1:6" ht="12.75">
      <c r="A11" s="192" t="s">
        <v>31</v>
      </c>
      <c r="B11" s="16" t="s">
        <v>279</v>
      </c>
      <c r="C11" s="16" t="s">
        <v>279</v>
      </c>
      <c r="D11" s="16" t="s">
        <v>279</v>
      </c>
      <c r="E11" s="16" t="s">
        <v>279</v>
      </c>
      <c r="F11" s="16" t="s">
        <v>279</v>
      </c>
    </row>
    <row r="12" spans="1:6" ht="12.75">
      <c r="A12" s="192" t="s">
        <v>841</v>
      </c>
      <c r="B12" s="36"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12.75">
      <c r="A13" s="192" t="s">
        <v>289</v>
      </c>
      <c r="B13" s="6">
        <v>4844.2</v>
      </c>
      <c r="C13" s="6">
        <v>3576.3</v>
      </c>
      <c r="D13" s="6">
        <v>3389.6</v>
      </c>
      <c r="E13" s="6">
        <v>5972.1</v>
      </c>
      <c r="F13" s="6">
        <v>4986.2</v>
      </c>
    </row>
    <row r="14" spans="1:6" ht="12.75">
      <c r="A14" s="192" t="s">
        <v>958</v>
      </c>
      <c r="C14" s="6"/>
      <c r="D14" s="6"/>
      <c r="E14" s="6"/>
      <c r="F14" s="6"/>
    </row>
    <row r="15" spans="1:6" ht="12.75">
      <c r="A15" s="5" t="s">
        <v>959</v>
      </c>
      <c r="B15" s="6">
        <v>-2035.5</v>
      </c>
      <c r="C15" s="6">
        <v>-1927.4</v>
      </c>
      <c r="D15" s="6">
        <v>-2803</v>
      </c>
      <c r="E15" s="6">
        <v>-3090.4</v>
      </c>
      <c r="F15" s="6">
        <v>-3253.8</v>
      </c>
    </row>
    <row r="16" spans="1:6" ht="12.75">
      <c r="A16" s="192" t="s">
        <v>287</v>
      </c>
      <c r="B16" s="66" t="s">
        <v>279</v>
      </c>
      <c r="C16" s="16" t="s">
        <v>279</v>
      </c>
      <c r="D16" s="16" t="s">
        <v>279</v>
      </c>
      <c r="E16" s="16" t="s">
        <v>279</v>
      </c>
      <c r="F16" s="16" t="s">
        <v>279</v>
      </c>
    </row>
    <row r="17" spans="1:6" ht="12.75">
      <c r="A17" s="192" t="s">
        <v>841</v>
      </c>
      <c r="B17" s="6">
        <v>-940.4</v>
      </c>
      <c r="C17" s="6">
        <v>-893.4</v>
      </c>
      <c r="D17" s="6">
        <v>-1556.7</v>
      </c>
      <c r="E17" s="6">
        <v>-1745.3</v>
      </c>
      <c r="F17" s="6">
        <v>-1641</v>
      </c>
    </row>
    <row r="18" spans="1:6" ht="12.75">
      <c r="A18" s="192" t="s">
        <v>289</v>
      </c>
      <c r="B18" s="6">
        <v>-1095.1</v>
      </c>
      <c r="C18" s="6">
        <v>-1034</v>
      </c>
      <c r="D18" s="6">
        <v>-1246.3</v>
      </c>
      <c r="E18" s="6">
        <v>-1345.1</v>
      </c>
      <c r="F18" s="6">
        <v>-1612.8</v>
      </c>
    </row>
    <row r="19" spans="1:6" ht="12.75">
      <c r="A19" s="310" t="s">
        <v>920</v>
      </c>
      <c r="C19" s="6"/>
      <c r="D19" s="6"/>
      <c r="E19" s="6"/>
      <c r="F19" s="6"/>
    </row>
    <row r="20" spans="1:6" ht="12.75">
      <c r="A20" s="310" t="s">
        <v>843</v>
      </c>
      <c r="C20" s="6"/>
      <c r="D20" s="6"/>
      <c r="E20" s="6"/>
      <c r="F20" s="6"/>
    </row>
    <row r="21" spans="1:6" ht="14.25">
      <c r="A21" s="311" t="s">
        <v>318</v>
      </c>
      <c r="B21" s="36">
        <v>11200.9</v>
      </c>
      <c r="C21" s="6">
        <v>24732.6</v>
      </c>
      <c r="D21" s="6">
        <v>4913.5</v>
      </c>
      <c r="E21" s="6">
        <v>17489</v>
      </c>
      <c r="F21" s="6">
        <v>18074.1</v>
      </c>
    </row>
    <row r="22" spans="1:6" ht="12.75">
      <c r="A22" s="170" t="s">
        <v>292</v>
      </c>
      <c r="C22" s="6"/>
      <c r="D22" s="6"/>
      <c r="E22" s="6"/>
      <c r="F22" s="6"/>
    </row>
    <row r="23" spans="1:6" ht="12.75">
      <c r="A23" s="192" t="s">
        <v>871</v>
      </c>
      <c r="C23" s="6"/>
      <c r="D23" s="6"/>
      <c r="E23" s="6"/>
      <c r="F23" s="6"/>
    </row>
    <row r="24" spans="1:6" ht="12.75">
      <c r="A24" s="297" t="s">
        <v>32</v>
      </c>
      <c r="B24" s="16" t="s">
        <v>279</v>
      </c>
      <c r="C24" s="16" t="s">
        <v>279</v>
      </c>
      <c r="D24" s="16" t="s">
        <v>279</v>
      </c>
      <c r="E24" s="16" t="s">
        <v>279</v>
      </c>
      <c r="F24" s="16" t="s">
        <v>279</v>
      </c>
    </row>
    <row r="25" spans="1:6" ht="12.75">
      <c r="A25" s="297" t="s">
        <v>33</v>
      </c>
      <c r="B25" s="6"/>
      <c r="C25" s="6"/>
      <c r="D25" s="6"/>
      <c r="E25" s="6"/>
      <c r="F25" s="6"/>
    </row>
    <row r="26" spans="1:6" ht="12.75">
      <c r="A26" s="297" t="s">
        <v>34</v>
      </c>
      <c r="B26" s="6"/>
      <c r="C26" s="6"/>
      <c r="D26" s="6"/>
      <c r="E26" s="6"/>
      <c r="F26" s="6"/>
    </row>
    <row r="27" spans="1:6" ht="12.75">
      <c r="A27" s="308" t="s">
        <v>35</v>
      </c>
      <c r="B27" s="16" t="s">
        <v>279</v>
      </c>
      <c r="C27" s="16" t="s">
        <v>279</v>
      </c>
      <c r="D27" s="16" t="s">
        <v>279</v>
      </c>
      <c r="E27" s="16" t="s">
        <v>279</v>
      </c>
      <c r="F27" s="16" t="s">
        <v>279</v>
      </c>
    </row>
    <row r="28" spans="1:6" ht="12.75">
      <c r="A28" s="308" t="s">
        <v>36</v>
      </c>
      <c r="B28" s="6"/>
      <c r="C28" s="6"/>
      <c r="D28" s="6"/>
      <c r="E28" s="6"/>
      <c r="F28" s="6"/>
    </row>
    <row r="29" spans="1:6" ht="12.75">
      <c r="A29" s="192" t="s">
        <v>37</v>
      </c>
      <c r="B29" s="16" t="s">
        <v>279</v>
      </c>
      <c r="C29" s="16" t="s">
        <v>279</v>
      </c>
      <c r="D29" s="16" t="s">
        <v>279</v>
      </c>
      <c r="E29" s="16" t="s">
        <v>279</v>
      </c>
      <c r="F29" s="16" t="s">
        <v>279</v>
      </c>
    </row>
    <row r="30" spans="1:6" ht="12.75">
      <c r="A30" s="192" t="s">
        <v>296</v>
      </c>
      <c r="C30" s="6"/>
      <c r="D30" s="6"/>
      <c r="E30" s="6"/>
      <c r="F30" s="6"/>
    </row>
    <row r="31" spans="1:6" ht="12.75">
      <c r="A31" s="192" t="s">
        <v>848</v>
      </c>
      <c r="B31" s="6">
        <v>11200.9</v>
      </c>
      <c r="C31" s="6">
        <v>24732.6</v>
      </c>
      <c r="D31" s="6">
        <v>4913.5</v>
      </c>
      <c r="E31" s="6">
        <v>17489</v>
      </c>
      <c r="F31" s="6">
        <v>18074.1</v>
      </c>
    </row>
    <row r="32" spans="1:6" ht="13.5" thickBot="1">
      <c r="A32" s="282"/>
      <c r="B32" s="42"/>
      <c r="C32" s="11"/>
      <c r="D32" s="8"/>
      <c r="E32" s="42"/>
      <c r="F32" s="42"/>
    </row>
    <row r="33" spans="1:3" ht="12.75">
      <c r="A33" s="192"/>
      <c r="C33" s="5"/>
    </row>
    <row r="34" ht="12.75">
      <c r="A34" s="178" t="s">
        <v>324</v>
      </c>
    </row>
    <row r="35" ht="12.75">
      <c r="A35" s="99" t="s">
        <v>12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showGridLines="0" zoomScale="140" zoomScaleNormal="140" workbookViewId="0" topLeftCell="A1">
      <pane xSplit="1" ySplit="4" topLeftCell="B74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F40" sqref="F40"/>
    </sheetView>
  </sheetViews>
  <sheetFormatPr defaultColWidth="9.00390625" defaultRowHeight="12.75"/>
  <cols>
    <col min="1" max="1" width="37.00390625" style="4" customWidth="1"/>
    <col min="2" max="2" width="9.25390625" style="4" customWidth="1"/>
    <col min="3" max="5" width="9.25390625" style="4" bestFit="1" customWidth="1"/>
    <col min="6" max="6" width="9.875" style="4" bestFit="1" customWidth="1"/>
    <col min="7" max="16384" width="9.125" style="4" customWidth="1"/>
  </cols>
  <sheetData>
    <row r="1" ht="18.75" customHeight="1">
      <c r="A1" s="149" t="s">
        <v>213</v>
      </c>
    </row>
    <row r="2" ht="18.75" customHeight="1">
      <c r="A2" s="187" t="s">
        <v>214</v>
      </c>
    </row>
    <row r="3" spans="1:6" ht="18.75" customHeight="1" thickBot="1">
      <c r="A3" s="150" t="s">
        <v>119</v>
      </c>
      <c r="B3" s="42"/>
      <c r="C3" s="42"/>
      <c r="D3" s="42"/>
      <c r="E3" s="42"/>
      <c r="F3" s="42"/>
    </row>
    <row r="4" spans="1:6" ht="18" customHeight="1" thickBot="1">
      <c r="A4" s="151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</row>
    <row r="6" ht="12.75">
      <c r="A6" s="152" t="s">
        <v>120</v>
      </c>
    </row>
    <row r="7" ht="12.75">
      <c r="A7" s="152"/>
    </row>
    <row r="8" spans="1:6" ht="12.75">
      <c r="A8" s="183" t="s">
        <v>212</v>
      </c>
      <c r="B8" s="6">
        <v>139912.2</v>
      </c>
      <c r="C8" s="6">
        <v>184281.6</v>
      </c>
      <c r="D8" s="6">
        <v>193035.4</v>
      </c>
      <c r="E8" s="6">
        <v>204667.9</v>
      </c>
      <c r="F8" s="6">
        <v>261448.1</v>
      </c>
    </row>
    <row r="9" spans="1:6" ht="12.75">
      <c r="A9" s="183" t="s">
        <v>215</v>
      </c>
      <c r="B9" s="5"/>
      <c r="D9" s="6"/>
      <c r="F9" s="5"/>
    </row>
    <row r="10" spans="1:6" ht="12.75">
      <c r="A10" s="183" t="s">
        <v>216</v>
      </c>
      <c r="B10" s="6">
        <v>5980.4</v>
      </c>
      <c r="C10" s="6">
        <v>8351.3</v>
      </c>
      <c r="D10" s="6">
        <v>8916.2</v>
      </c>
      <c r="E10" s="6">
        <v>11499.2</v>
      </c>
      <c r="F10" s="6">
        <v>16013.4</v>
      </c>
    </row>
    <row r="11" spans="1:6" ht="12.75">
      <c r="A11" s="183" t="s">
        <v>217</v>
      </c>
      <c r="B11" s="6">
        <v>1841.4</v>
      </c>
      <c r="C11" s="6">
        <v>3373.6</v>
      </c>
      <c r="D11" s="6">
        <v>3468.8</v>
      </c>
      <c r="E11" s="6">
        <v>3788.9</v>
      </c>
      <c r="F11" s="6">
        <v>4851.4</v>
      </c>
    </row>
    <row r="12" spans="1:6" ht="12.75">
      <c r="A12" s="183" t="s">
        <v>218</v>
      </c>
      <c r="B12" s="6">
        <v>4139</v>
      </c>
      <c r="C12" s="6">
        <v>4977.7</v>
      </c>
      <c r="D12" s="6">
        <v>5447.4</v>
      </c>
      <c r="E12" s="6">
        <v>7710.3</v>
      </c>
      <c r="F12" s="6">
        <v>11162</v>
      </c>
    </row>
    <row r="13" spans="1:6" ht="12.75">
      <c r="A13" s="183" t="s">
        <v>219</v>
      </c>
      <c r="B13" s="6">
        <v>7616.7</v>
      </c>
      <c r="C13" s="6">
        <v>10109.3</v>
      </c>
      <c r="D13" s="6">
        <v>13584.4</v>
      </c>
      <c r="E13" s="6">
        <v>15257.5</v>
      </c>
      <c r="F13" s="6">
        <v>18554.8</v>
      </c>
    </row>
    <row r="14" spans="1:6" ht="12.75">
      <c r="A14" s="183" t="s">
        <v>220</v>
      </c>
      <c r="B14" s="6"/>
      <c r="C14" s="6"/>
      <c r="D14" s="6"/>
      <c r="E14" s="5"/>
      <c r="F14" s="6"/>
    </row>
    <row r="15" spans="1:6" ht="12.75">
      <c r="A15" s="183" t="s">
        <v>652</v>
      </c>
      <c r="B15" s="6">
        <v>6716.3</v>
      </c>
      <c r="C15" s="6">
        <v>9054.2</v>
      </c>
      <c r="D15" s="6">
        <v>12380.3</v>
      </c>
      <c r="E15" s="6">
        <v>13821.8</v>
      </c>
      <c r="F15" s="6">
        <v>16555.6</v>
      </c>
    </row>
    <row r="16" spans="1:6" ht="12.75">
      <c r="A16" s="183" t="s">
        <v>645</v>
      </c>
      <c r="B16" s="6"/>
      <c r="D16" s="6"/>
      <c r="E16" s="5"/>
      <c r="F16" s="5"/>
    </row>
    <row r="17" spans="1:6" ht="12.75">
      <c r="A17" s="183" t="s">
        <v>646</v>
      </c>
      <c r="B17" s="6">
        <v>4946.1</v>
      </c>
      <c r="C17" s="6">
        <v>6629</v>
      </c>
      <c r="D17" s="6">
        <v>9275.3</v>
      </c>
      <c r="E17" s="6">
        <v>9327.5</v>
      </c>
      <c r="F17" s="6">
        <v>10640.7</v>
      </c>
    </row>
    <row r="18" spans="1:6" ht="12.75">
      <c r="A18" s="183" t="s">
        <v>647</v>
      </c>
      <c r="B18" s="6"/>
      <c r="D18" s="6"/>
      <c r="E18" s="6"/>
      <c r="F18" s="5"/>
    </row>
    <row r="19" spans="1:6" ht="12.75">
      <c r="A19" s="183" t="s">
        <v>648</v>
      </c>
      <c r="B19" s="6">
        <v>1610.6</v>
      </c>
      <c r="C19" s="6">
        <v>2209.8</v>
      </c>
      <c r="D19" s="6">
        <v>2830.6</v>
      </c>
      <c r="E19" s="6">
        <v>4191.3</v>
      </c>
      <c r="F19" s="6">
        <v>5534</v>
      </c>
    </row>
    <row r="20" spans="1:6" ht="12.75">
      <c r="A20" s="183" t="s">
        <v>650</v>
      </c>
      <c r="B20" s="6"/>
      <c r="D20" s="6"/>
      <c r="E20" s="6"/>
      <c r="F20" s="5"/>
    </row>
    <row r="21" spans="1:6" ht="12.75">
      <c r="A21" s="183" t="s">
        <v>651</v>
      </c>
      <c r="B21" s="6">
        <v>159.6</v>
      </c>
      <c r="C21" s="6">
        <v>215.4</v>
      </c>
      <c r="D21" s="6">
        <v>274.4</v>
      </c>
      <c r="E21" s="6">
        <v>303</v>
      </c>
      <c r="F21" s="5">
        <v>380.9</v>
      </c>
    </row>
    <row r="22" spans="1:6" ht="12.75">
      <c r="A22" s="183" t="s">
        <v>223</v>
      </c>
      <c r="B22" s="6"/>
      <c r="D22" s="6"/>
      <c r="E22" s="6"/>
      <c r="F22" s="5"/>
    </row>
    <row r="23" spans="1:6" ht="12.75">
      <c r="A23" s="183" t="s">
        <v>222</v>
      </c>
      <c r="B23" s="6">
        <v>900.4</v>
      </c>
      <c r="C23" s="6">
        <v>1055.1</v>
      </c>
      <c r="D23" s="6">
        <v>1204.1</v>
      </c>
      <c r="E23" s="6">
        <v>1435.7</v>
      </c>
      <c r="F23" s="6">
        <v>1999.2</v>
      </c>
    </row>
    <row r="24" spans="1:6" ht="12.75">
      <c r="A24" s="183" t="s">
        <v>224</v>
      </c>
      <c r="B24" s="6"/>
      <c r="D24" s="6"/>
      <c r="E24" s="6"/>
      <c r="F24" s="5"/>
    </row>
    <row r="25" spans="1:6" ht="12.75">
      <c r="A25" s="183" t="s">
        <v>225</v>
      </c>
      <c r="B25" s="6">
        <v>11229.3</v>
      </c>
      <c r="C25" s="6">
        <v>12618.4</v>
      </c>
      <c r="D25" s="47">
        <f>D27+D29+D30</f>
        <v>16721.2</v>
      </c>
      <c r="E25" s="6">
        <v>29776.6</v>
      </c>
      <c r="F25" s="6">
        <v>34606.2</v>
      </c>
    </row>
    <row r="26" spans="1:12" ht="12.75">
      <c r="A26" s="5" t="s">
        <v>653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47"/>
    </row>
    <row r="27" spans="1:7" ht="12.75">
      <c r="A27" s="183" t="s">
        <v>654</v>
      </c>
      <c r="B27" s="6">
        <v>10158.7</v>
      </c>
      <c r="C27" s="6">
        <v>11312.2</v>
      </c>
      <c r="D27" s="47">
        <v>15436</v>
      </c>
      <c r="E27" s="6">
        <v>28251.3</v>
      </c>
      <c r="F27" s="6">
        <v>32512</v>
      </c>
      <c r="G27" s="6"/>
    </row>
    <row r="28" spans="1:12" ht="12.75">
      <c r="A28" s="5" t="s">
        <v>655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47"/>
    </row>
    <row r="29" spans="1:12" ht="12.75">
      <c r="A29" s="183" t="s">
        <v>661</v>
      </c>
      <c r="B29" s="6">
        <v>900.4</v>
      </c>
      <c r="C29" s="6">
        <v>1055.1</v>
      </c>
      <c r="D29" s="47">
        <v>1204.1</v>
      </c>
      <c r="E29" s="6">
        <v>1435.7</v>
      </c>
      <c r="F29" s="6">
        <v>1999.2</v>
      </c>
      <c r="G29" s="6"/>
      <c r="H29" s="6"/>
      <c r="I29" s="6"/>
      <c r="J29" s="6"/>
      <c r="K29" s="6"/>
      <c r="L29" s="47"/>
    </row>
    <row r="30" spans="1:7" ht="12.75">
      <c r="A30" s="5" t="s">
        <v>662</v>
      </c>
      <c r="B30" s="6">
        <v>170.2</v>
      </c>
      <c r="C30" s="6">
        <v>251.1</v>
      </c>
      <c r="D30" s="47">
        <v>81.1</v>
      </c>
      <c r="E30" s="6">
        <v>89.6</v>
      </c>
      <c r="F30" s="6">
        <v>95</v>
      </c>
      <c r="G30" s="6"/>
    </row>
    <row r="31" spans="1:6" ht="12.75">
      <c r="A31" s="183" t="s">
        <v>226</v>
      </c>
      <c r="B31" s="6">
        <v>45748.8</v>
      </c>
      <c r="C31" s="6">
        <v>71240.6</v>
      </c>
      <c r="D31" s="6">
        <v>70172.9</v>
      </c>
      <c r="E31" s="6">
        <v>87539.7</v>
      </c>
      <c r="F31" s="6">
        <v>109402.8</v>
      </c>
    </row>
    <row r="32" spans="1:6" ht="12.75">
      <c r="A32" s="183" t="s">
        <v>227</v>
      </c>
      <c r="B32" s="6"/>
      <c r="D32" s="6"/>
      <c r="E32" s="5"/>
      <c r="F32" s="5"/>
    </row>
    <row r="33" spans="1:6" ht="12.75">
      <c r="A33" s="183" t="s">
        <v>228</v>
      </c>
      <c r="B33" s="6">
        <v>12.2</v>
      </c>
      <c r="C33" s="6">
        <v>14.9</v>
      </c>
      <c r="D33" s="6">
        <v>20.1</v>
      </c>
      <c r="E33" s="5">
        <v>17.2</v>
      </c>
      <c r="F33" s="36">
        <v>31</v>
      </c>
    </row>
    <row r="34" spans="1:6" ht="12.75">
      <c r="A34" s="183" t="s">
        <v>229</v>
      </c>
      <c r="B34" s="6"/>
      <c r="D34" s="6"/>
      <c r="E34" s="5"/>
      <c r="F34" s="36"/>
    </row>
    <row r="35" spans="1:6" ht="12.75">
      <c r="A35" s="183" t="s">
        <v>230</v>
      </c>
      <c r="B35" s="6">
        <v>12.2</v>
      </c>
      <c r="C35" s="6">
        <v>14.9</v>
      </c>
      <c r="D35" s="6">
        <v>20.1</v>
      </c>
      <c r="E35" s="5">
        <v>17.2</v>
      </c>
      <c r="F35" s="36">
        <v>31</v>
      </c>
    </row>
    <row r="36" spans="1:6" ht="12.75">
      <c r="A36" s="183" t="s">
        <v>231</v>
      </c>
      <c r="B36" s="6"/>
      <c r="D36" s="6"/>
      <c r="E36" s="5"/>
      <c r="F36" s="5"/>
    </row>
    <row r="37" spans="1:6" ht="12.75">
      <c r="A37" s="183" t="s">
        <v>232</v>
      </c>
      <c r="B37" s="6">
        <v>1130</v>
      </c>
      <c r="C37" s="6">
        <v>1843.8</v>
      </c>
      <c r="D37" s="6">
        <v>9561.1</v>
      </c>
      <c r="E37" s="6">
        <v>8981.8</v>
      </c>
      <c r="F37" s="6">
        <v>7724.8</v>
      </c>
    </row>
    <row r="38" spans="1:7" ht="12.75">
      <c r="A38" s="183" t="s">
        <v>233</v>
      </c>
      <c r="B38" s="6">
        <v>44594.4</v>
      </c>
      <c r="C38" s="6">
        <v>69367</v>
      </c>
      <c r="D38" s="6">
        <v>60571.6</v>
      </c>
      <c r="E38" s="6">
        <v>78523.5</v>
      </c>
      <c r="F38" s="6">
        <v>101616</v>
      </c>
      <c r="G38" s="140"/>
    </row>
    <row r="39" spans="1:6" ht="12.75">
      <c r="A39" s="152" t="s">
        <v>125</v>
      </c>
      <c r="B39" s="9">
        <v>210487.4</v>
      </c>
      <c r="C39" s="9">
        <v>286601.2</v>
      </c>
      <c r="D39" s="9">
        <v>302430.1</v>
      </c>
      <c r="E39" s="9">
        <v>348740.9</v>
      </c>
      <c r="F39" s="9">
        <v>440025.3</v>
      </c>
    </row>
    <row r="40" spans="1:6" ht="12.75">
      <c r="A40" s="152"/>
      <c r="B40" s="6"/>
      <c r="C40" s="6"/>
      <c r="D40" s="6"/>
      <c r="E40" s="5"/>
      <c r="F40" s="5"/>
    </row>
    <row r="41" spans="1:6" ht="12.75">
      <c r="A41" s="152" t="s">
        <v>126</v>
      </c>
      <c r="B41" s="6"/>
      <c r="C41" s="6"/>
      <c r="D41" s="6"/>
      <c r="E41" s="5"/>
      <c r="F41" s="5"/>
    </row>
    <row r="42" spans="1:6" ht="12.75">
      <c r="A42" s="152"/>
      <c r="B42" s="6"/>
      <c r="C42" s="6"/>
      <c r="D42" s="6"/>
      <c r="E42" s="5"/>
      <c r="F42" s="5"/>
    </row>
    <row r="43" spans="1:6" ht="12.75">
      <c r="A43" s="183" t="s">
        <v>215</v>
      </c>
      <c r="B43" s="6"/>
      <c r="C43" s="6"/>
      <c r="D43" s="6"/>
      <c r="E43" s="5"/>
      <c r="F43" s="5"/>
    </row>
    <row r="44" spans="1:6" ht="12.75">
      <c r="A44" s="183" t="s">
        <v>216</v>
      </c>
      <c r="B44" s="6">
        <v>4651.6</v>
      </c>
      <c r="C44" s="6">
        <v>6957.6</v>
      </c>
      <c r="D44" s="6">
        <v>8376.4</v>
      </c>
      <c r="E44" s="6">
        <v>10917.4</v>
      </c>
      <c r="F44" s="6">
        <v>15334.7</v>
      </c>
    </row>
    <row r="45" spans="1:6" ht="12.75">
      <c r="A45" s="183" t="s">
        <v>234</v>
      </c>
      <c r="B45" s="6">
        <v>1841.4</v>
      </c>
      <c r="C45" s="6">
        <v>3373.6</v>
      </c>
      <c r="D45" s="6">
        <v>3468.8</v>
      </c>
      <c r="E45" s="6">
        <v>3788.9</v>
      </c>
      <c r="F45" s="6">
        <v>4851.4</v>
      </c>
    </row>
    <row r="46" spans="1:6" ht="12.75">
      <c r="A46" s="183" t="s">
        <v>235</v>
      </c>
      <c r="B46" s="6">
        <v>2810.2</v>
      </c>
      <c r="C46" s="6">
        <v>3584</v>
      </c>
      <c r="D46" s="6">
        <v>4907.6</v>
      </c>
      <c r="E46" s="6">
        <v>7128.5</v>
      </c>
      <c r="F46" s="6">
        <v>10483.3</v>
      </c>
    </row>
    <row r="47" spans="1:6" ht="12.75">
      <c r="A47" s="183" t="s">
        <v>219</v>
      </c>
      <c r="B47" s="6">
        <v>7616.7</v>
      </c>
      <c r="C47" s="6">
        <v>10109.3</v>
      </c>
      <c r="D47" s="6">
        <v>13584.4</v>
      </c>
      <c r="E47" s="6">
        <v>15257.5</v>
      </c>
      <c r="F47" s="6">
        <v>18554.8</v>
      </c>
    </row>
    <row r="48" spans="1:6" ht="12.75">
      <c r="A48" s="183" t="s">
        <v>220</v>
      </c>
      <c r="B48" s="6"/>
      <c r="C48" s="6"/>
      <c r="D48" s="6"/>
      <c r="E48" s="6"/>
      <c r="F48" s="426"/>
    </row>
    <row r="49" spans="1:6" ht="12.75">
      <c r="A49" s="183" t="s">
        <v>221</v>
      </c>
      <c r="B49" s="6">
        <v>6716.3</v>
      </c>
      <c r="C49" s="6">
        <v>9054.2</v>
      </c>
      <c r="D49" s="6">
        <v>12380.3</v>
      </c>
      <c r="E49" s="6">
        <v>13821.8</v>
      </c>
      <c r="F49" s="6">
        <v>16555.6</v>
      </c>
    </row>
    <row r="50" spans="1:6" ht="12.75">
      <c r="A50" s="183" t="s">
        <v>0</v>
      </c>
      <c r="B50" s="6"/>
      <c r="D50" s="6"/>
      <c r="E50" s="6"/>
      <c r="F50" s="426"/>
    </row>
    <row r="51" spans="1:6" ht="12.75">
      <c r="A51" s="183" t="s">
        <v>963</v>
      </c>
      <c r="B51" s="6">
        <v>4946.1</v>
      </c>
      <c r="C51" s="6">
        <v>6629</v>
      </c>
      <c r="D51" s="6">
        <v>9275.3</v>
      </c>
      <c r="E51" s="6">
        <v>9327.5</v>
      </c>
      <c r="F51" s="6">
        <v>10640.7</v>
      </c>
    </row>
    <row r="52" spans="1:6" ht="12.75">
      <c r="A52" s="183" t="s">
        <v>663</v>
      </c>
      <c r="B52" s="6"/>
      <c r="D52" s="6"/>
      <c r="E52" s="6"/>
      <c r="F52" s="426"/>
    </row>
    <row r="53" spans="1:6" ht="12.75">
      <c r="A53" s="183" t="s">
        <v>664</v>
      </c>
      <c r="B53" s="6">
        <v>1610.6</v>
      </c>
      <c r="C53" s="6">
        <v>2209.8</v>
      </c>
      <c r="D53" s="6">
        <v>2830.6</v>
      </c>
      <c r="E53" s="6">
        <v>4191.3</v>
      </c>
      <c r="F53" s="6">
        <v>5534</v>
      </c>
    </row>
    <row r="54" spans="1:6" ht="13.5" thickBot="1">
      <c r="A54" s="188"/>
      <c r="B54" s="42"/>
      <c r="C54" s="42"/>
      <c r="D54" s="42"/>
      <c r="E54" s="11"/>
      <c r="F54" s="42"/>
    </row>
    <row r="55" spans="1:5" ht="12.75">
      <c r="A55" s="183"/>
      <c r="E55" s="5"/>
    </row>
    <row r="56" spans="1:5" ht="12.75">
      <c r="A56" s="183"/>
      <c r="E56" s="5"/>
    </row>
    <row r="57" spans="1:5" ht="15.75">
      <c r="A57" s="149" t="s">
        <v>236</v>
      </c>
      <c r="E57" s="5"/>
    </row>
    <row r="58" spans="1:6" ht="13.5" thickBot="1">
      <c r="A58" s="150" t="s">
        <v>119</v>
      </c>
      <c r="B58" s="42"/>
      <c r="C58" s="42"/>
      <c r="D58" s="42"/>
      <c r="E58" s="11"/>
      <c r="F58" s="42"/>
    </row>
    <row r="59" spans="1:6" ht="18" customHeight="1" thickBot="1">
      <c r="A59" s="173"/>
      <c r="B59" s="10">
        <v>2007</v>
      </c>
      <c r="C59" s="10">
        <v>2008</v>
      </c>
      <c r="D59" s="10">
        <v>2009</v>
      </c>
      <c r="E59" s="10">
        <v>2010</v>
      </c>
      <c r="F59" s="10">
        <v>2011</v>
      </c>
    </row>
    <row r="60" spans="1:5" ht="12.75">
      <c r="A60" s="183" t="s">
        <v>665</v>
      </c>
      <c r="E60" s="5"/>
    </row>
    <row r="61" spans="1:6" ht="12.75">
      <c r="A61" s="183" t="s">
        <v>666</v>
      </c>
      <c r="B61" s="5">
        <v>159.6</v>
      </c>
      <c r="C61" s="6">
        <v>215.4</v>
      </c>
      <c r="D61" s="6">
        <v>274.4</v>
      </c>
      <c r="E61" s="6">
        <v>303</v>
      </c>
      <c r="F61" s="6">
        <v>380.9</v>
      </c>
    </row>
    <row r="62" spans="1:6" ht="12.75">
      <c r="A62" s="183" t="s">
        <v>223</v>
      </c>
      <c r="B62" s="5"/>
      <c r="D62" s="6"/>
      <c r="E62" s="6"/>
      <c r="F62" s="6"/>
    </row>
    <row r="63" spans="1:6" ht="12.75">
      <c r="A63" s="183" t="s">
        <v>222</v>
      </c>
      <c r="B63" s="5">
        <v>900.4</v>
      </c>
      <c r="C63" s="6">
        <v>1055.1</v>
      </c>
      <c r="D63" s="6">
        <v>1204.1</v>
      </c>
      <c r="E63" s="6">
        <v>1435.7</v>
      </c>
      <c r="F63" s="6">
        <v>1999.2</v>
      </c>
    </row>
    <row r="64" spans="1:6" ht="12.75">
      <c r="A64" s="183" t="s">
        <v>224</v>
      </c>
      <c r="B64" s="5"/>
      <c r="D64" s="6"/>
      <c r="E64" s="6"/>
      <c r="F64" s="6"/>
    </row>
    <row r="65" spans="1:6" ht="12.75">
      <c r="A65" s="183" t="s">
        <v>225</v>
      </c>
      <c r="B65" s="6">
        <v>11229.3</v>
      </c>
      <c r="C65" s="6">
        <v>12618.4</v>
      </c>
      <c r="D65" s="6">
        <v>16721.2</v>
      </c>
      <c r="E65" s="6">
        <v>29776.6</v>
      </c>
      <c r="F65" s="6">
        <v>34606.2</v>
      </c>
    </row>
    <row r="66" spans="1:6" ht="12.75">
      <c r="A66" s="183" t="s">
        <v>237</v>
      </c>
      <c r="B66" s="5"/>
      <c r="D66" s="6"/>
      <c r="E66" s="6"/>
      <c r="F66" s="6"/>
    </row>
    <row r="67" spans="1:6" ht="12.75">
      <c r="A67" s="183" t="s">
        <v>238</v>
      </c>
      <c r="B67" s="6">
        <v>10158.7</v>
      </c>
      <c r="C67" s="6">
        <v>11312.2</v>
      </c>
      <c r="D67" s="6">
        <v>15436</v>
      </c>
      <c r="E67" s="6">
        <v>28251.3</v>
      </c>
      <c r="F67" s="6">
        <v>32512</v>
      </c>
    </row>
    <row r="68" spans="1:6" ht="12.75">
      <c r="A68" s="183" t="s">
        <v>667</v>
      </c>
      <c r="B68" s="5"/>
      <c r="D68" s="6"/>
      <c r="E68" s="6"/>
      <c r="F68" s="6"/>
    </row>
    <row r="69" spans="1:6" ht="12.75">
      <c r="A69" s="183" t="s">
        <v>668</v>
      </c>
      <c r="B69" s="5">
        <v>900.4</v>
      </c>
      <c r="C69" s="6">
        <v>1055.1</v>
      </c>
      <c r="D69" s="6">
        <v>1204.1</v>
      </c>
      <c r="E69" s="6">
        <v>1435.7</v>
      </c>
      <c r="F69" s="6">
        <v>1999.2</v>
      </c>
    </row>
    <row r="70" spans="1:6" ht="12.75">
      <c r="A70" s="183" t="s">
        <v>239</v>
      </c>
      <c r="B70" s="5"/>
      <c r="D70" s="6"/>
      <c r="E70" s="6"/>
      <c r="F70" s="6"/>
    </row>
    <row r="71" spans="1:6" ht="12.75">
      <c r="A71" s="183" t="s">
        <v>238</v>
      </c>
      <c r="B71" s="5">
        <v>170.2</v>
      </c>
      <c r="C71" s="6">
        <v>251.1</v>
      </c>
      <c r="D71" s="6">
        <v>81.1</v>
      </c>
      <c r="E71" s="6">
        <v>89.6</v>
      </c>
      <c r="F71" s="6">
        <v>95</v>
      </c>
    </row>
    <row r="72" spans="1:6" ht="12.75">
      <c r="A72" s="183" t="s">
        <v>226</v>
      </c>
      <c r="B72" s="6">
        <v>9166.2</v>
      </c>
      <c r="C72" s="6">
        <v>18675.5</v>
      </c>
      <c r="D72" s="6">
        <v>18593.9</v>
      </c>
      <c r="E72" s="6">
        <v>20642.9</v>
      </c>
      <c r="F72" s="6">
        <v>24370.9</v>
      </c>
    </row>
    <row r="73" spans="1:6" ht="12.75">
      <c r="A73" s="183" t="s">
        <v>227</v>
      </c>
      <c r="B73" s="5"/>
      <c r="D73" s="6"/>
      <c r="E73" s="6"/>
      <c r="F73" s="6"/>
    </row>
    <row r="74" spans="1:6" ht="12.75">
      <c r="A74" s="183" t="s">
        <v>228</v>
      </c>
      <c r="B74" s="5">
        <v>12.2</v>
      </c>
      <c r="C74" s="6">
        <v>14.9</v>
      </c>
      <c r="D74" s="6">
        <v>20.1</v>
      </c>
      <c r="E74" s="6">
        <v>17.2</v>
      </c>
      <c r="F74" s="6">
        <v>31</v>
      </c>
    </row>
    <row r="75" spans="1:6" ht="12.75">
      <c r="A75" s="183" t="s">
        <v>229</v>
      </c>
      <c r="B75" s="5"/>
      <c r="D75" s="6"/>
      <c r="E75" s="6"/>
      <c r="F75" s="6"/>
    </row>
    <row r="76" spans="1:6" ht="12.75">
      <c r="A76" s="183" t="s">
        <v>230</v>
      </c>
      <c r="B76" s="5">
        <v>12.2</v>
      </c>
      <c r="C76" s="6">
        <v>14.9</v>
      </c>
      <c r="D76" s="6">
        <v>20.1</v>
      </c>
      <c r="E76" s="6">
        <v>17.2</v>
      </c>
      <c r="F76" s="6">
        <v>31</v>
      </c>
    </row>
    <row r="77" spans="1:6" ht="12.75">
      <c r="A77" s="183" t="s">
        <v>231</v>
      </c>
      <c r="B77" s="5"/>
      <c r="D77" s="6"/>
      <c r="E77" s="6"/>
      <c r="F77" s="6"/>
    </row>
    <row r="78" spans="1:6" ht="12.75">
      <c r="A78" s="183" t="s">
        <v>80</v>
      </c>
      <c r="B78" s="36">
        <v>158</v>
      </c>
      <c r="C78" s="6">
        <v>131.1</v>
      </c>
      <c r="D78" s="6">
        <v>743.8</v>
      </c>
      <c r="E78" s="6">
        <v>164.6</v>
      </c>
      <c r="F78" s="6">
        <v>198.9</v>
      </c>
    </row>
    <row r="79" spans="1:6" ht="12.75">
      <c r="A79" s="183" t="s">
        <v>233</v>
      </c>
      <c r="B79" s="6">
        <v>8983.8</v>
      </c>
      <c r="C79" s="6">
        <v>18514.6</v>
      </c>
      <c r="D79" s="6">
        <v>17809.9</v>
      </c>
      <c r="E79" s="6">
        <v>20443.9</v>
      </c>
      <c r="F79" s="6">
        <v>24110</v>
      </c>
    </row>
    <row r="80" spans="1:6" ht="12.75">
      <c r="A80" s="36" t="s">
        <v>240</v>
      </c>
      <c r="B80" s="6">
        <v>177823.6</v>
      </c>
      <c r="C80" s="6">
        <v>238240.4</v>
      </c>
      <c r="D80" s="6">
        <v>245154.2</v>
      </c>
      <c r="E80" s="6">
        <v>272146.5</v>
      </c>
      <c r="F80" s="6">
        <v>347158.7</v>
      </c>
    </row>
    <row r="81" spans="1:6" ht="12.75">
      <c r="A81" s="152" t="s">
        <v>125</v>
      </c>
      <c r="B81" s="9">
        <v>210487.4</v>
      </c>
      <c r="C81" s="9">
        <v>286601.2</v>
      </c>
      <c r="D81" s="9">
        <v>302430.1</v>
      </c>
      <c r="E81" s="9">
        <v>348740.9</v>
      </c>
      <c r="F81" s="9">
        <v>440025.3</v>
      </c>
    </row>
    <row r="82" spans="1:6" ht="13.5" thickBot="1">
      <c r="A82" s="189"/>
      <c r="B82" s="42"/>
      <c r="C82" s="42"/>
      <c r="D82" s="42"/>
      <c r="E82" s="42"/>
      <c r="F82" s="42"/>
    </row>
    <row r="83" ht="12.75">
      <c r="A83" s="41"/>
    </row>
    <row r="115" ht="12.75">
      <c r="B115" s="428"/>
    </row>
  </sheetData>
  <printOptions/>
  <pageMargins left="0.75" right="0.75" top="1" bottom="1" header="0.5" footer="0.5"/>
  <pageSetup horizontalDpi="600" verticalDpi="600" orientation="portrait" paperSize="9" scale="99" r:id="rId1"/>
  <headerFooter alignWithMargins="0">
    <oddFooter>&amp;C29</oddFooter>
  </headerFooter>
  <rowBreaks count="1" manualBreakCount="1">
    <brk id="54" max="25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>
  <dimension ref="A1:H174"/>
  <sheetViews>
    <sheetView showGridLines="0" zoomScale="130" zoomScaleNormal="130" workbookViewId="0" topLeftCell="A136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85" t="s">
        <v>62</v>
      </c>
    </row>
    <row r="2" ht="18.75" customHeight="1">
      <c r="A2" s="85" t="s">
        <v>787</v>
      </c>
    </row>
    <row r="3" spans="1:6" ht="18" customHeight="1" thickBot="1">
      <c r="A3" s="150" t="s">
        <v>282</v>
      </c>
      <c r="B3" s="42"/>
      <c r="C3" s="42"/>
      <c r="D3" s="42"/>
      <c r="E3" s="42"/>
      <c r="F3" s="42"/>
    </row>
    <row r="4" spans="1:6" ht="18" customHeight="1" thickBot="1">
      <c r="A4" s="372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6" spans="1:7" ht="12.75">
      <c r="A6" s="40" t="s">
        <v>61</v>
      </c>
      <c r="B6" s="82">
        <v>11442.2</v>
      </c>
      <c r="C6" s="9">
        <v>15425.9</v>
      </c>
      <c r="D6" s="9">
        <f>SUM(D8:D27)</f>
        <v>16240</v>
      </c>
      <c r="E6" s="9">
        <f>SUM(E8:E27)</f>
        <v>18214.3</v>
      </c>
      <c r="F6" s="9">
        <v>27049.5</v>
      </c>
      <c r="G6" s="140"/>
    </row>
    <row r="7" ht="12.75">
      <c r="D7" s="48"/>
    </row>
    <row r="8" spans="1:6" ht="12.75">
      <c r="A8" s="5" t="s">
        <v>338</v>
      </c>
      <c r="B8" s="6">
        <v>5765.5</v>
      </c>
      <c r="C8" s="6">
        <v>7495.8</v>
      </c>
      <c r="D8" s="94">
        <v>7559.2</v>
      </c>
      <c r="E8" s="6">
        <v>8957</v>
      </c>
      <c r="F8" s="6">
        <v>12759.5</v>
      </c>
    </row>
    <row r="9" spans="1:6" ht="12.75">
      <c r="A9" s="5" t="s">
        <v>339</v>
      </c>
      <c r="B9" s="6">
        <v>0</v>
      </c>
      <c r="C9" s="6">
        <v>0</v>
      </c>
      <c r="D9" s="48">
        <v>0</v>
      </c>
      <c r="E9" s="6">
        <v>0</v>
      </c>
      <c r="F9" s="6">
        <v>0</v>
      </c>
    </row>
    <row r="10" spans="1:6" ht="12.75">
      <c r="A10" s="5" t="s">
        <v>340</v>
      </c>
      <c r="B10" s="6">
        <v>208.4</v>
      </c>
      <c r="C10" s="6">
        <v>298.1</v>
      </c>
      <c r="D10" s="94">
        <v>341.2</v>
      </c>
      <c r="E10" s="6">
        <v>349.6</v>
      </c>
      <c r="F10" s="6">
        <v>322.8</v>
      </c>
    </row>
    <row r="11" spans="1:6" ht="12.75">
      <c r="A11" s="5" t="s">
        <v>341</v>
      </c>
      <c r="B11" s="47">
        <v>1279.3</v>
      </c>
      <c r="C11" s="6">
        <v>1303.5</v>
      </c>
      <c r="D11" s="94">
        <v>1509.4</v>
      </c>
      <c r="E11" s="6">
        <v>2080.3</v>
      </c>
      <c r="F11" s="6">
        <v>3419.2</v>
      </c>
    </row>
    <row r="12" spans="1:6" ht="12.75">
      <c r="A12" s="5" t="s">
        <v>342</v>
      </c>
      <c r="D12" s="48"/>
      <c r="E12" s="6"/>
      <c r="F12" s="6"/>
    </row>
    <row r="13" spans="1:6" ht="12.75">
      <c r="A13" s="5" t="s">
        <v>53</v>
      </c>
      <c r="B13" s="6">
        <v>119.3</v>
      </c>
      <c r="C13" s="6">
        <v>115.1</v>
      </c>
      <c r="D13" s="94">
        <v>159.4</v>
      </c>
      <c r="E13" s="6">
        <v>172.2</v>
      </c>
      <c r="F13" s="6">
        <v>221</v>
      </c>
    </row>
    <row r="14" spans="1:6" ht="12.75">
      <c r="A14" s="5" t="s">
        <v>344</v>
      </c>
      <c r="B14" s="6">
        <v>735.7</v>
      </c>
      <c r="C14" s="6">
        <v>2068.9</v>
      </c>
      <c r="D14" s="94">
        <v>1884.4</v>
      </c>
      <c r="E14" s="6">
        <v>1216.7</v>
      </c>
      <c r="F14" s="6">
        <v>2619.4</v>
      </c>
    </row>
    <row r="15" spans="1:6" ht="12.75">
      <c r="A15" s="5" t="s">
        <v>474</v>
      </c>
      <c r="D15" s="48"/>
      <c r="E15" s="6"/>
      <c r="F15" s="6"/>
    </row>
    <row r="16" spans="1:6" ht="12.75">
      <c r="A16" s="5" t="s">
        <v>454</v>
      </c>
      <c r="B16" s="6">
        <v>1410.9</v>
      </c>
      <c r="C16" s="6">
        <v>1607.9</v>
      </c>
      <c r="D16" s="94">
        <v>1558.8</v>
      </c>
      <c r="E16" s="6">
        <v>1673.8</v>
      </c>
      <c r="F16" s="6">
        <v>2635.5</v>
      </c>
    </row>
    <row r="17" spans="1:6" ht="12.75">
      <c r="A17" s="5" t="s">
        <v>347</v>
      </c>
      <c r="B17" s="6">
        <v>220.5</v>
      </c>
      <c r="C17" s="6">
        <v>294.7</v>
      </c>
      <c r="D17" s="94">
        <v>348.3</v>
      </c>
      <c r="E17" s="6">
        <v>365.6</v>
      </c>
      <c r="F17" s="6">
        <v>463.5</v>
      </c>
    </row>
    <row r="18" spans="1:6" ht="12.75">
      <c r="A18" s="5" t="s">
        <v>348</v>
      </c>
      <c r="B18" s="6">
        <v>98.5</v>
      </c>
      <c r="C18" s="6">
        <v>137.6</v>
      </c>
      <c r="D18" s="48">
        <v>164.3</v>
      </c>
      <c r="E18" s="6">
        <v>215.1</v>
      </c>
      <c r="F18" s="6">
        <v>233.6</v>
      </c>
    </row>
    <row r="19" spans="1:6" ht="13.5">
      <c r="A19" s="5" t="s">
        <v>325</v>
      </c>
      <c r="B19" s="6">
        <v>132.4</v>
      </c>
      <c r="C19" s="6">
        <v>154.8</v>
      </c>
      <c r="D19" s="94">
        <v>180.9</v>
      </c>
      <c r="E19" s="6">
        <v>203.5</v>
      </c>
      <c r="F19" s="6">
        <v>317.4</v>
      </c>
    </row>
    <row r="20" spans="1:6" ht="12.75">
      <c r="A20" s="5" t="s">
        <v>350</v>
      </c>
      <c r="D20" s="48"/>
      <c r="E20" s="6"/>
      <c r="F20" s="6"/>
    </row>
    <row r="21" spans="1:6" ht="12.75">
      <c r="A21" s="5" t="s">
        <v>351</v>
      </c>
      <c r="B21" s="6">
        <v>220</v>
      </c>
      <c r="C21" s="6">
        <v>380.4</v>
      </c>
      <c r="D21" s="94">
        <v>459.1</v>
      </c>
      <c r="E21" s="6">
        <v>606.6</v>
      </c>
      <c r="F21" s="6">
        <v>741.3</v>
      </c>
    </row>
    <row r="22" spans="1:6" ht="12.75">
      <c r="A22" s="5" t="s">
        <v>352</v>
      </c>
      <c r="B22" s="6">
        <v>415.2</v>
      </c>
      <c r="C22" s="6">
        <v>570</v>
      </c>
      <c r="D22" s="94">
        <v>747.6</v>
      </c>
      <c r="E22" s="6">
        <v>909.9</v>
      </c>
      <c r="F22" s="6">
        <v>1069.6</v>
      </c>
    </row>
    <row r="23" spans="1:6" ht="12.75">
      <c r="A23" s="5" t="s">
        <v>353</v>
      </c>
      <c r="B23" s="6">
        <v>534.2</v>
      </c>
      <c r="C23" s="6">
        <v>620.7</v>
      </c>
      <c r="D23" s="94">
        <v>740</v>
      </c>
      <c r="E23" s="6">
        <v>861.5</v>
      </c>
      <c r="F23" s="6">
        <v>1351.3</v>
      </c>
    </row>
    <row r="24" spans="1:6" ht="12.75">
      <c r="A24" s="5" t="s">
        <v>483</v>
      </c>
      <c r="D24" s="48"/>
      <c r="E24" s="6"/>
      <c r="F24" s="6"/>
    </row>
    <row r="25" spans="1:6" ht="12.75">
      <c r="A25" s="5" t="s">
        <v>484</v>
      </c>
      <c r="B25" s="6">
        <v>245.3</v>
      </c>
      <c r="C25" s="6">
        <v>280.3</v>
      </c>
      <c r="D25" s="94">
        <v>403.6</v>
      </c>
      <c r="E25" s="6">
        <v>460</v>
      </c>
      <c r="F25" s="6">
        <v>694.1</v>
      </c>
    </row>
    <row r="26" spans="1:6" ht="12.75">
      <c r="A26" s="5" t="s">
        <v>355</v>
      </c>
      <c r="D26" s="48"/>
      <c r="E26" s="6"/>
      <c r="F26" s="6"/>
    </row>
    <row r="27" spans="1:6" ht="12.75">
      <c r="A27" s="5" t="s">
        <v>356</v>
      </c>
      <c r="B27" s="6">
        <v>57</v>
      </c>
      <c r="C27" s="6">
        <v>98.1</v>
      </c>
      <c r="D27" s="94">
        <v>183.8</v>
      </c>
      <c r="E27" s="6">
        <v>142.5</v>
      </c>
      <c r="F27" s="6">
        <v>201.3</v>
      </c>
    </row>
    <row r="28" spans="1:6" ht="13.5" thickBot="1">
      <c r="A28" s="42"/>
      <c r="B28" s="42"/>
      <c r="C28" s="42"/>
      <c r="D28" s="42"/>
      <c r="E28" s="42"/>
      <c r="F28" s="42"/>
    </row>
    <row r="30" ht="18.75" customHeight="1">
      <c r="A30" s="85" t="s">
        <v>63</v>
      </c>
    </row>
    <row r="31" spans="1:6" ht="18.75" customHeight="1" thickBot="1">
      <c r="A31" s="150" t="s">
        <v>282</v>
      </c>
      <c r="B31" s="42"/>
      <c r="C31" s="42"/>
      <c r="D31" s="42"/>
      <c r="E31" s="42"/>
      <c r="F31" s="42"/>
    </row>
    <row r="32" spans="1:6" ht="18" customHeight="1" thickBot="1">
      <c r="A32" s="372"/>
      <c r="B32" s="79">
        <v>2007</v>
      </c>
      <c r="C32" s="79">
        <v>2008</v>
      </c>
      <c r="D32" s="79">
        <v>2009</v>
      </c>
      <c r="E32" s="79">
        <v>2010</v>
      </c>
      <c r="F32" s="79">
        <v>2011</v>
      </c>
    </row>
    <row r="34" spans="1:7" ht="12.75">
      <c r="A34" s="40" t="s">
        <v>424</v>
      </c>
      <c r="B34" s="82">
        <v>6546.5</v>
      </c>
      <c r="C34" s="9">
        <v>9402.4</v>
      </c>
      <c r="D34" s="9">
        <f>SUM(D36:D58)</f>
        <v>10184.4</v>
      </c>
      <c r="E34" s="9">
        <f>SUM(E36:E58)</f>
        <v>10570.1</v>
      </c>
      <c r="F34" s="9">
        <v>14664.9</v>
      </c>
      <c r="G34" s="140"/>
    </row>
    <row r="35" spans="1:6" ht="12.75">
      <c r="A35" s="5"/>
      <c r="D35" s="38"/>
      <c r="F35" s="6"/>
    </row>
    <row r="36" spans="1:6" ht="12.75">
      <c r="A36" s="5" t="s">
        <v>338</v>
      </c>
      <c r="B36" s="6">
        <v>3319.1</v>
      </c>
      <c r="C36" s="6">
        <v>5485.1</v>
      </c>
      <c r="D36" s="94">
        <v>5409.6</v>
      </c>
      <c r="E36" s="6">
        <v>5448.9</v>
      </c>
      <c r="F36" s="6">
        <v>7853.3</v>
      </c>
    </row>
    <row r="37" spans="1:6" ht="12.75">
      <c r="A37" s="5" t="s">
        <v>339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5" t="s">
        <v>340</v>
      </c>
      <c r="B38" s="6">
        <v>110.7</v>
      </c>
      <c r="C38" s="6">
        <v>169</v>
      </c>
      <c r="D38" s="94">
        <v>189.3</v>
      </c>
      <c r="E38" s="6">
        <v>211.3</v>
      </c>
      <c r="F38" s="6">
        <v>198.4</v>
      </c>
    </row>
    <row r="39" spans="1:6" ht="12.75">
      <c r="A39" s="5" t="s">
        <v>341</v>
      </c>
      <c r="B39" s="47">
        <v>1063.7</v>
      </c>
      <c r="C39" s="6">
        <v>1083.8</v>
      </c>
      <c r="D39" s="94">
        <v>1293.5</v>
      </c>
      <c r="E39" s="6">
        <v>1653.2</v>
      </c>
      <c r="F39" s="6">
        <v>2173.6</v>
      </c>
    </row>
    <row r="40" spans="1:6" ht="12.75">
      <c r="A40" s="5" t="s">
        <v>342</v>
      </c>
      <c r="D40" s="6"/>
      <c r="E40" s="6"/>
      <c r="F40" s="6"/>
    </row>
    <row r="41" spans="1:6" ht="12.75">
      <c r="A41" s="5" t="s">
        <v>53</v>
      </c>
      <c r="B41" s="6">
        <v>60.8</v>
      </c>
      <c r="C41" s="6">
        <v>70.1</v>
      </c>
      <c r="D41" s="94">
        <v>75.6</v>
      </c>
      <c r="E41" s="6">
        <v>66.9</v>
      </c>
      <c r="F41" s="6">
        <v>74.6</v>
      </c>
    </row>
    <row r="42" spans="1:6" ht="12.75">
      <c r="A42" s="5" t="s">
        <v>344</v>
      </c>
      <c r="B42" s="6">
        <v>578.1</v>
      </c>
      <c r="C42" s="6">
        <v>993.4</v>
      </c>
      <c r="D42" s="94">
        <v>1297.3</v>
      </c>
      <c r="E42" s="6">
        <v>919.9</v>
      </c>
      <c r="F42" s="6">
        <v>1731.7</v>
      </c>
    </row>
    <row r="43" spans="1:6" ht="12.75">
      <c r="A43" s="5" t="s">
        <v>474</v>
      </c>
      <c r="D43" s="5"/>
      <c r="E43" s="6"/>
      <c r="F43" s="6"/>
    </row>
    <row r="44" spans="1:6" ht="12.75">
      <c r="A44" s="5" t="s">
        <v>454</v>
      </c>
      <c r="B44" s="6">
        <v>642.5</v>
      </c>
      <c r="C44" s="6">
        <v>649.3</v>
      </c>
      <c r="D44" s="96">
        <v>612.6</v>
      </c>
      <c r="E44" s="6">
        <v>744.1</v>
      </c>
      <c r="F44" s="6">
        <v>857.6</v>
      </c>
    </row>
    <row r="45" spans="1:6" ht="12.75">
      <c r="A45" s="5" t="s">
        <v>347</v>
      </c>
      <c r="B45" s="6">
        <v>148.1</v>
      </c>
      <c r="C45" s="6">
        <v>172.5</v>
      </c>
      <c r="D45" s="5">
        <v>247.4</v>
      </c>
      <c r="E45" s="6">
        <v>254</v>
      </c>
      <c r="F45" s="6">
        <v>290.3</v>
      </c>
    </row>
    <row r="46" spans="1:6" ht="12.75">
      <c r="A46" s="5" t="s">
        <v>348</v>
      </c>
      <c r="B46" s="6">
        <v>36.8</v>
      </c>
      <c r="C46" s="6">
        <v>58.7</v>
      </c>
      <c r="D46" s="5">
        <v>63.1</v>
      </c>
      <c r="E46" s="6">
        <v>85.7</v>
      </c>
      <c r="F46" s="6">
        <v>92.6</v>
      </c>
    </row>
    <row r="47" spans="1:6" ht="13.5">
      <c r="A47" s="5" t="s">
        <v>325</v>
      </c>
      <c r="B47" s="6">
        <v>36</v>
      </c>
      <c r="C47" s="6">
        <v>39.9</v>
      </c>
      <c r="D47" s="96">
        <v>48.8</v>
      </c>
      <c r="E47" s="6">
        <v>51.5</v>
      </c>
      <c r="F47" s="6">
        <v>82.7</v>
      </c>
    </row>
    <row r="48" spans="1:6" ht="12.75">
      <c r="A48" s="5" t="s">
        <v>350</v>
      </c>
      <c r="D48" s="5"/>
      <c r="E48" s="6"/>
      <c r="F48" s="6"/>
    </row>
    <row r="49" spans="1:6" ht="12.75">
      <c r="A49" s="5" t="s">
        <v>351</v>
      </c>
      <c r="B49" s="6">
        <v>117.9</v>
      </c>
      <c r="C49" s="6">
        <v>204.8</v>
      </c>
      <c r="D49" s="96">
        <v>254.9</v>
      </c>
      <c r="E49" s="6">
        <v>344.6</v>
      </c>
      <c r="F49" s="6">
        <v>295.8</v>
      </c>
    </row>
    <row r="50" spans="1:6" ht="12.75">
      <c r="A50" s="5" t="s">
        <v>352</v>
      </c>
      <c r="B50" s="6">
        <v>132.9</v>
      </c>
      <c r="C50" s="6">
        <v>140.8</v>
      </c>
      <c r="D50" s="96">
        <v>185.3</v>
      </c>
      <c r="E50" s="6">
        <v>239.3</v>
      </c>
      <c r="F50" s="6">
        <v>301.1</v>
      </c>
    </row>
    <row r="51" spans="1:6" ht="12.75">
      <c r="A51" s="5" t="s">
        <v>353</v>
      </c>
      <c r="B51" s="6">
        <v>135.8</v>
      </c>
      <c r="C51" s="6">
        <v>149.1</v>
      </c>
      <c r="D51" s="96">
        <v>175.6</v>
      </c>
      <c r="E51" s="6">
        <v>219.3</v>
      </c>
      <c r="F51" s="6">
        <v>269.2</v>
      </c>
    </row>
    <row r="52" spans="1:6" ht="12.75">
      <c r="A52" s="5" t="s">
        <v>483</v>
      </c>
      <c r="D52" s="5"/>
      <c r="E52" s="6"/>
      <c r="F52" s="6"/>
    </row>
    <row r="53" spans="1:6" ht="12.75">
      <c r="A53" s="5" t="s">
        <v>484</v>
      </c>
      <c r="B53" s="6">
        <v>64.8</v>
      </c>
      <c r="C53" s="6">
        <v>62.1</v>
      </c>
      <c r="D53" s="96">
        <v>100.3</v>
      </c>
      <c r="E53" s="6">
        <v>130</v>
      </c>
      <c r="F53" s="6">
        <v>175</v>
      </c>
    </row>
    <row r="54" spans="1:6" ht="12.75">
      <c r="A54" s="5" t="s">
        <v>355</v>
      </c>
      <c r="D54" s="5"/>
      <c r="E54" s="6"/>
      <c r="F54" s="6"/>
    </row>
    <row r="55" spans="1:6" ht="12.75">
      <c r="A55" s="5" t="s">
        <v>356</v>
      </c>
      <c r="B55" s="6">
        <v>27.3</v>
      </c>
      <c r="C55" s="6">
        <v>42.3</v>
      </c>
      <c r="D55" s="96">
        <v>129.7</v>
      </c>
      <c r="E55" s="6">
        <v>86</v>
      </c>
      <c r="F55" s="6">
        <v>97.9</v>
      </c>
    </row>
    <row r="56" spans="1:6" ht="12.75">
      <c r="A56" s="284" t="s">
        <v>54</v>
      </c>
      <c r="D56" s="5"/>
      <c r="E56" s="6"/>
      <c r="F56" s="6"/>
    </row>
    <row r="57" spans="1:6" ht="12.75">
      <c r="A57" s="175" t="s">
        <v>362</v>
      </c>
      <c r="B57" s="41">
        <v>72</v>
      </c>
      <c r="C57" s="5">
        <v>81.5</v>
      </c>
      <c r="D57" s="43">
        <v>101.4</v>
      </c>
      <c r="E57" s="6">
        <v>115.4</v>
      </c>
      <c r="F57" s="6">
        <v>171.1</v>
      </c>
    </row>
    <row r="58" spans="1:6" ht="13.5" thickBot="1">
      <c r="A58" s="42"/>
      <c r="B58" s="42"/>
      <c r="C58" s="42"/>
      <c r="D58" s="97"/>
      <c r="E58" s="42"/>
      <c r="F58" s="42"/>
    </row>
    <row r="59" ht="12.75">
      <c r="D59" s="194"/>
    </row>
    <row r="60" ht="18.75" customHeight="1">
      <c r="A60" s="85" t="s">
        <v>64</v>
      </c>
    </row>
    <row r="61" spans="1:6" ht="18.75" customHeight="1" thickBot="1">
      <c r="A61" s="150" t="s">
        <v>243</v>
      </c>
      <c r="B61" s="42"/>
      <c r="C61" s="42"/>
      <c r="D61" s="42"/>
      <c r="E61" s="42"/>
      <c r="F61" s="42"/>
    </row>
    <row r="62" spans="1:6" ht="18" customHeight="1" thickBot="1">
      <c r="A62" s="372"/>
      <c r="B62" s="79">
        <v>2007</v>
      </c>
      <c r="C62" s="79">
        <v>2008</v>
      </c>
      <c r="D62" s="79">
        <v>2009</v>
      </c>
      <c r="E62" s="79">
        <v>2010</v>
      </c>
      <c r="F62" s="79">
        <v>2011</v>
      </c>
    </row>
    <row r="64" spans="1:7" ht="14.25">
      <c r="A64" s="40" t="s">
        <v>326</v>
      </c>
      <c r="B64" s="82">
        <v>4958.9</v>
      </c>
      <c r="C64" s="82">
        <v>6132.8</v>
      </c>
      <c r="D64" s="82">
        <v>6288.7</v>
      </c>
      <c r="E64" s="82">
        <v>7847.6</v>
      </c>
      <c r="F64" s="9">
        <v>12827</v>
      </c>
      <c r="G64" s="140"/>
    </row>
    <row r="65" spans="1:6" ht="12.75">
      <c r="A65" s="5"/>
      <c r="B65" s="45"/>
      <c r="D65" s="5"/>
      <c r="F65" s="6"/>
    </row>
    <row r="66" spans="1:7" ht="12.75">
      <c r="A66" s="5" t="s">
        <v>468</v>
      </c>
      <c r="B66" s="47">
        <v>4895.7</v>
      </c>
      <c r="C66" s="6">
        <v>6023.5</v>
      </c>
      <c r="D66" s="6">
        <v>6055.6</v>
      </c>
      <c r="E66" s="6">
        <v>7644.2</v>
      </c>
      <c r="F66" s="6">
        <v>12384.6</v>
      </c>
      <c r="G66" s="140"/>
    </row>
    <row r="67" spans="1:6" ht="12.75">
      <c r="A67" s="5" t="s">
        <v>364</v>
      </c>
      <c r="B67" s="47">
        <v>2446.4</v>
      </c>
      <c r="C67" s="6">
        <v>2010.7</v>
      </c>
      <c r="D67" s="6">
        <v>2149.6</v>
      </c>
      <c r="E67" s="6">
        <v>3508.1</v>
      </c>
      <c r="F67" s="6">
        <v>4906.2</v>
      </c>
    </row>
    <row r="68" spans="1:6" ht="12.75">
      <c r="A68" s="5" t="s">
        <v>365</v>
      </c>
      <c r="B68" s="47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2.75">
      <c r="A69" s="5" t="s">
        <v>366</v>
      </c>
      <c r="B69" s="47">
        <v>97.7</v>
      </c>
      <c r="C69" s="6">
        <v>129.1</v>
      </c>
      <c r="D69" s="6">
        <v>151.9</v>
      </c>
      <c r="E69" s="6">
        <v>138.3</v>
      </c>
      <c r="F69" s="6">
        <v>124.4</v>
      </c>
    </row>
    <row r="70" spans="1:6" ht="12.75">
      <c r="A70" s="5" t="s">
        <v>367</v>
      </c>
      <c r="B70" s="47">
        <v>215.6</v>
      </c>
      <c r="C70" s="6">
        <v>219.7</v>
      </c>
      <c r="D70" s="6">
        <v>215.9</v>
      </c>
      <c r="E70" s="6">
        <v>427.1</v>
      </c>
      <c r="F70" s="6">
        <v>1245.6</v>
      </c>
    </row>
    <row r="71" spans="1:6" ht="12.75">
      <c r="A71" s="5" t="s">
        <v>368</v>
      </c>
      <c r="D71" s="5"/>
      <c r="E71" s="6"/>
      <c r="F71" s="6"/>
    </row>
    <row r="72" spans="1:6" ht="12.75">
      <c r="A72" s="5" t="s">
        <v>369</v>
      </c>
      <c r="B72" s="6">
        <v>58.5</v>
      </c>
      <c r="C72" s="6">
        <v>45</v>
      </c>
      <c r="D72" s="6">
        <v>83.8</v>
      </c>
      <c r="E72" s="6">
        <v>105.3</v>
      </c>
      <c r="F72" s="6">
        <v>146.4</v>
      </c>
    </row>
    <row r="73" spans="1:6" ht="12.75">
      <c r="A73" s="5" t="s">
        <v>370</v>
      </c>
      <c r="B73" s="6">
        <v>157.6</v>
      </c>
      <c r="C73" s="6">
        <v>1075.5</v>
      </c>
      <c r="D73" s="6">
        <v>587.1</v>
      </c>
      <c r="E73" s="6">
        <v>296.8</v>
      </c>
      <c r="F73" s="6">
        <v>887.7</v>
      </c>
    </row>
    <row r="74" spans="1:6" ht="12.75">
      <c r="A74" s="5" t="s">
        <v>527</v>
      </c>
      <c r="D74" s="5"/>
      <c r="E74" s="6"/>
      <c r="F74" s="6"/>
    </row>
    <row r="75" spans="1:6" ht="12.75">
      <c r="A75" s="5" t="s">
        <v>533</v>
      </c>
      <c r="B75" s="6">
        <v>768.4</v>
      </c>
      <c r="C75" s="6">
        <v>958.6</v>
      </c>
      <c r="D75" s="6">
        <v>946.2</v>
      </c>
      <c r="E75" s="6">
        <v>929.7</v>
      </c>
      <c r="F75" s="6">
        <v>1777.9</v>
      </c>
    </row>
    <row r="76" spans="1:6" ht="12.75">
      <c r="A76" s="5" t="s">
        <v>425</v>
      </c>
      <c r="B76" s="6">
        <v>72.4</v>
      </c>
      <c r="C76" s="6">
        <v>122.2</v>
      </c>
      <c r="D76" s="6">
        <v>100.9</v>
      </c>
      <c r="E76" s="6">
        <v>111.6</v>
      </c>
      <c r="F76" s="6">
        <v>173.2</v>
      </c>
    </row>
    <row r="77" spans="1:6" ht="12.75">
      <c r="A77" s="5" t="s">
        <v>426</v>
      </c>
      <c r="B77" s="6">
        <v>61.7</v>
      </c>
      <c r="C77" s="6">
        <v>78.9</v>
      </c>
      <c r="D77" s="6">
        <v>101.2</v>
      </c>
      <c r="E77" s="6">
        <v>129.4</v>
      </c>
      <c r="F77" s="6">
        <v>141</v>
      </c>
    </row>
    <row r="78" spans="1:6" ht="13.5">
      <c r="A78" s="5" t="s">
        <v>327</v>
      </c>
      <c r="B78" s="6">
        <v>96.4</v>
      </c>
      <c r="C78" s="6">
        <v>114.9</v>
      </c>
      <c r="D78" s="47">
        <v>132.1</v>
      </c>
      <c r="E78" s="6">
        <v>152</v>
      </c>
      <c r="F78" s="6">
        <v>234.7</v>
      </c>
    </row>
    <row r="79" spans="1:6" ht="12.75">
      <c r="A79" s="5" t="s">
        <v>428</v>
      </c>
      <c r="D79" s="5"/>
      <c r="E79" s="6"/>
      <c r="F79" s="6"/>
    </row>
    <row r="80" spans="1:6" ht="12.75">
      <c r="A80" s="5" t="s">
        <v>378</v>
      </c>
      <c r="B80" s="6">
        <v>102.1</v>
      </c>
      <c r="C80" s="6">
        <v>175.6</v>
      </c>
      <c r="D80" s="6">
        <v>204.2</v>
      </c>
      <c r="E80" s="6">
        <v>262</v>
      </c>
      <c r="F80" s="6">
        <v>445.5</v>
      </c>
    </row>
    <row r="81" spans="1:6" ht="12.75">
      <c r="A81" s="5" t="s">
        <v>430</v>
      </c>
      <c r="B81" s="6">
        <v>282.3</v>
      </c>
      <c r="C81" s="6">
        <v>429.2</v>
      </c>
      <c r="D81" s="6">
        <v>562.3</v>
      </c>
      <c r="E81" s="6">
        <v>670.6</v>
      </c>
      <c r="F81" s="6">
        <v>768.5</v>
      </c>
    </row>
    <row r="82" spans="1:6" ht="12.75">
      <c r="A82" s="5" t="s">
        <v>431</v>
      </c>
      <c r="B82" s="6">
        <v>398.4</v>
      </c>
      <c r="C82" s="6">
        <v>471.6</v>
      </c>
      <c r="D82" s="6">
        <v>564.4</v>
      </c>
      <c r="E82" s="6">
        <v>642.2</v>
      </c>
      <c r="F82" s="6">
        <v>1082.1</v>
      </c>
    </row>
    <row r="83" spans="1:6" ht="12.75">
      <c r="A83" s="5" t="s">
        <v>492</v>
      </c>
      <c r="D83" s="5"/>
      <c r="E83" s="6"/>
      <c r="F83" s="6"/>
    </row>
    <row r="84" spans="1:6" ht="12.75">
      <c r="A84" s="5" t="s">
        <v>463</v>
      </c>
      <c r="B84" s="6">
        <v>180.5</v>
      </c>
      <c r="C84" s="6">
        <v>218.2</v>
      </c>
      <c r="D84" s="6">
        <v>303.3</v>
      </c>
      <c r="E84" s="6">
        <v>330</v>
      </c>
      <c r="F84" s="6">
        <v>519.1</v>
      </c>
    </row>
    <row r="85" spans="1:6" ht="12.75">
      <c r="A85" s="5" t="s">
        <v>433</v>
      </c>
      <c r="D85" s="5"/>
      <c r="E85" s="6"/>
      <c r="F85" s="6"/>
    </row>
    <row r="86" spans="1:6" ht="12.75">
      <c r="A86" s="5" t="s">
        <v>393</v>
      </c>
      <c r="B86" s="6">
        <v>29.7</v>
      </c>
      <c r="C86" s="6">
        <v>55.8</v>
      </c>
      <c r="D86" s="6">
        <v>54.1</v>
      </c>
      <c r="E86" s="6">
        <v>56.5</v>
      </c>
      <c r="F86" s="6">
        <v>103.4</v>
      </c>
    </row>
    <row r="87" spans="1:6" ht="12.75">
      <c r="A87" s="284" t="s">
        <v>58</v>
      </c>
      <c r="D87" s="5"/>
      <c r="E87" s="6"/>
      <c r="F87" s="6"/>
    </row>
    <row r="88" spans="1:6" ht="12.75">
      <c r="A88" s="175" t="s">
        <v>395</v>
      </c>
      <c r="B88" s="6">
        <v>-72</v>
      </c>
      <c r="C88" s="6">
        <v>-81.5</v>
      </c>
      <c r="D88" s="47">
        <v>-101.4</v>
      </c>
      <c r="E88" s="6">
        <v>-115.4</v>
      </c>
      <c r="F88" s="6">
        <v>-171.1</v>
      </c>
    </row>
    <row r="89" spans="1:6" ht="12.75">
      <c r="A89" s="284" t="s">
        <v>55</v>
      </c>
      <c r="B89" s="6">
        <v>63.2</v>
      </c>
      <c r="C89" s="6">
        <v>109.3</v>
      </c>
      <c r="D89" s="5">
        <v>233.1</v>
      </c>
      <c r="E89" s="6">
        <v>203.4</v>
      </c>
      <c r="F89" s="6">
        <v>442.4</v>
      </c>
    </row>
    <row r="90" spans="1:6" ht="13.5" thickBot="1">
      <c r="A90" s="42"/>
      <c r="B90" s="42"/>
      <c r="C90" s="42"/>
      <c r="D90" s="11"/>
      <c r="E90" s="42"/>
      <c r="F90" s="42"/>
    </row>
    <row r="92" ht="12.75">
      <c r="A92" s="206" t="s">
        <v>328</v>
      </c>
    </row>
    <row r="93" ht="12.75">
      <c r="A93" s="373" t="s">
        <v>56</v>
      </c>
    </row>
    <row r="95" ht="18.75" customHeight="1">
      <c r="A95" s="105" t="s">
        <v>65</v>
      </c>
    </row>
    <row r="96" ht="18.75" customHeight="1">
      <c r="A96" s="105" t="s">
        <v>209</v>
      </c>
    </row>
    <row r="97" spans="1:6" ht="18.75" customHeight="1" thickBot="1">
      <c r="A97" s="172" t="s">
        <v>79</v>
      </c>
      <c r="B97" s="42"/>
      <c r="C97" s="42"/>
      <c r="D97" s="42"/>
      <c r="E97" s="42"/>
      <c r="F97" s="42"/>
    </row>
    <row r="98" spans="1:6" ht="18" customHeight="1" thickBot="1">
      <c r="A98" s="372"/>
      <c r="B98" s="79">
        <v>2007</v>
      </c>
      <c r="C98" s="79">
        <v>2008</v>
      </c>
      <c r="D98" s="79">
        <v>2009</v>
      </c>
      <c r="E98" s="79">
        <v>2010</v>
      </c>
      <c r="F98" s="79">
        <v>2011</v>
      </c>
    </row>
    <row r="100" spans="1:7" ht="12.75">
      <c r="A100" s="40" t="s">
        <v>329</v>
      </c>
      <c r="B100" s="374">
        <v>100</v>
      </c>
      <c r="C100" s="374">
        <v>100</v>
      </c>
      <c r="D100" s="374">
        <v>100</v>
      </c>
      <c r="E100" s="374">
        <v>100</v>
      </c>
      <c r="F100" s="40">
        <v>100</v>
      </c>
      <c r="G100" s="41"/>
    </row>
    <row r="101" spans="1:6" ht="12.75">
      <c r="A101" s="5"/>
      <c r="B101" s="5"/>
      <c r="C101" s="5"/>
      <c r="D101" s="5"/>
      <c r="E101" s="5"/>
      <c r="F101" s="5"/>
    </row>
    <row r="102" spans="1:8" ht="12.75">
      <c r="A102" s="5" t="s">
        <v>364</v>
      </c>
      <c r="B102" s="6">
        <v>49.3</v>
      </c>
      <c r="C102" s="6">
        <v>32.8</v>
      </c>
      <c r="D102" s="98">
        <v>34.2</v>
      </c>
      <c r="E102" s="5">
        <v>44.7</v>
      </c>
      <c r="F102" s="46">
        <v>38.3</v>
      </c>
      <c r="G102" s="45"/>
      <c r="H102" s="45"/>
    </row>
    <row r="103" spans="1:8" ht="12.75">
      <c r="A103" s="5" t="s">
        <v>365</v>
      </c>
      <c r="B103" s="6">
        <v>0</v>
      </c>
      <c r="C103" s="6">
        <v>0</v>
      </c>
      <c r="D103" s="36">
        <v>0</v>
      </c>
      <c r="E103" s="36">
        <v>0</v>
      </c>
      <c r="F103" s="36">
        <v>0</v>
      </c>
      <c r="G103" s="45"/>
      <c r="H103" s="45"/>
    </row>
    <row r="104" spans="1:8" ht="12.75">
      <c r="A104" s="5" t="s">
        <v>366</v>
      </c>
      <c r="B104" s="6">
        <v>2</v>
      </c>
      <c r="C104" s="6">
        <v>2.1</v>
      </c>
      <c r="D104" s="98">
        <v>2.4</v>
      </c>
      <c r="E104" s="36">
        <v>1.8</v>
      </c>
      <c r="F104" s="46">
        <v>1</v>
      </c>
      <c r="G104" s="45"/>
      <c r="H104" s="45"/>
    </row>
    <row r="105" spans="1:8" ht="12.75">
      <c r="A105" s="5" t="s">
        <v>367</v>
      </c>
      <c r="B105" s="6">
        <v>4.4</v>
      </c>
      <c r="C105" s="6">
        <v>3.6</v>
      </c>
      <c r="D105" s="36">
        <v>3.4</v>
      </c>
      <c r="E105" s="36">
        <v>5.4</v>
      </c>
      <c r="F105" s="46">
        <v>9.7</v>
      </c>
      <c r="G105" s="45"/>
      <c r="H105" s="45"/>
    </row>
    <row r="106" spans="1:8" ht="12.75">
      <c r="A106" s="5" t="s">
        <v>368</v>
      </c>
      <c r="B106" s="6"/>
      <c r="C106" s="6"/>
      <c r="D106" s="36"/>
      <c r="E106" s="36"/>
      <c r="F106" s="46"/>
      <c r="G106" s="45"/>
      <c r="H106" s="45"/>
    </row>
    <row r="107" spans="1:8" ht="12.75">
      <c r="A107" s="5" t="s">
        <v>369</v>
      </c>
      <c r="B107" s="6">
        <v>1.2</v>
      </c>
      <c r="C107" s="6">
        <v>0.7</v>
      </c>
      <c r="D107" s="36">
        <v>1.3</v>
      </c>
      <c r="E107" s="36">
        <v>1.3</v>
      </c>
      <c r="F107" s="46">
        <v>1.1</v>
      </c>
      <c r="G107" s="45"/>
      <c r="H107" s="45"/>
    </row>
    <row r="108" spans="1:8" ht="12.75">
      <c r="A108" s="5" t="s">
        <v>370</v>
      </c>
      <c r="B108" s="6">
        <v>3.2</v>
      </c>
      <c r="C108" s="6">
        <v>17.5</v>
      </c>
      <c r="D108" s="36">
        <v>9.3</v>
      </c>
      <c r="E108" s="36">
        <v>3.8</v>
      </c>
      <c r="F108" s="46">
        <v>6.9</v>
      </c>
      <c r="G108" s="45"/>
      <c r="H108" s="45"/>
    </row>
    <row r="109" spans="1:8" ht="12.75">
      <c r="A109" s="5" t="s">
        <v>527</v>
      </c>
      <c r="B109" s="6"/>
      <c r="C109" s="6"/>
      <c r="D109" s="36"/>
      <c r="E109" s="36"/>
      <c r="F109" s="46"/>
      <c r="G109" s="45"/>
      <c r="H109" s="45"/>
    </row>
    <row r="110" spans="1:8" ht="12.75">
      <c r="A110" s="5" t="s">
        <v>533</v>
      </c>
      <c r="B110" s="6">
        <v>15.5</v>
      </c>
      <c r="C110" s="6">
        <v>15.6</v>
      </c>
      <c r="D110" s="36">
        <v>15.1</v>
      </c>
      <c r="E110" s="36">
        <v>11.9</v>
      </c>
      <c r="F110" s="46">
        <v>13.9</v>
      </c>
      <c r="G110" s="45"/>
      <c r="H110" s="45"/>
    </row>
    <row r="111" spans="1:8" ht="12.75">
      <c r="A111" s="5" t="s">
        <v>425</v>
      </c>
      <c r="B111" s="6">
        <v>1.5</v>
      </c>
      <c r="C111" s="6">
        <v>2</v>
      </c>
      <c r="D111" s="36">
        <v>1.6</v>
      </c>
      <c r="E111" s="36">
        <v>1.4</v>
      </c>
      <c r="F111" s="46">
        <v>1.4</v>
      </c>
      <c r="G111" s="45"/>
      <c r="H111" s="45"/>
    </row>
    <row r="112" spans="1:8" ht="12.75">
      <c r="A112" s="5" t="s">
        <v>426</v>
      </c>
      <c r="B112" s="6">
        <v>1.2</v>
      </c>
      <c r="C112" s="6">
        <v>1.3</v>
      </c>
      <c r="D112" s="36">
        <v>1.6</v>
      </c>
      <c r="E112" s="36">
        <v>1.7</v>
      </c>
      <c r="F112" s="46">
        <v>1.1</v>
      </c>
      <c r="G112" s="45"/>
      <c r="H112" s="45"/>
    </row>
    <row r="113" spans="1:8" ht="13.5">
      <c r="A113" s="5" t="s">
        <v>327</v>
      </c>
      <c r="B113" s="6">
        <v>1.9</v>
      </c>
      <c r="C113" s="6">
        <v>1.9</v>
      </c>
      <c r="D113" s="46">
        <v>2.1</v>
      </c>
      <c r="E113" s="36">
        <v>1.9</v>
      </c>
      <c r="F113" s="46">
        <v>1.8</v>
      </c>
      <c r="G113" s="45"/>
      <c r="H113" s="45"/>
    </row>
    <row r="114" spans="1:8" ht="12.75">
      <c r="A114" s="5" t="s">
        <v>428</v>
      </c>
      <c r="B114" s="6"/>
      <c r="C114" s="6"/>
      <c r="D114" s="36"/>
      <c r="E114" s="36"/>
      <c r="F114" s="46"/>
      <c r="G114" s="45"/>
      <c r="H114" s="45"/>
    </row>
    <row r="115" spans="1:6" ht="12.75">
      <c r="A115" s="5" t="s">
        <v>378</v>
      </c>
      <c r="B115" s="6">
        <v>2.1</v>
      </c>
      <c r="C115" s="6">
        <v>2.8</v>
      </c>
      <c r="D115" s="36">
        <v>3.3</v>
      </c>
      <c r="E115" s="36">
        <v>3.3</v>
      </c>
      <c r="F115" s="36">
        <v>3.5</v>
      </c>
    </row>
    <row r="116" spans="1:6" ht="12.75">
      <c r="A116" s="5" t="s">
        <v>430</v>
      </c>
      <c r="B116" s="6">
        <v>5.7</v>
      </c>
      <c r="C116" s="6">
        <v>7</v>
      </c>
      <c r="D116" s="36">
        <v>8.9</v>
      </c>
      <c r="E116" s="36">
        <v>8.6</v>
      </c>
      <c r="F116" s="36">
        <v>6</v>
      </c>
    </row>
    <row r="117" spans="1:6" ht="12.75">
      <c r="A117" s="5" t="s">
        <v>431</v>
      </c>
      <c r="B117" s="6">
        <v>8</v>
      </c>
      <c r="C117" s="6">
        <v>7.7</v>
      </c>
      <c r="D117" s="36">
        <v>9</v>
      </c>
      <c r="E117" s="36">
        <v>8.2</v>
      </c>
      <c r="F117" s="36">
        <v>8.4</v>
      </c>
    </row>
    <row r="118" spans="1:6" ht="12.75">
      <c r="A118" s="5" t="s">
        <v>492</v>
      </c>
      <c r="B118" s="6"/>
      <c r="C118" s="6"/>
      <c r="D118" s="36"/>
      <c r="E118" s="36"/>
      <c r="F118" s="36"/>
    </row>
    <row r="119" spans="1:6" ht="12.75">
      <c r="A119" s="5" t="s">
        <v>463</v>
      </c>
      <c r="B119" s="6">
        <v>3.6</v>
      </c>
      <c r="C119" s="6">
        <v>3.6</v>
      </c>
      <c r="D119" s="36">
        <v>4.8</v>
      </c>
      <c r="E119" s="36">
        <v>4.2</v>
      </c>
      <c r="F119" s="36">
        <v>4</v>
      </c>
    </row>
    <row r="120" spans="1:6" ht="12.75">
      <c r="A120" s="5" t="s">
        <v>433</v>
      </c>
      <c r="B120" s="6"/>
      <c r="C120" s="6"/>
      <c r="D120" s="36"/>
      <c r="E120" s="36"/>
      <c r="F120" s="36"/>
    </row>
    <row r="121" spans="1:6" ht="12.75">
      <c r="A121" s="5" t="s">
        <v>393</v>
      </c>
      <c r="B121" s="6">
        <v>0.6</v>
      </c>
      <c r="C121" s="6">
        <v>0.9</v>
      </c>
      <c r="D121" s="36">
        <v>0.9</v>
      </c>
      <c r="E121" s="36">
        <v>0.7</v>
      </c>
      <c r="F121" s="36">
        <v>0.8</v>
      </c>
    </row>
    <row r="122" spans="1:6" ht="12.75">
      <c r="A122" s="284" t="s">
        <v>58</v>
      </c>
      <c r="B122" s="6"/>
      <c r="C122" s="6"/>
      <c r="D122" s="36"/>
      <c r="E122" s="36"/>
      <c r="F122" s="36"/>
    </row>
    <row r="123" spans="1:6" ht="12.75">
      <c r="A123" s="175" t="s">
        <v>395</v>
      </c>
      <c r="B123" s="6">
        <v>-1.5</v>
      </c>
      <c r="C123" s="6">
        <v>-1.3</v>
      </c>
      <c r="D123" s="46">
        <v>-1.6</v>
      </c>
      <c r="E123" s="36">
        <v>-1.5</v>
      </c>
      <c r="F123" s="36">
        <v>-1.3</v>
      </c>
    </row>
    <row r="124" spans="1:6" ht="12.75">
      <c r="A124" s="284" t="s">
        <v>66</v>
      </c>
      <c r="B124" s="6">
        <v>1.3</v>
      </c>
      <c r="C124" s="6">
        <v>1.8</v>
      </c>
      <c r="D124" s="36">
        <v>3.7</v>
      </c>
      <c r="E124" s="36">
        <v>2.6</v>
      </c>
      <c r="F124" s="36">
        <v>3.4</v>
      </c>
    </row>
    <row r="125" spans="1:6" ht="13.5" thickBot="1">
      <c r="A125" s="42"/>
      <c r="B125" s="42"/>
      <c r="C125" s="42"/>
      <c r="D125" s="42"/>
      <c r="E125" s="42"/>
      <c r="F125" s="42"/>
    </row>
    <row r="127" spans="1:3" ht="18.75" customHeight="1">
      <c r="A127" s="85" t="s">
        <v>38</v>
      </c>
      <c r="B127" s="5"/>
      <c r="C127" s="5"/>
    </row>
    <row r="128" spans="1:3" ht="18" customHeight="1">
      <c r="A128" s="85" t="s">
        <v>209</v>
      </c>
      <c r="B128" s="5"/>
      <c r="C128" s="5"/>
    </row>
    <row r="129" spans="1:6" ht="18" customHeight="1" thickBot="1">
      <c r="A129" s="486" t="s">
        <v>204</v>
      </c>
      <c r="B129" s="487"/>
      <c r="C129" s="487"/>
      <c r="D129" s="487"/>
      <c r="E129" s="487"/>
      <c r="F129" s="42"/>
    </row>
    <row r="130" spans="1:6" ht="18" customHeight="1" thickBot="1">
      <c r="A130" s="86"/>
      <c r="B130" s="79">
        <v>2007</v>
      </c>
      <c r="C130" s="79">
        <v>2008</v>
      </c>
      <c r="D130" s="79">
        <v>2009</v>
      </c>
      <c r="E130" s="79">
        <v>2010</v>
      </c>
      <c r="F130" s="79">
        <v>2011</v>
      </c>
    </row>
    <row r="131" spans="1:3" ht="12.75">
      <c r="A131" s="5"/>
      <c r="B131" s="5"/>
      <c r="C131" s="5"/>
    </row>
    <row r="132" spans="1:6" ht="12.75">
      <c r="A132" s="40" t="s">
        <v>329</v>
      </c>
      <c r="B132" s="87">
        <v>116.5</v>
      </c>
      <c r="C132" s="87">
        <v>108.8</v>
      </c>
      <c r="D132" s="40">
        <v>100.2</v>
      </c>
      <c r="E132" s="40">
        <v>95.8</v>
      </c>
      <c r="F132" s="40">
        <v>110.8</v>
      </c>
    </row>
    <row r="133" spans="1:6" ht="12.75">
      <c r="A133" s="5"/>
      <c r="B133" s="5"/>
      <c r="C133" s="5"/>
      <c r="D133" s="5"/>
      <c r="F133" s="5"/>
    </row>
    <row r="134" spans="1:6" ht="12.75">
      <c r="A134" s="5" t="s">
        <v>364</v>
      </c>
      <c r="B134" s="88">
        <v>101.8</v>
      </c>
      <c r="C134" s="88">
        <v>108.8</v>
      </c>
      <c r="D134" s="5">
        <v>102.7</v>
      </c>
      <c r="E134" s="5">
        <v>100.7</v>
      </c>
      <c r="F134" s="5">
        <v>100.3</v>
      </c>
    </row>
    <row r="135" spans="1:6" ht="12.75">
      <c r="A135" s="5" t="s">
        <v>365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</row>
    <row r="136" spans="1:6" ht="12.75">
      <c r="A136" s="5" t="s">
        <v>366</v>
      </c>
      <c r="B136" s="88">
        <v>80.7</v>
      </c>
      <c r="C136" s="88">
        <v>112.1</v>
      </c>
      <c r="D136" s="98">
        <v>103.4</v>
      </c>
      <c r="E136" s="5">
        <v>102.6</v>
      </c>
      <c r="F136" s="5">
        <v>76.1</v>
      </c>
    </row>
    <row r="137" spans="1:6" ht="12.75">
      <c r="A137" s="5" t="s">
        <v>367</v>
      </c>
      <c r="B137" s="88">
        <v>170.8</v>
      </c>
      <c r="C137" s="88">
        <v>84.1</v>
      </c>
      <c r="D137" s="5">
        <v>135.5</v>
      </c>
      <c r="E137" s="5">
        <v>95.6</v>
      </c>
      <c r="F137" s="5">
        <v>156.8</v>
      </c>
    </row>
    <row r="138" spans="1:6" ht="12.75">
      <c r="A138" s="5" t="s">
        <v>368</v>
      </c>
      <c r="B138" s="67"/>
      <c r="C138" s="67"/>
      <c r="D138" s="5"/>
      <c r="E138" s="5"/>
      <c r="F138" s="5"/>
    </row>
    <row r="139" spans="1:6" ht="12.75">
      <c r="A139" s="5" t="s">
        <v>369</v>
      </c>
      <c r="B139" s="88">
        <v>115.4</v>
      </c>
      <c r="C139" s="88">
        <v>99.8</v>
      </c>
      <c r="D139" s="5">
        <v>101.1</v>
      </c>
      <c r="E139" s="5">
        <v>152.2</v>
      </c>
      <c r="F139" s="5">
        <v>83.5</v>
      </c>
    </row>
    <row r="140" spans="1:6" ht="12.75">
      <c r="A140" s="5" t="s">
        <v>370</v>
      </c>
      <c r="B140" s="89">
        <v>134</v>
      </c>
      <c r="C140" s="89">
        <v>222.7</v>
      </c>
      <c r="D140" s="5">
        <v>84.7</v>
      </c>
      <c r="E140" s="5">
        <v>55.6</v>
      </c>
      <c r="F140" s="5">
        <v>187.8</v>
      </c>
    </row>
    <row r="141" spans="1:6" ht="12.75">
      <c r="A141" s="5" t="s">
        <v>527</v>
      </c>
      <c r="B141" s="67"/>
      <c r="C141" s="67"/>
      <c r="D141" s="5"/>
      <c r="E141" s="5"/>
      <c r="F141" s="5"/>
    </row>
    <row r="142" spans="1:6" ht="12.75">
      <c r="A142" s="5" t="s">
        <v>533</v>
      </c>
      <c r="B142" s="88">
        <v>127</v>
      </c>
      <c r="C142" s="88">
        <v>103.7</v>
      </c>
      <c r="D142" s="5">
        <v>102.1</v>
      </c>
      <c r="E142" s="5">
        <v>92.5</v>
      </c>
      <c r="F142" s="5">
        <v>123.4</v>
      </c>
    </row>
    <row r="143" spans="1:6" ht="12.75">
      <c r="A143" s="5" t="s">
        <v>425</v>
      </c>
      <c r="B143" s="89">
        <v>150.6</v>
      </c>
      <c r="C143" s="89">
        <v>105.8</v>
      </c>
      <c r="D143" s="5">
        <v>109.1</v>
      </c>
      <c r="E143" s="5">
        <v>87.1</v>
      </c>
      <c r="F143" s="36">
        <v>101</v>
      </c>
    </row>
    <row r="144" spans="1:6" ht="12.75">
      <c r="A144" s="5" t="s">
        <v>426</v>
      </c>
      <c r="B144" s="89">
        <v>104.9</v>
      </c>
      <c r="C144" s="89">
        <v>105</v>
      </c>
      <c r="D144" s="5">
        <v>105.4</v>
      </c>
      <c r="E144" s="5">
        <v>102.2</v>
      </c>
      <c r="F144" s="5">
        <v>103.6</v>
      </c>
    </row>
    <row r="145" spans="1:6" ht="13.5">
      <c r="A145" s="5" t="s">
        <v>327</v>
      </c>
      <c r="B145" s="89">
        <v>208.5</v>
      </c>
      <c r="C145" s="89">
        <v>106</v>
      </c>
      <c r="D145" s="43">
        <v>108.6</v>
      </c>
      <c r="E145" s="43">
        <v>104.8</v>
      </c>
      <c r="F145" s="5">
        <v>154.4</v>
      </c>
    </row>
    <row r="146" spans="1:6" ht="12.75">
      <c r="A146" s="5" t="s">
        <v>428</v>
      </c>
      <c r="B146" s="350"/>
      <c r="C146" s="350"/>
      <c r="D146" s="5"/>
      <c r="E146" s="5"/>
      <c r="F146" s="5"/>
    </row>
    <row r="147" spans="1:6" ht="12.75">
      <c r="A147" s="5" t="s">
        <v>378</v>
      </c>
      <c r="B147" s="88">
        <v>221.1</v>
      </c>
      <c r="C147" s="88">
        <v>106.5</v>
      </c>
      <c r="D147" s="5">
        <v>111.3</v>
      </c>
      <c r="E147" s="36">
        <v>99</v>
      </c>
      <c r="F147" s="5">
        <v>112.2</v>
      </c>
    </row>
    <row r="148" spans="1:6" ht="12.75">
      <c r="A148" s="5" t="s">
        <v>430</v>
      </c>
      <c r="B148" s="89">
        <v>100.1</v>
      </c>
      <c r="C148" s="89">
        <v>97.2</v>
      </c>
      <c r="D148" s="5">
        <v>100.7</v>
      </c>
      <c r="E148" s="5">
        <v>103.9</v>
      </c>
      <c r="F148" s="5">
        <v>103.5</v>
      </c>
    </row>
    <row r="149" spans="1:6" ht="12.75">
      <c r="A149" s="5" t="s">
        <v>431</v>
      </c>
      <c r="B149" s="89">
        <v>108</v>
      </c>
      <c r="C149" s="89">
        <v>101.4</v>
      </c>
      <c r="D149" s="5">
        <v>99.2</v>
      </c>
      <c r="E149" s="5">
        <v>102.5</v>
      </c>
      <c r="F149" s="5">
        <v>105.5</v>
      </c>
    </row>
    <row r="150" spans="1:6" ht="12.75">
      <c r="A150" s="5" t="s">
        <v>492</v>
      </c>
      <c r="B150" s="90"/>
      <c r="C150" s="90"/>
      <c r="D150" s="5"/>
      <c r="E150" s="5"/>
      <c r="F150" s="5"/>
    </row>
    <row r="151" spans="1:6" ht="12.75">
      <c r="A151" s="5" t="s">
        <v>463</v>
      </c>
      <c r="B151" s="88">
        <v>98.5</v>
      </c>
      <c r="C151" s="88">
        <v>99.2</v>
      </c>
      <c r="D151" s="5">
        <v>92.6</v>
      </c>
      <c r="E151" s="5">
        <v>103.1</v>
      </c>
      <c r="F151" s="5">
        <v>107.5</v>
      </c>
    </row>
    <row r="152" spans="1:6" ht="12.75">
      <c r="A152" s="5" t="s">
        <v>433</v>
      </c>
      <c r="B152" s="67"/>
      <c r="C152" s="67"/>
      <c r="D152" s="5"/>
      <c r="E152" s="5"/>
      <c r="F152" s="5"/>
    </row>
    <row r="153" spans="1:6" ht="12.75">
      <c r="A153" s="5" t="s">
        <v>393</v>
      </c>
      <c r="B153" s="88">
        <v>174.3</v>
      </c>
      <c r="C153" s="88">
        <v>113.6</v>
      </c>
      <c r="D153" s="5">
        <v>101.4</v>
      </c>
      <c r="E153" s="5">
        <v>88.9</v>
      </c>
      <c r="F153" s="36">
        <v>125</v>
      </c>
    </row>
    <row r="154" spans="1:6" ht="12.75">
      <c r="A154" s="284" t="s">
        <v>58</v>
      </c>
      <c r="B154" s="67"/>
      <c r="C154" s="67"/>
      <c r="D154" s="5"/>
      <c r="E154" s="5"/>
      <c r="F154" s="5"/>
    </row>
    <row r="155" spans="1:6" ht="12.75">
      <c r="A155" s="175" t="s">
        <v>395</v>
      </c>
      <c r="B155" s="91">
        <v>208.7</v>
      </c>
      <c r="C155" s="91">
        <v>102.4</v>
      </c>
      <c r="D155" s="43">
        <v>111.3</v>
      </c>
      <c r="E155" s="5">
        <v>106.9</v>
      </c>
      <c r="F155" s="5">
        <v>162.4</v>
      </c>
    </row>
    <row r="156" spans="1:6" ht="12.75">
      <c r="A156" s="284" t="s">
        <v>55</v>
      </c>
      <c r="B156" s="90">
        <v>116.5</v>
      </c>
      <c r="C156" s="90">
        <v>108.9</v>
      </c>
      <c r="D156" s="5">
        <v>100.2</v>
      </c>
      <c r="E156" s="5">
        <v>95.8</v>
      </c>
      <c r="F156" s="5">
        <v>110.8</v>
      </c>
    </row>
    <row r="157" spans="1:6" ht="13.5" thickBot="1">
      <c r="A157" s="11"/>
      <c r="B157" s="11"/>
      <c r="C157" s="11"/>
      <c r="D157" s="42"/>
      <c r="E157" s="42"/>
      <c r="F157" s="42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3" ht="12.75">
      <c r="A171" s="5"/>
      <c r="B171" s="5"/>
      <c r="C171" s="5"/>
    </row>
    <row r="172" spans="1:3" ht="12.75">
      <c r="A172" s="5"/>
      <c r="B172" s="5"/>
      <c r="C172" s="5"/>
    </row>
    <row r="173" spans="1:3" ht="12.75">
      <c r="A173" s="5"/>
      <c r="B173" s="5"/>
      <c r="C173" s="5"/>
    </row>
    <row r="174" spans="1:3" ht="12.75">
      <c r="A174" s="5"/>
      <c r="B174" s="5"/>
      <c r="C174" s="5"/>
    </row>
  </sheetData>
  <mergeCells count="1">
    <mergeCell ref="A129:E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&amp;C126</oddFooter>
  </headerFooter>
  <rowBreaks count="3" manualBreakCount="3">
    <brk id="58" max="6" man="1"/>
    <brk id="93" max="255" man="1"/>
    <brk id="126" max="255" man="1"/>
  </row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1:I158"/>
  <sheetViews>
    <sheetView showGridLines="0" view="pageBreakPreview" zoomScaleSheetLayoutView="100" workbookViewId="0" topLeftCell="A58">
      <selection activeCell="F40" sqref="F40"/>
    </sheetView>
  </sheetViews>
  <sheetFormatPr defaultColWidth="9.00390625" defaultRowHeight="12.75"/>
  <cols>
    <col min="1" max="1" width="37.00390625" style="4" customWidth="1"/>
    <col min="2" max="3" width="9.125" style="4" customWidth="1"/>
    <col min="4" max="4" width="10.25390625" style="4" customWidth="1"/>
    <col min="5" max="16384" width="9.125" style="4" customWidth="1"/>
  </cols>
  <sheetData>
    <row r="1" ht="18.75" customHeight="1">
      <c r="A1" s="105" t="s">
        <v>40</v>
      </c>
    </row>
    <row r="2" ht="18.75" customHeight="1">
      <c r="A2" s="224" t="s">
        <v>787</v>
      </c>
    </row>
    <row r="3" spans="1:6" ht="18" customHeight="1" thickBot="1">
      <c r="A3" s="172" t="s">
        <v>790</v>
      </c>
      <c r="B3" s="42"/>
      <c r="C3" s="42"/>
      <c r="D3" s="42"/>
      <c r="E3" s="42"/>
      <c r="F3" s="42"/>
    </row>
    <row r="4" spans="1:6" ht="18" customHeight="1" thickBot="1">
      <c r="A4" s="225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5" spans="1:2" ht="12.75">
      <c r="A5" s="284"/>
      <c r="B5" s="5"/>
    </row>
    <row r="6" spans="1:6" ht="12.75">
      <c r="A6" s="375" t="s">
        <v>121</v>
      </c>
      <c r="B6" s="82">
        <v>35844.2</v>
      </c>
      <c r="C6" s="9">
        <v>48919.7</v>
      </c>
      <c r="D6" s="9">
        <f>SUM(D8:D27)</f>
        <v>56797.6</v>
      </c>
      <c r="E6" s="9">
        <f>SUM(E8:E27)</f>
        <v>57390</v>
      </c>
      <c r="F6" s="9">
        <v>69296.2</v>
      </c>
    </row>
    <row r="7" spans="1:6" ht="12.75">
      <c r="A7" s="175"/>
      <c r="B7" s="5"/>
      <c r="D7" s="5"/>
      <c r="F7" s="6"/>
    </row>
    <row r="8" spans="1:6" ht="12.75">
      <c r="A8" s="5" t="s">
        <v>338</v>
      </c>
      <c r="B8" s="6">
        <v>14740.2</v>
      </c>
      <c r="C8" s="94">
        <v>18550.3</v>
      </c>
      <c r="D8" s="94">
        <v>20414.1</v>
      </c>
      <c r="E8" s="6">
        <v>21451.7</v>
      </c>
      <c r="F8" s="6">
        <v>27805.7</v>
      </c>
    </row>
    <row r="9" spans="1:6" ht="12.75">
      <c r="A9" s="5" t="s">
        <v>339</v>
      </c>
      <c r="B9" s="6">
        <v>0</v>
      </c>
      <c r="C9" s="94">
        <v>0</v>
      </c>
      <c r="D9" s="94">
        <v>0</v>
      </c>
      <c r="E9" s="94">
        <v>0</v>
      </c>
      <c r="F9" s="94">
        <v>0</v>
      </c>
    </row>
    <row r="10" spans="1:6" ht="12.75">
      <c r="A10" s="5" t="s">
        <v>340</v>
      </c>
      <c r="B10" s="6">
        <v>922.7</v>
      </c>
      <c r="C10" s="94">
        <v>1239.5</v>
      </c>
      <c r="D10" s="94">
        <v>1053.3</v>
      </c>
      <c r="E10" s="6">
        <v>1360.7</v>
      </c>
      <c r="F10" s="6">
        <v>2117.1</v>
      </c>
    </row>
    <row r="11" spans="1:6" ht="12.75">
      <c r="A11" s="5" t="s">
        <v>341</v>
      </c>
      <c r="B11" s="47">
        <v>6532</v>
      </c>
      <c r="C11" s="94">
        <v>10396.9</v>
      </c>
      <c r="D11" s="94">
        <v>7012.5</v>
      </c>
      <c r="E11" s="6">
        <v>7281</v>
      </c>
      <c r="F11" s="6">
        <v>7548.5</v>
      </c>
    </row>
    <row r="12" spans="1:6" ht="12.75">
      <c r="A12" s="5" t="s">
        <v>342</v>
      </c>
      <c r="B12" s="6"/>
      <c r="D12" s="6"/>
      <c r="E12" s="6"/>
      <c r="F12" s="6"/>
    </row>
    <row r="13" spans="1:6" ht="12.75">
      <c r="A13" s="5" t="s">
        <v>53</v>
      </c>
      <c r="B13" s="47">
        <v>3331.4</v>
      </c>
      <c r="C13" s="94">
        <v>3099.7</v>
      </c>
      <c r="D13" s="94">
        <v>4374.3</v>
      </c>
      <c r="E13" s="6">
        <v>5941.2</v>
      </c>
      <c r="F13" s="6">
        <v>7629.1</v>
      </c>
    </row>
    <row r="14" spans="1:6" ht="12.75">
      <c r="A14" s="5" t="s">
        <v>344</v>
      </c>
      <c r="B14" s="6">
        <v>2310.6</v>
      </c>
      <c r="C14" s="94">
        <v>4018.2</v>
      </c>
      <c r="D14" s="94">
        <v>8573.5</v>
      </c>
      <c r="E14" s="6">
        <v>6526.5</v>
      </c>
      <c r="F14" s="6">
        <v>4679.4</v>
      </c>
    </row>
    <row r="15" spans="1:6" ht="12.75">
      <c r="A15" s="5" t="s">
        <v>474</v>
      </c>
      <c r="B15" s="6"/>
      <c r="D15" s="6"/>
      <c r="E15" s="6"/>
      <c r="F15" s="6"/>
    </row>
    <row r="16" spans="1:6" ht="12.75">
      <c r="A16" s="5" t="s">
        <v>454</v>
      </c>
      <c r="B16" s="6">
        <v>3559.5</v>
      </c>
      <c r="C16" s="94">
        <v>4980.1</v>
      </c>
      <c r="D16" s="94">
        <v>6625.5</v>
      </c>
      <c r="E16" s="6">
        <v>5777.6</v>
      </c>
      <c r="F16" s="6">
        <v>7849.3</v>
      </c>
    </row>
    <row r="17" spans="1:6" ht="12.75">
      <c r="A17" s="5" t="s">
        <v>347</v>
      </c>
      <c r="B17" s="6">
        <v>241.1</v>
      </c>
      <c r="C17" s="94">
        <v>466.3</v>
      </c>
      <c r="D17" s="6">
        <v>574.1</v>
      </c>
      <c r="E17" s="6">
        <v>772.9</v>
      </c>
      <c r="F17" s="6">
        <v>1071.4</v>
      </c>
    </row>
    <row r="18" spans="1:6" ht="12.75">
      <c r="A18" s="5" t="s">
        <v>348</v>
      </c>
      <c r="B18" s="6">
        <v>466.5</v>
      </c>
      <c r="C18" s="94">
        <v>737.4</v>
      </c>
      <c r="D18" s="6">
        <v>867.6</v>
      </c>
      <c r="E18" s="6">
        <v>960</v>
      </c>
      <c r="F18" s="6">
        <v>939.9</v>
      </c>
    </row>
    <row r="19" spans="1:6" ht="13.5">
      <c r="A19" s="5" t="s">
        <v>325</v>
      </c>
      <c r="B19" s="6">
        <v>535.3</v>
      </c>
      <c r="C19" s="94">
        <v>693.5</v>
      </c>
      <c r="D19" s="6">
        <v>763.7</v>
      </c>
      <c r="E19" s="6">
        <v>733.8</v>
      </c>
      <c r="F19" s="6">
        <v>860.2</v>
      </c>
    </row>
    <row r="20" spans="1:6" ht="12.75">
      <c r="A20" s="5" t="s">
        <v>350</v>
      </c>
      <c r="B20" s="6"/>
      <c r="D20" s="6"/>
      <c r="E20" s="6"/>
      <c r="F20" s="6"/>
    </row>
    <row r="21" spans="1:6" ht="12.75">
      <c r="A21" s="5" t="s">
        <v>351</v>
      </c>
      <c r="B21" s="6">
        <v>518</v>
      </c>
      <c r="C21" s="94">
        <v>1122.1</v>
      </c>
      <c r="D21" s="94">
        <v>2012.4</v>
      </c>
      <c r="E21" s="6">
        <v>1271.9</v>
      </c>
      <c r="F21" s="6">
        <v>1441.5</v>
      </c>
    </row>
    <row r="22" spans="1:6" ht="12.75">
      <c r="A22" s="5" t="s">
        <v>352</v>
      </c>
      <c r="B22" s="6">
        <v>720.1</v>
      </c>
      <c r="C22" s="94">
        <v>1135.7</v>
      </c>
      <c r="D22" s="94">
        <v>1415.4</v>
      </c>
      <c r="E22" s="6">
        <v>1927.6</v>
      </c>
      <c r="F22" s="6">
        <v>2115.2</v>
      </c>
    </row>
    <row r="23" spans="1:6" ht="12.75">
      <c r="A23" s="5" t="s">
        <v>353</v>
      </c>
      <c r="B23" s="6">
        <v>1247.9</v>
      </c>
      <c r="C23" s="94">
        <v>1475.1</v>
      </c>
      <c r="D23" s="94">
        <v>1776.7</v>
      </c>
      <c r="E23" s="6">
        <v>1937.8</v>
      </c>
      <c r="F23" s="6">
        <v>2965.5</v>
      </c>
    </row>
    <row r="24" spans="1:6" ht="12.75">
      <c r="A24" s="5" t="s">
        <v>483</v>
      </c>
      <c r="B24" s="6"/>
      <c r="D24" s="6"/>
      <c r="E24" s="6"/>
      <c r="F24" s="6"/>
    </row>
    <row r="25" spans="1:6" ht="12.75">
      <c r="A25" s="5" t="s">
        <v>484</v>
      </c>
      <c r="B25" s="6">
        <v>544.9</v>
      </c>
      <c r="C25" s="94">
        <v>652.9</v>
      </c>
      <c r="D25" s="94">
        <v>940.9</v>
      </c>
      <c r="E25" s="6">
        <v>1051.2</v>
      </c>
      <c r="F25" s="6">
        <v>1715.4</v>
      </c>
    </row>
    <row r="26" spans="1:6" ht="12.75">
      <c r="A26" s="5" t="s">
        <v>355</v>
      </c>
      <c r="B26" s="6"/>
      <c r="D26" s="6"/>
      <c r="E26" s="6"/>
      <c r="F26" s="6"/>
    </row>
    <row r="27" spans="1:6" ht="12.75">
      <c r="A27" s="5" t="s">
        <v>356</v>
      </c>
      <c r="B27" s="6">
        <v>174</v>
      </c>
      <c r="C27" s="94">
        <v>352</v>
      </c>
      <c r="D27" s="94">
        <v>393.6</v>
      </c>
      <c r="E27" s="6">
        <v>396.1</v>
      </c>
      <c r="F27" s="6">
        <v>558</v>
      </c>
    </row>
    <row r="28" spans="1:6" ht="13.5" thickBot="1">
      <c r="A28" s="225"/>
      <c r="B28" s="11"/>
      <c r="C28" s="42"/>
      <c r="D28" s="42"/>
      <c r="E28" s="42"/>
      <c r="F28" s="42"/>
    </row>
    <row r="29" spans="1:2" ht="12.75">
      <c r="A29" s="175"/>
      <c r="B29" s="5"/>
    </row>
    <row r="30" ht="18.75" customHeight="1">
      <c r="A30" s="105" t="s">
        <v>67</v>
      </c>
    </row>
    <row r="31" spans="1:6" ht="18.75" customHeight="1" thickBot="1">
      <c r="A31" s="172" t="s">
        <v>282</v>
      </c>
      <c r="B31" s="42"/>
      <c r="C31" s="42"/>
      <c r="D31" s="42"/>
      <c r="E31" s="42"/>
      <c r="F31" s="42"/>
    </row>
    <row r="32" spans="1:6" ht="18" customHeight="1" thickBot="1">
      <c r="A32" s="225"/>
      <c r="B32" s="79">
        <v>2007</v>
      </c>
      <c r="C32" s="79">
        <v>2008</v>
      </c>
      <c r="D32" s="79">
        <v>2009</v>
      </c>
      <c r="E32" s="79">
        <v>2010</v>
      </c>
      <c r="F32" s="79">
        <v>2011</v>
      </c>
    </row>
    <row r="33" spans="1:2" ht="12.75">
      <c r="A33" s="284"/>
      <c r="B33" s="5"/>
    </row>
    <row r="34" spans="1:7" ht="12.75">
      <c r="A34" s="375" t="s">
        <v>424</v>
      </c>
      <c r="B34" s="82">
        <v>20333.6</v>
      </c>
      <c r="C34" s="9">
        <v>27218.1</v>
      </c>
      <c r="D34" s="9">
        <f>SUM(D36:D57)</f>
        <v>34520.8</v>
      </c>
      <c r="E34" s="9">
        <f>SUM(E36:E57)</f>
        <v>32133.4</v>
      </c>
      <c r="F34" s="9">
        <v>37515.1</v>
      </c>
      <c r="G34" s="140"/>
    </row>
    <row r="35" spans="1:6" ht="12.75">
      <c r="A35" s="175"/>
      <c r="B35" s="5"/>
      <c r="D35" s="5"/>
      <c r="F35" s="6"/>
    </row>
    <row r="36" spans="1:6" ht="12.75">
      <c r="A36" s="5" t="s">
        <v>338</v>
      </c>
      <c r="B36" s="6">
        <v>8485.6</v>
      </c>
      <c r="C36" s="6">
        <v>9351.7</v>
      </c>
      <c r="D36" s="94">
        <v>13518.5</v>
      </c>
      <c r="E36" s="6">
        <v>12897.2</v>
      </c>
      <c r="F36" s="6">
        <v>18787.8</v>
      </c>
    </row>
    <row r="37" spans="1:6" ht="12.75">
      <c r="A37" s="5" t="s">
        <v>339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5" t="s">
        <v>340</v>
      </c>
      <c r="B38" s="6">
        <v>562.2</v>
      </c>
      <c r="C38" s="6">
        <v>510</v>
      </c>
      <c r="D38" s="94">
        <v>345.7</v>
      </c>
      <c r="E38" s="6">
        <v>400.5</v>
      </c>
      <c r="F38" s="6">
        <v>611.5</v>
      </c>
    </row>
    <row r="39" spans="1:6" ht="12.75">
      <c r="A39" s="5" t="s">
        <v>341</v>
      </c>
      <c r="B39" s="47">
        <v>5224.1</v>
      </c>
      <c r="C39" s="6">
        <v>8246.3</v>
      </c>
      <c r="D39" s="94">
        <v>4994.2</v>
      </c>
      <c r="E39" s="6">
        <v>5785.4</v>
      </c>
      <c r="F39" s="6">
        <v>5461.7</v>
      </c>
    </row>
    <row r="40" spans="1:6" ht="12.75">
      <c r="A40" s="5" t="s">
        <v>342</v>
      </c>
      <c r="B40" s="6"/>
      <c r="D40" s="6"/>
      <c r="E40" s="6"/>
      <c r="F40" s="6"/>
    </row>
    <row r="41" spans="1:6" ht="12.75">
      <c r="A41" s="5" t="s">
        <v>53</v>
      </c>
      <c r="B41" s="6">
        <v>1127.8</v>
      </c>
      <c r="C41" s="6">
        <v>1545.4</v>
      </c>
      <c r="D41" s="94">
        <v>3026.1</v>
      </c>
      <c r="E41" s="6">
        <v>2576.8</v>
      </c>
      <c r="F41" s="6">
        <v>888.2</v>
      </c>
    </row>
    <row r="42" spans="1:6" ht="12.75">
      <c r="A42" s="5" t="s">
        <v>344</v>
      </c>
      <c r="B42" s="6">
        <v>1767</v>
      </c>
      <c r="C42" s="6">
        <v>2630.5</v>
      </c>
      <c r="D42" s="94">
        <v>5394.7</v>
      </c>
      <c r="E42" s="6">
        <v>3692</v>
      </c>
      <c r="F42" s="6">
        <v>3171.2</v>
      </c>
    </row>
    <row r="43" spans="1:6" ht="12.75">
      <c r="A43" s="5" t="s">
        <v>474</v>
      </c>
      <c r="B43" s="6"/>
      <c r="D43" s="6"/>
      <c r="E43" s="6"/>
      <c r="F43" s="6"/>
    </row>
    <row r="44" spans="1:6" ht="12.75">
      <c r="A44" s="5" t="s">
        <v>454</v>
      </c>
      <c r="B44" s="6">
        <v>1293.7</v>
      </c>
      <c r="C44" s="6">
        <v>2034.1</v>
      </c>
      <c r="D44" s="94">
        <v>3167.3</v>
      </c>
      <c r="E44" s="6">
        <v>3291.5</v>
      </c>
      <c r="F44" s="6">
        <v>4504.6</v>
      </c>
    </row>
    <row r="45" spans="1:6" ht="12.75">
      <c r="A45" s="5" t="s">
        <v>347</v>
      </c>
      <c r="B45" s="6">
        <v>160</v>
      </c>
      <c r="C45" s="6">
        <v>306.3</v>
      </c>
      <c r="D45" s="6">
        <v>403.5</v>
      </c>
      <c r="E45" s="6">
        <v>539.2</v>
      </c>
      <c r="F45" s="6">
        <v>671.8</v>
      </c>
    </row>
    <row r="46" spans="1:6" ht="12.75">
      <c r="A46" s="5" t="s">
        <v>348</v>
      </c>
      <c r="B46" s="6">
        <v>246.3</v>
      </c>
      <c r="C46" s="6">
        <v>373.4</v>
      </c>
      <c r="D46" s="6">
        <v>464.2</v>
      </c>
      <c r="E46" s="6">
        <v>276.2</v>
      </c>
      <c r="F46" s="6">
        <v>284.3</v>
      </c>
    </row>
    <row r="47" spans="1:6" ht="13.5">
      <c r="A47" s="5" t="s">
        <v>325</v>
      </c>
      <c r="B47" s="47">
        <v>152.8</v>
      </c>
      <c r="C47" s="6">
        <v>187.8</v>
      </c>
      <c r="D47" s="47">
        <v>221.8</v>
      </c>
      <c r="E47" s="6">
        <v>200.5</v>
      </c>
      <c r="F47" s="6">
        <v>235.3</v>
      </c>
    </row>
    <row r="48" spans="1:6" ht="12.75">
      <c r="A48" s="5" t="s">
        <v>350</v>
      </c>
      <c r="B48" s="6"/>
      <c r="D48" s="6"/>
      <c r="E48" s="6"/>
      <c r="F48" s="6"/>
    </row>
    <row r="49" spans="1:6" ht="12.75">
      <c r="A49" s="5" t="s">
        <v>351</v>
      </c>
      <c r="B49" s="6">
        <v>222.3</v>
      </c>
      <c r="C49" s="6">
        <v>646</v>
      </c>
      <c r="D49" s="94">
        <v>1306.2</v>
      </c>
      <c r="E49" s="6">
        <v>468.4</v>
      </c>
      <c r="F49" s="6">
        <v>558</v>
      </c>
    </row>
    <row r="50" spans="1:6" ht="12.75">
      <c r="A50" s="5" t="s">
        <v>352</v>
      </c>
      <c r="B50" s="6">
        <v>210</v>
      </c>
      <c r="C50" s="6">
        <v>337</v>
      </c>
      <c r="D50" s="94">
        <v>394.1</v>
      </c>
      <c r="E50" s="6">
        <v>638.2</v>
      </c>
      <c r="F50" s="6">
        <v>685.4</v>
      </c>
    </row>
    <row r="51" spans="1:6" ht="12.75">
      <c r="A51" s="5" t="s">
        <v>353</v>
      </c>
      <c r="B51" s="6">
        <v>346.2</v>
      </c>
      <c r="C51" s="6">
        <v>358.2</v>
      </c>
      <c r="D51" s="94">
        <v>429.8</v>
      </c>
      <c r="E51" s="6">
        <v>493.4</v>
      </c>
      <c r="F51" s="6">
        <v>549.4</v>
      </c>
    </row>
    <row r="52" spans="1:6" ht="12.75">
      <c r="A52" s="5" t="s">
        <v>483</v>
      </c>
      <c r="B52" s="6"/>
      <c r="D52" s="6"/>
      <c r="E52" s="6"/>
      <c r="F52" s="6"/>
    </row>
    <row r="53" spans="1:6" ht="12.75">
      <c r="A53" s="5" t="s">
        <v>484</v>
      </c>
      <c r="B53" s="6">
        <v>156</v>
      </c>
      <c r="C53" s="6">
        <v>151.8</v>
      </c>
      <c r="D53" s="94">
        <v>256.2</v>
      </c>
      <c r="E53" s="6">
        <v>311.7</v>
      </c>
      <c r="F53" s="6">
        <v>473.1</v>
      </c>
    </row>
    <row r="54" spans="1:6" ht="12.75">
      <c r="A54" s="5" t="s">
        <v>355</v>
      </c>
      <c r="B54" s="6"/>
      <c r="D54" s="6"/>
      <c r="E54" s="6"/>
      <c r="F54" s="6"/>
    </row>
    <row r="55" spans="1:6" ht="12.75">
      <c r="A55" s="5" t="s">
        <v>356</v>
      </c>
      <c r="B55" s="6">
        <v>89.8</v>
      </c>
      <c r="C55" s="6">
        <v>175.3</v>
      </c>
      <c r="D55" s="94">
        <v>166.6</v>
      </c>
      <c r="E55" s="6">
        <v>147.7</v>
      </c>
      <c r="F55" s="6">
        <v>186.2</v>
      </c>
    </row>
    <row r="56" spans="1:6" ht="12.75">
      <c r="A56" s="284" t="s">
        <v>54</v>
      </c>
      <c r="B56" s="6"/>
      <c r="D56" s="6"/>
      <c r="F56" s="6"/>
    </row>
    <row r="57" spans="1:6" ht="12.75">
      <c r="A57" s="175" t="s">
        <v>362</v>
      </c>
      <c r="B57" s="38">
        <v>289.8</v>
      </c>
      <c r="C57" s="5">
        <v>364.3</v>
      </c>
      <c r="D57" s="47">
        <v>431.9</v>
      </c>
      <c r="E57" s="5">
        <v>414.7</v>
      </c>
      <c r="F57" s="6">
        <v>446.6</v>
      </c>
    </row>
    <row r="58" spans="1:6" ht="13.5" thickBot="1">
      <c r="A58" s="225"/>
      <c r="B58" s="11"/>
      <c r="C58" s="42"/>
      <c r="D58" s="115"/>
      <c r="E58" s="42"/>
      <c r="F58" s="42"/>
    </row>
    <row r="59" spans="1:2" ht="12.75">
      <c r="A59" s="284"/>
      <c r="B59" s="5"/>
    </row>
    <row r="60" ht="18.75" customHeight="1">
      <c r="A60" s="105" t="s">
        <v>67</v>
      </c>
    </row>
    <row r="61" spans="1:6" ht="18.75" customHeight="1" thickBot="1">
      <c r="A61" s="172" t="s">
        <v>243</v>
      </c>
      <c r="B61" s="42"/>
      <c r="C61" s="42"/>
      <c r="D61" s="42"/>
      <c r="E61" s="42"/>
      <c r="F61" s="42"/>
    </row>
    <row r="62" spans="1:6" ht="18" customHeight="1" thickBot="1">
      <c r="A62" s="225"/>
      <c r="B62" s="79">
        <v>2007</v>
      </c>
      <c r="C62" s="79">
        <v>2008</v>
      </c>
      <c r="D62" s="79">
        <v>2009</v>
      </c>
      <c r="E62" s="79">
        <v>2010</v>
      </c>
      <c r="F62" s="79">
        <v>2011</v>
      </c>
    </row>
    <row r="63" spans="1:2" ht="12.75">
      <c r="A63" s="284"/>
      <c r="B63" s="5"/>
    </row>
    <row r="64" spans="1:7" ht="14.25">
      <c r="A64" s="375" t="s">
        <v>330</v>
      </c>
      <c r="B64" s="82">
        <v>16184.7</v>
      </c>
      <c r="C64" s="9">
        <v>22628.7</v>
      </c>
      <c r="D64" s="9">
        <v>23333.4</v>
      </c>
      <c r="E64" s="9">
        <v>26505.5</v>
      </c>
      <c r="F64" s="9">
        <v>32811.6</v>
      </c>
      <c r="G64" s="140"/>
    </row>
    <row r="65" spans="2:6" ht="12.75">
      <c r="B65" s="5"/>
      <c r="D65" s="5"/>
      <c r="E65" s="140"/>
      <c r="F65" s="6"/>
    </row>
    <row r="66" spans="1:7" ht="12.75">
      <c r="A66" s="284" t="s">
        <v>468</v>
      </c>
      <c r="B66" s="47">
        <v>15510.6</v>
      </c>
      <c r="C66" s="6">
        <v>21701.6</v>
      </c>
      <c r="D66" s="6">
        <v>22276.8</v>
      </c>
      <c r="E66" s="6">
        <f>SUM(E67:E88)</f>
        <v>25256.6</v>
      </c>
      <c r="F66" s="6">
        <v>31781.1</v>
      </c>
      <c r="G66" s="140"/>
    </row>
    <row r="67" spans="1:6" ht="12.75">
      <c r="A67" s="5" t="s">
        <v>364</v>
      </c>
      <c r="B67" s="6">
        <v>6254.6</v>
      </c>
      <c r="C67" s="6">
        <v>9198.6</v>
      </c>
      <c r="D67" s="6">
        <v>6895.6</v>
      </c>
      <c r="E67" s="6">
        <v>8554.5</v>
      </c>
      <c r="F67" s="6">
        <v>9017.9</v>
      </c>
    </row>
    <row r="68" spans="1:6" ht="12.75">
      <c r="A68" s="5" t="s">
        <v>365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2.75">
      <c r="A69" s="5" t="s">
        <v>366</v>
      </c>
      <c r="B69" s="6">
        <v>360.5</v>
      </c>
      <c r="C69" s="6">
        <v>729.5</v>
      </c>
      <c r="D69" s="6">
        <v>707.6</v>
      </c>
      <c r="E69" s="6">
        <v>960.2</v>
      </c>
      <c r="F69" s="6">
        <v>1505.6</v>
      </c>
    </row>
    <row r="70" spans="1:6" ht="12.75">
      <c r="A70" s="5" t="s">
        <v>367</v>
      </c>
      <c r="B70" s="47">
        <v>1307.9</v>
      </c>
      <c r="C70" s="6">
        <v>2150.6</v>
      </c>
      <c r="D70" s="6">
        <v>2018.3</v>
      </c>
      <c r="E70" s="6">
        <v>1495.6</v>
      </c>
      <c r="F70" s="6">
        <v>2086.8</v>
      </c>
    </row>
    <row r="71" spans="1:6" ht="12.75">
      <c r="A71" s="5" t="s">
        <v>368</v>
      </c>
      <c r="D71" s="5"/>
      <c r="E71" s="6"/>
      <c r="F71" s="6"/>
    </row>
    <row r="72" spans="1:6" ht="12.75">
      <c r="A72" s="5" t="s">
        <v>57</v>
      </c>
      <c r="B72" s="6">
        <v>2203.6</v>
      </c>
      <c r="C72" s="6">
        <v>1554.3</v>
      </c>
      <c r="D72" s="6">
        <v>1348.2</v>
      </c>
      <c r="E72" s="6">
        <v>3364.4</v>
      </c>
      <c r="F72" s="6">
        <v>6740.9</v>
      </c>
    </row>
    <row r="73" spans="1:6" ht="12.75">
      <c r="A73" s="5" t="s">
        <v>370</v>
      </c>
      <c r="B73" s="6">
        <v>543.6</v>
      </c>
      <c r="C73" s="6">
        <v>1387.7</v>
      </c>
      <c r="D73" s="6">
        <v>3178.8</v>
      </c>
      <c r="E73" s="6">
        <v>2834.5</v>
      </c>
      <c r="F73" s="6">
        <v>1508.2</v>
      </c>
    </row>
    <row r="74" spans="1:6" ht="12.75">
      <c r="A74" s="5" t="s">
        <v>527</v>
      </c>
      <c r="D74" s="5"/>
      <c r="E74" s="6"/>
      <c r="F74" s="6"/>
    </row>
    <row r="75" spans="1:6" ht="12.75">
      <c r="A75" s="5" t="s">
        <v>533</v>
      </c>
      <c r="B75" s="6">
        <v>2265.8</v>
      </c>
      <c r="C75" s="6">
        <v>2946</v>
      </c>
      <c r="D75" s="6">
        <v>3458.2</v>
      </c>
      <c r="E75" s="6">
        <v>2486.1</v>
      </c>
      <c r="F75" s="6">
        <v>3344.7</v>
      </c>
    </row>
    <row r="76" spans="1:6" ht="12.75">
      <c r="A76" s="5" t="s">
        <v>425</v>
      </c>
      <c r="B76" s="6">
        <v>81.1</v>
      </c>
      <c r="C76" s="6">
        <v>160</v>
      </c>
      <c r="D76" s="6">
        <v>170.6</v>
      </c>
      <c r="E76" s="6">
        <v>233.7</v>
      </c>
      <c r="F76" s="6">
        <v>399.6</v>
      </c>
    </row>
    <row r="77" spans="1:6" ht="12.75">
      <c r="A77" s="5" t="s">
        <v>426</v>
      </c>
      <c r="B77" s="6">
        <v>220.2</v>
      </c>
      <c r="C77" s="6">
        <v>364</v>
      </c>
      <c r="D77" s="6">
        <v>403.4</v>
      </c>
      <c r="E77" s="6">
        <v>683.8</v>
      </c>
      <c r="F77" s="6">
        <v>655.6</v>
      </c>
    </row>
    <row r="78" spans="1:6" ht="13.5">
      <c r="A78" s="5" t="s">
        <v>327</v>
      </c>
      <c r="B78" s="6">
        <v>382.5</v>
      </c>
      <c r="C78" s="6">
        <v>505.7</v>
      </c>
      <c r="D78" s="47">
        <v>541.9</v>
      </c>
      <c r="E78" s="6">
        <v>533.3</v>
      </c>
      <c r="F78" s="6">
        <v>624.9</v>
      </c>
    </row>
    <row r="79" spans="1:6" ht="12.75">
      <c r="A79" s="5" t="s">
        <v>428</v>
      </c>
      <c r="D79" s="5"/>
      <c r="E79" s="6"/>
      <c r="F79" s="6"/>
    </row>
    <row r="80" spans="1:6" ht="12.75">
      <c r="A80" s="5" t="s">
        <v>429</v>
      </c>
      <c r="B80" s="6">
        <v>295.7</v>
      </c>
      <c r="C80" s="6">
        <v>476.1</v>
      </c>
      <c r="D80" s="6">
        <v>706.2</v>
      </c>
      <c r="E80" s="6">
        <v>803.5</v>
      </c>
      <c r="F80" s="6">
        <v>883.5</v>
      </c>
    </row>
    <row r="81" spans="1:6" ht="12.75">
      <c r="A81" s="5" t="s">
        <v>430</v>
      </c>
      <c r="B81" s="6">
        <v>510.1</v>
      </c>
      <c r="C81" s="6">
        <v>798.7</v>
      </c>
      <c r="D81" s="6">
        <v>1021.3</v>
      </c>
      <c r="E81" s="6">
        <v>1289.4</v>
      </c>
      <c r="F81" s="6">
        <v>1429.8</v>
      </c>
    </row>
    <row r="82" spans="1:6" ht="12.75">
      <c r="A82" s="5" t="s">
        <v>431</v>
      </c>
      <c r="B82" s="6">
        <v>901.7</v>
      </c>
      <c r="C82" s="6">
        <v>1116.9</v>
      </c>
      <c r="D82" s="6">
        <v>1346.9</v>
      </c>
      <c r="E82" s="6">
        <v>1444.4</v>
      </c>
      <c r="F82" s="6">
        <v>2416.1</v>
      </c>
    </row>
    <row r="83" spans="1:6" ht="12.75">
      <c r="A83" s="5" t="s">
        <v>492</v>
      </c>
      <c r="D83" s="5"/>
      <c r="E83" s="6"/>
      <c r="F83" s="6"/>
    </row>
    <row r="84" spans="1:6" ht="12.75">
      <c r="A84" s="5" t="s">
        <v>463</v>
      </c>
      <c r="B84" s="6">
        <v>388.9</v>
      </c>
      <c r="C84" s="6">
        <v>501.1</v>
      </c>
      <c r="D84" s="6">
        <v>684.7</v>
      </c>
      <c r="E84" s="6">
        <v>739.5</v>
      </c>
      <c r="F84" s="6">
        <v>1242.3</v>
      </c>
    </row>
    <row r="85" spans="1:6" ht="12.75">
      <c r="A85" s="5" t="s">
        <v>433</v>
      </c>
      <c r="D85" s="5"/>
      <c r="E85" s="6"/>
      <c r="F85" s="6"/>
    </row>
    <row r="86" spans="1:6" ht="12.75">
      <c r="A86" s="5" t="s">
        <v>393</v>
      </c>
      <c r="B86" s="6">
        <v>84.2</v>
      </c>
      <c r="C86" s="6">
        <v>176.7</v>
      </c>
      <c r="D86" s="6">
        <v>227</v>
      </c>
      <c r="E86" s="6">
        <v>248.4</v>
      </c>
      <c r="F86" s="6">
        <v>371.8</v>
      </c>
    </row>
    <row r="87" spans="1:6" ht="12.75">
      <c r="A87" s="284" t="s">
        <v>58</v>
      </c>
      <c r="D87" s="5"/>
      <c r="E87" s="6"/>
      <c r="F87" s="6"/>
    </row>
    <row r="88" spans="1:6" ht="12.75">
      <c r="A88" s="175" t="s">
        <v>395</v>
      </c>
      <c r="B88" s="36">
        <v>-289.8</v>
      </c>
      <c r="C88" s="36">
        <v>-364.3</v>
      </c>
      <c r="D88" s="43">
        <v>-431.9</v>
      </c>
      <c r="E88" s="6">
        <v>-414.7</v>
      </c>
      <c r="F88" s="6">
        <v>-446.6</v>
      </c>
    </row>
    <row r="89" spans="1:6" ht="12.75">
      <c r="A89" s="284" t="s">
        <v>55</v>
      </c>
      <c r="B89" s="6">
        <v>674.1</v>
      </c>
      <c r="C89" s="6">
        <v>927.1</v>
      </c>
      <c r="D89" s="6">
        <v>1056.6</v>
      </c>
      <c r="E89" s="6">
        <v>1248.9</v>
      </c>
      <c r="F89" s="6">
        <v>1030.5</v>
      </c>
    </row>
    <row r="90" spans="1:6" ht="13.5" thickBot="1">
      <c r="A90" s="42"/>
      <c r="B90" s="11"/>
      <c r="C90" s="11"/>
      <c r="D90" s="42"/>
      <c r="E90" s="42"/>
      <c r="F90" s="42"/>
    </row>
    <row r="91" ht="12.75">
      <c r="B91" s="5"/>
    </row>
    <row r="92" ht="12.75">
      <c r="A92" s="206" t="s">
        <v>328</v>
      </c>
    </row>
    <row r="93" ht="12.75">
      <c r="A93" s="373" t="s">
        <v>56</v>
      </c>
    </row>
    <row r="95" ht="18.75" customHeight="1">
      <c r="A95" s="105" t="s">
        <v>68</v>
      </c>
    </row>
    <row r="96" ht="18.75" customHeight="1">
      <c r="A96" s="105" t="s">
        <v>886</v>
      </c>
    </row>
    <row r="97" spans="1:6" ht="18.75" customHeight="1" thickBot="1">
      <c r="A97" s="172" t="s">
        <v>887</v>
      </c>
      <c r="B97" s="42"/>
      <c r="C97" s="42"/>
      <c r="D97" s="42"/>
      <c r="E97" s="42"/>
      <c r="F97" s="42"/>
    </row>
    <row r="98" spans="1:6" ht="18" customHeight="1" thickBot="1">
      <c r="A98" s="225"/>
      <c r="B98" s="79">
        <v>2007</v>
      </c>
      <c r="C98" s="79">
        <v>2008</v>
      </c>
      <c r="D98" s="79">
        <v>2009</v>
      </c>
      <c r="E98" s="79">
        <v>2010</v>
      </c>
      <c r="F98" s="79">
        <v>2011</v>
      </c>
    </row>
    <row r="99" ht="12.75">
      <c r="A99" s="284"/>
    </row>
    <row r="100" spans="1:6" ht="14.25">
      <c r="A100" s="375" t="s">
        <v>331</v>
      </c>
      <c r="B100" s="374">
        <v>100</v>
      </c>
      <c r="C100" s="374">
        <v>100</v>
      </c>
      <c r="D100" s="374">
        <v>100</v>
      </c>
      <c r="E100" s="374">
        <v>100</v>
      </c>
      <c r="F100" s="40">
        <v>100</v>
      </c>
    </row>
    <row r="101" spans="2:6" ht="12.75">
      <c r="B101" s="5"/>
      <c r="D101" s="5"/>
      <c r="E101" s="45"/>
      <c r="F101" s="5"/>
    </row>
    <row r="102" spans="1:6" ht="12.75">
      <c r="A102" s="5" t="s">
        <v>364</v>
      </c>
      <c r="B102" s="6">
        <v>38.6</v>
      </c>
      <c r="C102" s="6">
        <v>40.7</v>
      </c>
      <c r="D102" s="36">
        <v>29.6</v>
      </c>
      <c r="E102" s="36">
        <v>32.3</v>
      </c>
      <c r="F102" s="36">
        <v>27.5</v>
      </c>
    </row>
    <row r="103" spans="1:6" ht="12.75">
      <c r="A103" s="5" t="s">
        <v>365</v>
      </c>
      <c r="B103" s="6">
        <v>0</v>
      </c>
      <c r="C103" s="6">
        <v>0</v>
      </c>
      <c r="D103" s="36">
        <v>0</v>
      </c>
      <c r="E103" s="36">
        <v>0</v>
      </c>
      <c r="F103" s="36">
        <v>0</v>
      </c>
    </row>
    <row r="104" spans="1:6" ht="12.75">
      <c r="A104" s="5" t="s">
        <v>366</v>
      </c>
      <c r="B104" s="6">
        <v>2.2</v>
      </c>
      <c r="C104" s="6">
        <v>3.2</v>
      </c>
      <c r="D104" s="36">
        <v>3</v>
      </c>
      <c r="E104" s="36">
        <v>3.6</v>
      </c>
      <c r="F104" s="36">
        <v>4.6</v>
      </c>
    </row>
    <row r="105" spans="1:6" ht="12.75">
      <c r="A105" s="5" t="s">
        <v>367</v>
      </c>
      <c r="B105" s="6">
        <v>8.1</v>
      </c>
      <c r="C105" s="6">
        <v>9.5</v>
      </c>
      <c r="D105" s="36">
        <v>8.7</v>
      </c>
      <c r="E105" s="36">
        <v>5.6</v>
      </c>
      <c r="F105" s="36">
        <v>6.4</v>
      </c>
    </row>
    <row r="106" spans="1:6" ht="12.75">
      <c r="A106" s="5" t="s">
        <v>368</v>
      </c>
      <c r="B106" s="6"/>
      <c r="C106" s="6"/>
      <c r="D106" s="36"/>
      <c r="E106" s="36"/>
      <c r="F106" s="36"/>
    </row>
    <row r="107" spans="1:6" ht="12.75">
      <c r="A107" s="5" t="s">
        <v>57</v>
      </c>
      <c r="B107" s="6">
        <v>13.6</v>
      </c>
      <c r="C107" s="6">
        <v>6.9</v>
      </c>
      <c r="D107" s="36">
        <v>5.8</v>
      </c>
      <c r="E107" s="36">
        <v>12.7</v>
      </c>
      <c r="F107" s="36">
        <v>20.5</v>
      </c>
    </row>
    <row r="108" spans="1:6" ht="12.75">
      <c r="A108" s="5" t="s">
        <v>370</v>
      </c>
      <c r="B108" s="6">
        <v>3.4</v>
      </c>
      <c r="C108" s="6">
        <v>6.1</v>
      </c>
      <c r="D108" s="36">
        <v>13.6</v>
      </c>
      <c r="E108" s="36">
        <v>10.7</v>
      </c>
      <c r="F108" s="36">
        <v>4.6</v>
      </c>
    </row>
    <row r="109" spans="1:6" ht="12.75">
      <c r="A109" s="5" t="s">
        <v>527</v>
      </c>
      <c r="B109" s="6"/>
      <c r="C109" s="6"/>
      <c r="D109" s="36"/>
      <c r="E109" s="36"/>
      <c r="F109" s="36"/>
    </row>
    <row r="110" spans="1:6" ht="12.75">
      <c r="A110" s="5" t="s">
        <v>533</v>
      </c>
      <c r="B110" s="6">
        <v>14</v>
      </c>
      <c r="C110" s="6">
        <v>13</v>
      </c>
      <c r="D110" s="36">
        <v>14.8</v>
      </c>
      <c r="E110" s="36">
        <v>9.4</v>
      </c>
      <c r="F110" s="36">
        <v>10.2</v>
      </c>
    </row>
    <row r="111" spans="1:9" ht="12.75">
      <c r="A111" s="5" t="s">
        <v>425</v>
      </c>
      <c r="B111" s="6">
        <v>0.5</v>
      </c>
      <c r="C111" s="6">
        <v>0.7</v>
      </c>
      <c r="D111" s="36">
        <v>0.7</v>
      </c>
      <c r="E111" s="36">
        <v>0.9</v>
      </c>
      <c r="F111" s="46">
        <v>1.2</v>
      </c>
      <c r="G111" s="45"/>
      <c r="H111" s="45"/>
      <c r="I111" s="45"/>
    </row>
    <row r="112" spans="1:9" ht="12.75">
      <c r="A112" s="5" t="s">
        <v>426</v>
      </c>
      <c r="B112" s="6">
        <v>1.4</v>
      </c>
      <c r="C112" s="6">
        <v>1.6</v>
      </c>
      <c r="D112" s="36">
        <v>1.7</v>
      </c>
      <c r="E112" s="36">
        <v>2.6</v>
      </c>
      <c r="F112" s="46">
        <v>2</v>
      </c>
      <c r="G112" s="45"/>
      <c r="H112" s="45"/>
      <c r="I112" s="45"/>
    </row>
    <row r="113" spans="1:9" ht="13.5">
      <c r="A113" s="5" t="s">
        <v>327</v>
      </c>
      <c r="B113" s="6">
        <v>2.4</v>
      </c>
      <c r="C113" s="6">
        <v>2.2</v>
      </c>
      <c r="D113" s="36">
        <v>2.3</v>
      </c>
      <c r="E113" s="36">
        <v>2</v>
      </c>
      <c r="F113" s="46">
        <v>1.9</v>
      </c>
      <c r="G113" s="45"/>
      <c r="H113" s="45"/>
      <c r="I113" s="45"/>
    </row>
    <row r="114" spans="1:9" ht="12.75">
      <c r="A114" s="5" t="s">
        <v>428</v>
      </c>
      <c r="B114" s="6"/>
      <c r="C114" s="6"/>
      <c r="D114" s="36"/>
      <c r="E114" s="36"/>
      <c r="F114" s="46"/>
      <c r="G114" s="45"/>
      <c r="H114" s="45"/>
      <c r="I114" s="45"/>
    </row>
    <row r="115" spans="1:9" ht="12.75">
      <c r="A115" s="5" t="s">
        <v>429</v>
      </c>
      <c r="B115" s="6">
        <v>1.8</v>
      </c>
      <c r="C115" s="6">
        <v>2.1</v>
      </c>
      <c r="D115" s="36">
        <v>3</v>
      </c>
      <c r="E115" s="36">
        <v>3</v>
      </c>
      <c r="F115" s="46">
        <v>2.7</v>
      </c>
      <c r="G115" s="45"/>
      <c r="H115" s="45"/>
      <c r="I115" s="45"/>
    </row>
    <row r="116" spans="1:6" ht="12.75">
      <c r="A116" s="5" t="s">
        <v>430</v>
      </c>
      <c r="B116" s="6">
        <v>3.1</v>
      </c>
      <c r="C116" s="6">
        <v>3.5</v>
      </c>
      <c r="D116" s="36">
        <v>4.4</v>
      </c>
      <c r="E116" s="36">
        <v>4.9</v>
      </c>
      <c r="F116" s="36">
        <v>4.4</v>
      </c>
    </row>
    <row r="117" spans="1:6" ht="12.75">
      <c r="A117" s="5" t="s">
        <v>431</v>
      </c>
      <c r="B117" s="6">
        <v>5.6</v>
      </c>
      <c r="C117" s="6">
        <v>5</v>
      </c>
      <c r="D117" s="36">
        <v>5.8</v>
      </c>
      <c r="E117" s="36">
        <v>5.5</v>
      </c>
      <c r="F117" s="36">
        <v>7.4</v>
      </c>
    </row>
    <row r="118" spans="1:6" ht="12.75">
      <c r="A118" s="5" t="s">
        <v>492</v>
      </c>
      <c r="B118" s="6"/>
      <c r="C118" s="6"/>
      <c r="D118" s="36"/>
      <c r="E118" s="36"/>
      <c r="F118" s="36"/>
    </row>
    <row r="119" spans="1:6" ht="12.75">
      <c r="A119" s="5" t="s">
        <v>463</v>
      </c>
      <c r="B119" s="6">
        <v>2.4</v>
      </c>
      <c r="C119" s="6">
        <v>2.2</v>
      </c>
      <c r="D119" s="36">
        <v>2.9</v>
      </c>
      <c r="E119" s="36">
        <v>2.8</v>
      </c>
      <c r="F119" s="36">
        <v>3.8</v>
      </c>
    </row>
    <row r="120" spans="1:6" ht="12.75">
      <c r="A120" s="5" t="s">
        <v>433</v>
      </c>
      <c r="B120" s="6"/>
      <c r="C120" s="6"/>
      <c r="D120" s="36"/>
      <c r="E120" s="36"/>
      <c r="F120" s="36"/>
    </row>
    <row r="121" spans="1:6" ht="12.75">
      <c r="A121" s="5" t="s">
        <v>393</v>
      </c>
      <c r="B121" s="6">
        <v>0.5</v>
      </c>
      <c r="C121" s="6">
        <v>0.8</v>
      </c>
      <c r="D121" s="36">
        <v>1</v>
      </c>
      <c r="E121" s="36">
        <v>0.9</v>
      </c>
      <c r="F121" s="36">
        <v>1.1</v>
      </c>
    </row>
    <row r="122" spans="1:6" ht="12.75">
      <c r="A122" s="284" t="s">
        <v>58</v>
      </c>
      <c r="B122" s="6"/>
      <c r="C122" s="6"/>
      <c r="D122" s="36"/>
      <c r="E122" s="36"/>
      <c r="F122" s="36"/>
    </row>
    <row r="123" spans="1:6" ht="12.75">
      <c r="A123" s="175" t="s">
        <v>395</v>
      </c>
      <c r="B123" s="6">
        <v>-1.8</v>
      </c>
      <c r="C123" s="6">
        <v>-1.6</v>
      </c>
      <c r="D123" s="46">
        <v>-1.8</v>
      </c>
      <c r="E123" s="36">
        <v>-1.6</v>
      </c>
      <c r="F123" s="36">
        <v>-1.4</v>
      </c>
    </row>
    <row r="124" spans="1:6" ht="12.75">
      <c r="A124" s="284" t="s">
        <v>69</v>
      </c>
      <c r="B124" s="6">
        <v>4.2</v>
      </c>
      <c r="C124" s="6">
        <v>4.1</v>
      </c>
      <c r="D124" s="98">
        <v>4.5</v>
      </c>
      <c r="E124" s="36">
        <v>4.7</v>
      </c>
      <c r="F124" s="436">
        <v>3.1</v>
      </c>
    </row>
    <row r="125" spans="1:6" ht="13.5" thickBot="1">
      <c r="A125" s="42"/>
      <c r="B125" s="11"/>
      <c r="C125" s="11"/>
      <c r="D125" s="42"/>
      <c r="E125" s="222"/>
      <c r="F125" s="42"/>
    </row>
    <row r="126" spans="2:5" ht="12.75">
      <c r="B126" s="5"/>
      <c r="E126" s="45"/>
    </row>
    <row r="127" spans="1:3" ht="18.75" customHeight="1">
      <c r="A127" s="85" t="s">
        <v>41</v>
      </c>
      <c r="B127" s="5"/>
      <c r="C127" s="5"/>
    </row>
    <row r="128" spans="1:3" ht="18.75" customHeight="1">
      <c r="A128" s="85" t="s">
        <v>656</v>
      </c>
      <c r="B128" s="5"/>
      <c r="C128" s="5"/>
    </row>
    <row r="129" spans="1:6" ht="18" customHeight="1" thickBot="1">
      <c r="A129" s="483" t="s">
        <v>204</v>
      </c>
      <c r="B129" s="471"/>
      <c r="C129" s="471"/>
      <c r="D129" s="471"/>
      <c r="E129" s="42"/>
      <c r="F129" s="42"/>
    </row>
    <row r="130" spans="1:6" ht="18" customHeight="1" thickBot="1">
      <c r="A130" s="86"/>
      <c r="B130" s="79">
        <v>2007</v>
      </c>
      <c r="C130" s="79">
        <v>2008</v>
      </c>
      <c r="D130" s="79">
        <v>2009</v>
      </c>
      <c r="E130" s="79">
        <v>2010</v>
      </c>
      <c r="F130" s="79">
        <v>2011</v>
      </c>
    </row>
    <row r="131" spans="1:3" ht="12.75">
      <c r="A131" s="5"/>
      <c r="B131" s="5"/>
      <c r="C131" s="5"/>
    </row>
    <row r="132" spans="1:6" ht="12.75">
      <c r="A132" s="40" t="s">
        <v>329</v>
      </c>
      <c r="B132" s="87">
        <v>106.9</v>
      </c>
      <c r="C132" s="87">
        <v>103.6</v>
      </c>
      <c r="D132" s="68">
        <v>109</v>
      </c>
      <c r="E132" s="87">
        <v>94</v>
      </c>
      <c r="F132" s="40">
        <v>103.4</v>
      </c>
    </row>
    <row r="133" spans="1:6" ht="12.75">
      <c r="A133" s="5"/>
      <c r="B133" s="5"/>
      <c r="C133" s="5"/>
      <c r="D133" s="99"/>
      <c r="F133" s="5"/>
    </row>
    <row r="134" spans="1:6" ht="12.75">
      <c r="A134" s="5" t="s">
        <v>364</v>
      </c>
      <c r="B134" s="88">
        <v>105</v>
      </c>
      <c r="C134" s="88">
        <v>102.5</v>
      </c>
      <c r="D134" s="98">
        <v>107.9</v>
      </c>
      <c r="E134" s="88">
        <v>102.6</v>
      </c>
      <c r="F134" s="5">
        <v>102.4</v>
      </c>
    </row>
    <row r="135" spans="1:6" ht="12.75">
      <c r="A135" s="5" t="s">
        <v>365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</row>
    <row r="136" spans="1:6" ht="12.75">
      <c r="A136" s="5" t="s">
        <v>366</v>
      </c>
      <c r="B136" s="88">
        <v>96.9</v>
      </c>
      <c r="C136" s="88">
        <v>111.4</v>
      </c>
      <c r="D136" s="99">
        <v>108.4</v>
      </c>
      <c r="E136" s="88">
        <v>99.1</v>
      </c>
      <c r="F136" s="5">
        <v>120.5</v>
      </c>
    </row>
    <row r="137" spans="1:6" ht="12.75">
      <c r="A137" s="5" t="s">
        <v>367</v>
      </c>
      <c r="B137" s="88">
        <v>110.5</v>
      </c>
      <c r="C137" s="88">
        <v>102.9</v>
      </c>
      <c r="D137" s="5">
        <v>85.8</v>
      </c>
      <c r="E137" s="88">
        <v>71.1</v>
      </c>
      <c r="F137" s="5">
        <v>101.1</v>
      </c>
    </row>
    <row r="138" spans="1:6" ht="12.75">
      <c r="A138" s="5" t="s">
        <v>368</v>
      </c>
      <c r="B138" s="67"/>
      <c r="C138" s="67"/>
      <c r="D138" s="99"/>
      <c r="F138" s="5"/>
    </row>
    <row r="139" spans="1:6" ht="12.75">
      <c r="A139" s="5" t="s">
        <v>369</v>
      </c>
      <c r="B139" s="88">
        <v>104.5</v>
      </c>
      <c r="C139" s="88">
        <v>79.7</v>
      </c>
      <c r="D139" s="5">
        <v>95.7</v>
      </c>
      <c r="E139" s="88">
        <v>110.4</v>
      </c>
      <c r="F139" s="5">
        <v>126.1</v>
      </c>
    </row>
    <row r="140" spans="1:6" ht="12.75">
      <c r="A140" s="5" t="s">
        <v>370</v>
      </c>
      <c r="B140" s="89">
        <v>98.8</v>
      </c>
      <c r="C140" s="89">
        <v>137.7</v>
      </c>
      <c r="D140" s="5">
        <v>198.4</v>
      </c>
      <c r="E140" s="88">
        <v>65.9</v>
      </c>
      <c r="F140" s="5">
        <v>62.8</v>
      </c>
    </row>
    <row r="141" spans="1:6" ht="12.75">
      <c r="A141" s="5" t="s">
        <v>527</v>
      </c>
      <c r="B141" s="67"/>
      <c r="C141" s="67"/>
      <c r="D141" s="99"/>
      <c r="F141" s="5"/>
    </row>
    <row r="142" spans="1:6" ht="12.75">
      <c r="A142" s="5" t="s">
        <v>533</v>
      </c>
      <c r="B142" s="88">
        <v>119.4</v>
      </c>
      <c r="C142" s="88">
        <v>122.3</v>
      </c>
      <c r="D142" s="5">
        <v>104.6</v>
      </c>
      <c r="E142" s="88">
        <v>98.2</v>
      </c>
      <c r="F142" s="5">
        <v>113.5</v>
      </c>
    </row>
    <row r="143" spans="1:6" ht="12.75">
      <c r="A143" s="5" t="s">
        <v>425</v>
      </c>
      <c r="B143" s="89">
        <v>111.2</v>
      </c>
      <c r="C143" s="89">
        <v>126.8</v>
      </c>
      <c r="D143" s="5">
        <v>116.3</v>
      </c>
      <c r="E143" s="88">
        <v>121.5</v>
      </c>
      <c r="F143" s="5">
        <v>110.7</v>
      </c>
    </row>
    <row r="144" spans="1:6" ht="12.75">
      <c r="A144" s="5" t="s">
        <v>426</v>
      </c>
      <c r="B144" s="89">
        <v>104.6</v>
      </c>
      <c r="C144" s="89">
        <v>112.9</v>
      </c>
      <c r="D144" s="5">
        <v>105.8</v>
      </c>
      <c r="E144" s="88">
        <v>98.1</v>
      </c>
      <c r="F144" s="5">
        <v>103.7</v>
      </c>
    </row>
    <row r="145" spans="1:6" ht="13.5">
      <c r="A145" s="5" t="s">
        <v>327</v>
      </c>
      <c r="B145" s="89">
        <v>126.3</v>
      </c>
      <c r="C145" s="89">
        <v>102.6</v>
      </c>
      <c r="D145" s="5">
        <v>105.3</v>
      </c>
      <c r="E145" s="88">
        <v>90.2</v>
      </c>
      <c r="F145" s="5">
        <v>118.5</v>
      </c>
    </row>
    <row r="146" spans="1:6" ht="12.75">
      <c r="A146" s="5" t="s">
        <v>428</v>
      </c>
      <c r="B146" s="350"/>
      <c r="C146" s="350"/>
      <c r="D146" s="99"/>
      <c r="F146" s="5"/>
    </row>
    <row r="147" spans="1:6" ht="12.75">
      <c r="A147" s="5" t="s">
        <v>378</v>
      </c>
      <c r="B147" s="88">
        <v>113.1</v>
      </c>
      <c r="C147" s="88">
        <v>102.2</v>
      </c>
      <c r="D147" s="5">
        <v>101.9</v>
      </c>
      <c r="E147" s="88">
        <v>102.7</v>
      </c>
      <c r="F147" s="5">
        <v>120.9</v>
      </c>
    </row>
    <row r="148" spans="1:6" ht="12.75">
      <c r="A148" s="5" t="s">
        <v>430</v>
      </c>
      <c r="B148" s="89">
        <v>94.6</v>
      </c>
      <c r="C148" s="89">
        <v>99.8</v>
      </c>
      <c r="D148" s="5">
        <v>100.3</v>
      </c>
      <c r="E148" s="88">
        <v>102.9</v>
      </c>
      <c r="F148" s="36">
        <v>102</v>
      </c>
    </row>
    <row r="149" spans="1:6" ht="12.75">
      <c r="A149" s="5" t="s">
        <v>431</v>
      </c>
      <c r="B149" s="89">
        <v>95</v>
      </c>
      <c r="C149" s="89">
        <v>101.3</v>
      </c>
      <c r="D149" s="5">
        <v>100.6</v>
      </c>
      <c r="E149" s="88">
        <v>100.3</v>
      </c>
      <c r="F149" s="5">
        <v>100.7</v>
      </c>
    </row>
    <row r="150" spans="1:6" ht="12.75">
      <c r="A150" s="5" t="s">
        <v>492</v>
      </c>
      <c r="B150" s="90"/>
      <c r="C150" s="90"/>
      <c r="D150" s="99"/>
      <c r="F150" s="5"/>
    </row>
    <row r="151" spans="1:6" ht="12.75">
      <c r="A151" s="5" t="s">
        <v>463</v>
      </c>
      <c r="B151" s="88">
        <v>97.3</v>
      </c>
      <c r="C151" s="88">
        <v>99.5</v>
      </c>
      <c r="D151" s="5">
        <v>98.3</v>
      </c>
      <c r="E151" s="88">
        <v>100</v>
      </c>
      <c r="F151" s="5">
        <v>102.5</v>
      </c>
    </row>
    <row r="152" spans="1:6" ht="12.75">
      <c r="A152" s="5" t="s">
        <v>433</v>
      </c>
      <c r="B152" s="67"/>
      <c r="C152" s="67"/>
      <c r="D152" s="99"/>
      <c r="F152" s="5"/>
    </row>
    <row r="153" spans="1:6" ht="12.75">
      <c r="A153" s="5" t="s">
        <v>393</v>
      </c>
      <c r="B153" s="88">
        <v>139.7</v>
      </c>
      <c r="C153" s="88">
        <v>89.2</v>
      </c>
      <c r="D153" s="36">
        <v>90</v>
      </c>
      <c r="E153" s="88">
        <v>104</v>
      </c>
      <c r="F153" s="5">
        <v>93.4</v>
      </c>
    </row>
    <row r="154" spans="1:6" ht="12.75">
      <c r="A154" s="284" t="s">
        <v>58</v>
      </c>
      <c r="B154" s="67"/>
      <c r="C154" s="67"/>
      <c r="D154" s="99"/>
      <c r="F154" s="5"/>
    </row>
    <row r="155" spans="1:6" ht="12.75">
      <c r="A155" s="175" t="s">
        <v>395</v>
      </c>
      <c r="B155" s="91">
        <v>126.2</v>
      </c>
      <c r="C155" s="91">
        <v>103.9</v>
      </c>
      <c r="D155" s="43">
        <v>105.7</v>
      </c>
      <c r="E155" s="91">
        <v>90.4</v>
      </c>
      <c r="F155" s="5">
        <v>120.2</v>
      </c>
    </row>
    <row r="156" spans="1:6" ht="12.75">
      <c r="A156" s="284" t="s">
        <v>66</v>
      </c>
      <c r="B156" s="90">
        <v>106.9</v>
      </c>
      <c r="C156" s="90">
        <v>103.6</v>
      </c>
      <c r="D156" s="36">
        <v>109</v>
      </c>
      <c r="E156" s="90">
        <v>94</v>
      </c>
      <c r="F156" s="5">
        <v>103.4</v>
      </c>
    </row>
    <row r="157" spans="1:6" ht="13.5" thickBot="1">
      <c r="A157" s="11"/>
      <c r="B157" s="11"/>
      <c r="C157" s="11"/>
      <c r="D157" s="42"/>
      <c r="E157" s="42"/>
      <c r="F157" s="42"/>
    </row>
    <row r="158" spans="1:3" ht="12.75">
      <c r="A158" s="5"/>
      <c r="B158" s="5"/>
      <c r="C158" s="5"/>
    </row>
  </sheetData>
  <mergeCells count="1">
    <mergeCell ref="A129:D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&amp;C129</oddFooter>
  </headerFooter>
  <rowBreaks count="4" manualBreakCount="4">
    <brk id="58" max="5" man="1"/>
    <brk id="59" max="5" man="1"/>
    <brk id="94" max="5" man="1"/>
    <brk id="125" max="5" man="1"/>
  </rowBreaks>
</worksheet>
</file>

<file path=xl/worksheets/sheet52.xml><?xml version="1.0" encoding="utf-8"?>
<worksheet xmlns="http://schemas.openxmlformats.org/spreadsheetml/2006/main" xmlns:r="http://schemas.openxmlformats.org/officeDocument/2006/relationships">
  <dimension ref="A1:G159"/>
  <sheetViews>
    <sheetView showGridLines="0" zoomScale="130" zoomScaleNormal="130" workbookViewId="0" topLeftCell="A94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05" t="s">
        <v>42</v>
      </c>
    </row>
    <row r="2" ht="18.75" customHeight="1">
      <c r="A2" s="224" t="s">
        <v>789</v>
      </c>
    </row>
    <row r="3" spans="1:6" ht="18" customHeight="1" thickBot="1">
      <c r="A3" s="172" t="s">
        <v>790</v>
      </c>
      <c r="B3" s="42"/>
      <c r="C3" s="42"/>
      <c r="D3" s="42"/>
      <c r="E3" s="42"/>
      <c r="F3" s="42"/>
    </row>
    <row r="4" spans="1:6" ht="18" customHeight="1" thickBot="1">
      <c r="A4" s="225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5" spans="1:2" ht="12.75">
      <c r="A5" s="284"/>
      <c r="B5" s="5"/>
    </row>
    <row r="6" spans="1:7" ht="12.75">
      <c r="A6" s="375" t="s">
        <v>59</v>
      </c>
      <c r="B6" s="9">
        <v>32778.7</v>
      </c>
      <c r="C6" s="9">
        <v>48443.1</v>
      </c>
      <c r="D6" s="9">
        <f>SUM(D8:D27)</f>
        <v>56049.7</v>
      </c>
      <c r="E6" s="9">
        <f>SUM(E8:E27)</f>
        <v>67257.3</v>
      </c>
      <c r="F6" s="9">
        <v>81298</v>
      </c>
      <c r="G6" s="140"/>
    </row>
    <row r="7" spans="1:6" ht="12.75">
      <c r="A7" s="175"/>
      <c r="B7" s="5"/>
      <c r="D7" s="5"/>
      <c r="F7" s="6"/>
    </row>
    <row r="8" spans="1:6" ht="12.75">
      <c r="A8" s="5" t="s">
        <v>338</v>
      </c>
      <c r="B8" s="6">
        <v>12750.3</v>
      </c>
      <c r="C8" s="6">
        <v>15151.8</v>
      </c>
      <c r="D8" s="94">
        <v>16843.2</v>
      </c>
      <c r="E8" s="126">
        <v>16138.2</v>
      </c>
      <c r="F8" s="6">
        <v>17705.6</v>
      </c>
    </row>
    <row r="9" spans="1:6" ht="12.75">
      <c r="A9" s="5" t="s">
        <v>339</v>
      </c>
      <c r="B9" s="6">
        <v>0.5</v>
      </c>
      <c r="C9" s="6">
        <v>5.4</v>
      </c>
      <c r="D9" s="94">
        <v>1.4</v>
      </c>
      <c r="E9" s="6">
        <v>2.9</v>
      </c>
      <c r="F9" s="6">
        <v>1.5</v>
      </c>
    </row>
    <row r="10" spans="1:6" ht="12.75">
      <c r="A10" s="5" t="s">
        <v>340</v>
      </c>
      <c r="B10" s="6">
        <v>70.5</v>
      </c>
      <c r="C10" s="6">
        <v>52.7</v>
      </c>
      <c r="D10" s="94">
        <v>17</v>
      </c>
      <c r="E10" s="6">
        <v>9.4</v>
      </c>
      <c r="F10" s="6">
        <v>23</v>
      </c>
    </row>
    <row r="11" spans="1:6" ht="12.75">
      <c r="A11" s="5" t="s">
        <v>341</v>
      </c>
      <c r="B11" s="6">
        <v>9901.6</v>
      </c>
      <c r="C11" s="6">
        <v>20507.8</v>
      </c>
      <c r="D11" s="94">
        <v>24702.8</v>
      </c>
      <c r="E11" s="6">
        <v>34605.9</v>
      </c>
      <c r="F11" s="6">
        <v>47529.9</v>
      </c>
    </row>
    <row r="12" spans="1:6" ht="12.75">
      <c r="A12" s="5" t="s">
        <v>342</v>
      </c>
      <c r="B12" s="6"/>
      <c r="D12" s="48"/>
      <c r="E12" s="6"/>
      <c r="F12" s="6"/>
    </row>
    <row r="13" spans="1:6" ht="12.75">
      <c r="A13" s="5" t="s">
        <v>53</v>
      </c>
      <c r="B13" s="6">
        <v>395.6</v>
      </c>
      <c r="C13" s="6">
        <v>342</v>
      </c>
      <c r="D13" s="94">
        <v>398.6</v>
      </c>
      <c r="E13" s="6">
        <v>653.5</v>
      </c>
      <c r="F13" s="6">
        <v>470.3</v>
      </c>
    </row>
    <row r="14" spans="1:6" ht="12.75">
      <c r="A14" s="5" t="s">
        <v>344</v>
      </c>
      <c r="B14" s="6">
        <v>3789.7</v>
      </c>
      <c r="C14" s="6">
        <v>4237.3</v>
      </c>
      <c r="D14" s="94">
        <v>4475.3</v>
      </c>
      <c r="E14" s="6">
        <v>5271.5</v>
      </c>
      <c r="F14" s="6">
        <v>2727.8</v>
      </c>
    </row>
    <row r="15" spans="1:6" ht="12.75">
      <c r="A15" s="5" t="s">
        <v>474</v>
      </c>
      <c r="B15" s="6"/>
      <c r="D15" s="48"/>
      <c r="E15" s="6"/>
      <c r="F15" s="6"/>
    </row>
    <row r="16" spans="1:6" ht="12.75">
      <c r="A16" s="5" t="s">
        <v>454</v>
      </c>
      <c r="B16" s="6">
        <v>1908.5</v>
      </c>
      <c r="C16" s="6">
        <v>2266.8</v>
      </c>
      <c r="D16" s="94">
        <v>2877.4</v>
      </c>
      <c r="E16" s="6">
        <v>2980.2</v>
      </c>
      <c r="F16" s="6">
        <v>3872.1</v>
      </c>
    </row>
    <row r="17" spans="1:6" ht="12.75">
      <c r="A17" s="5" t="s">
        <v>347</v>
      </c>
      <c r="B17" s="6">
        <v>284.2</v>
      </c>
      <c r="C17" s="6">
        <v>550.4</v>
      </c>
      <c r="D17" s="126">
        <v>497.8</v>
      </c>
      <c r="E17" s="6">
        <v>398.8</v>
      </c>
      <c r="F17" s="6">
        <v>436.2</v>
      </c>
    </row>
    <row r="18" spans="1:6" ht="12.75">
      <c r="A18" s="5" t="s">
        <v>348</v>
      </c>
      <c r="B18" s="6">
        <v>1258.3</v>
      </c>
      <c r="C18" s="6">
        <v>2218.7</v>
      </c>
      <c r="D18" s="48">
        <v>2284.8</v>
      </c>
      <c r="E18" s="6">
        <v>2217.3</v>
      </c>
      <c r="F18" s="6">
        <v>2532.7</v>
      </c>
    </row>
    <row r="19" spans="1:6" ht="13.5">
      <c r="A19" s="5" t="s">
        <v>325</v>
      </c>
      <c r="B19" s="6">
        <v>396.6</v>
      </c>
      <c r="C19" s="6">
        <v>547.3</v>
      </c>
      <c r="D19" s="94">
        <v>557.7</v>
      </c>
      <c r="E19" s="6">
        <v>527.2</v>
      </c>
      <c r="F19" s="6">
        <v>594.2</v>
      </c>
    </row>
    <row r="20" spans="1:6" ht="12.75">
      <c r="A20" s="5" t="s">
        <v>350</v>
      </c>
      <c r="B20" s="6"/>
      <c r="D20" s="48"/>
      <c r="E20" s="6"/>
      <c r="F20" s="6"/>
    </row>
    <row r="21" spans="1:6" ht="12.75">
      <c r="A21" s="5" t="s">
        <v>351</v>
      </c>
      <c r="B21" s="6">
        <v>269.8</v>
      </c>
      <c r="C21" s="6">
        <v>391.6</v>
      </c>
      <c r="D21" s="94">
        <v>477.5</v>
      </c>
      <c r="E21" s="6">
        <v>612.1</v>
      </c>
      <c r="F21" s="6">
        <v>633.5</v>
      </c>
    </row>
    <row r="22" spans="1:6" ht="12.75">
      <c r="A22" s="5" t="s">
        <v>352</v>
      </c>
      <c r="B22" s="6">
        <v>517.3</v>
      </c>
      <c r="C22" s="6">
        <v>810</v>
      </c>
      <c r="D22" s="94">
        <v>983</v>
      </c>
      <c r="E22" s="6">
        <v>1154.7</v>
      </c>
      <c r="F22" s="6">
        <v>1204.3</v>
      </c>
    </row>
    <row r="23" spans="1:6" ht="12.75">
      <c r="A23" s="5" t="s">
        <v>353</v>
      </c>
      <c r="B23" s="6">
        <v>628.5</v>
      </c>
      <c r="C23" s="6">
        <v>720.8</v>
      </c>
      <c r="D23" s="94">
        <v>887.5</v>
      </c>
      <c r="E23" s="6">
        <v>917.3</v>
      </c>
      <c r="F23" s="6">
        <v>1479</v>
      </c>
    </row>
    <row r="24" spans="1:6" ht="12.75">
      <c r="A24" s="5" t="s">
        <v>483</v>
      </c>
      <c r="B24" s="6"/>
      <c r="D24" s="48"/>
      <c r="E24" s="6"/>
      <c r="F24" s="6"/>
    </row>
    <row r="25" spans="1:6" ht="12.75">
      <c r="A25" s="5" t="s">
        <v>484</v>
      </c>
      <c r="B25" s="6">
        <v>419.5</v>
      </c>
      <c r="C25" s="6">
        <v>486</v>
      </c>
      <c r="D25" s="94">
        <v>800.5</v>
      </c>
      <c r="E25" s="6">
        <v>950.9</v>
      </c>
      <c r="F25" s="6">
        <v>1168.3</v>
      </c>
    </row>
    <row r="26" spans="1:6" ht="12.75">
      <c r="A26" s="5" t="s">
        <v>355</v>
      </c>
      <c r="B26" s="6"/>
      <c r="D26" s="48"/>
      <c r="E26" s="6"/>
      <c r="F26" s="6"/>
    </row>
    <row r="27" spans="1:6" ht="12.75">
      <c r="A27" s="5" t="s">
        <v>356</v>
      </c>
      <c r="B27" s="6">
        <v>187.8</v>
      </c>
      <c r="C27" s="6">
        <v>154.5</v>
      </c>
      <c r="D27" s="94">
        <v>245.2</v>
      </c>
      <c r="E27" s="6">
        <v>817.4</v>
      </c>
      <c r="F27" s="6">
        <v>919.6</v>
      </c>
    </row>
    <row r="28" spans="1:6" ht="13.5" thickBot="1">
      <c r="A28" s="225"/>
      <c r="B28" s="11"/>
      <c r="C28" s="42"/>
      <c r="D28" s="42"/>
      <c r="E28" s="42"/>
      <c r="F28" s="42"/>
    </row>
    <row r="29" spans="1:2" ht="12.75">
      <c r="A29" s="175"/>
      <c r="B29" s="5"/>
    </row>
    <row r="30" ht="18.75" customHeight="1">
      <c r="A30" s="105" t="s">
        <v>70</v>
      </c>
    </row>
    <row r="31" spans="1:6" ht="18.75" customHeight="1" thickBot="1">
      <c r="A31" s="172" t="s">
        <v>243</v>
      </c>
      <c r="B31" s="42"/>
      <c r="C31" s="42"/>
      <c r="D31" s="42"/>
      <c r="E31" s="42"/>
      <c r="F31" s="42"/>
    </row>
    <row r="32" spans="1:6" ht="18" customHeight="1" thickBot="1">
      <c r="A32" s="225"/>
      <c r="B32" s="79">
        <v>2007</v>
      </c>
      <c r="C32" s="79">
        <v>2008</v>
      </c>
      <c r="D32" s="79">
        <v>2009</v>
      </c>
      <c r="E32" s="79">
        <v>2010</v>
      </c>
      <c r="F32" s="79">
        <v>2011</v>
      </c>
    </row>
    <row r="33" spans="1:2" ht="12.75">
      <c r="A33" s="284"/>
      <c r="B33" s="5"/>
    </row>
    <row r="34" spans="1:7" ht="12.75">
      <c r="A34" s="375" t="s">
        <v>424</v>
      </c>
      <c r="B34" s="9">
        <v>17879.1</v>
      </c>
      <c r="C34" s="9">
        <v>27941.9</v>
      </c>
      <c r="D34" s="9">
        <f>SUM(D36:D58)</f>
        <v>28978.4</v>
      </c>
      <c r="E34" s="9">
        <f>SUM(E36:E58)</f>
        <v>32374.3</v>
      </c>
      <c r="F34" s="9">
        <v>38849.6</v>
      </c>
      <c r="G34" s="140"/>
    </row>
    <row r="35" spans="1:6" ht="12.75">
      <c r="A35" s="175"/>
      <c r="B35" s="5"/>
      <c r="D35" s="5"/>
      <c r="F35" s="6"/>
    </row>
    <row r="36" spans="1:6" ht="12.75">
      <c r="A36" s="5" t="s">
        <v>338</v>
      </c>
      <c r="B36" s="6">
        <v>7340.1</v>
      </c>
      <c r="C36" s="6">
        <v>10726.4</v>
      </c>
      <c r="D36" s="94">
        <v>11385.8</v>
      </c>
      <c r="E36" s="6">
        <v>13252.1</v>
      </c>
      <c r="F36" s="6">
        <v>14573</v>
      </c>
    </row>
    <row r="37" spans="1:6" ht="12.75">
      <c r="A37" s="5" t="s">
        <v>339</v>
      </c>
      <c r="B37" s="6">
        <v>0.2</v>
      </c>
      <c r="C37" s="6">
        <v>3.1</v>
      </c>
      <c r="D37" s="94">
        <v>0.6</v>
      </c>
      <c r="E37" s="6">
        <v>1.3</v>
      </c>
      <c r="F37" s="6">
        <v>0.8</v>
      </c>
    </row>
    <row r="38" spans="1:6" ht="12.75">
      <c r="A38" s="5" t="s">
        <v>340</v>
      </c>
      <c r="B38" s="6">
        <v>39</v>
      </c>
      <c r="C38" s="6">
        <v>33.9</v>
      </c>
      <c r="D38" s="94">
        <v>6.2</v>
      </c>
      <c r="E38" s="6">
        <v>6.3</v>
      </c>
      <c r="F38" s="6">
        <v>10.3</v>
      </c>
    </row>
    <row r="39" spans="1:6" ht="12.75">
      <c r="A39" s="5" t="s">
        <v>341</v>
      </c>
      <c r="B39" s="47">
        <v>5203.5</v>
      </c>
      <c r="C39" s="6">
        <v>9683</v>
      </c>
      <c r="D39" s="94">
        <v>9917.6</v>
      </c>
      <c r="E39" s="6">
        <v>9567.7</v>
      </c>
      <c r="F39" s="6">
        <v>16579.7</v>
      </c>
    </row>
    <row r="40" spans="1:6" ht="12.75">
      <c r="A40" s="5" t="s">
        <v>342</v>
      </c>
      <c r="B40" s="6"/>
      <c r="D40" s="6"/>
      <c r="E40" s="6"/>
      <c r="F40" s="6"/>
    </row>
    <row r="41" spans="1:6" ht="12.75">
      <c r="A41" s="5" t="s">
        <v>53</v>
      </c>
      <c r="B41" s="6">
        <v>339.8</v>
      </c>
      <c r="C41" s="6">
        <v>308</v>
      </c>
      <c r="D41" s="94">
        <v>272</v>
      </c>
      <c r="E41" s="6">
        <v>444.1</v>
      </c>
      <c r="F41" s="6">
        <v>322.4</v>
      </c>
    </row>
    <row r="42" spans="1:6" ht="12.75">
      <c r="A42" s="5" t="s">
        <v>344</v>
      </c>
      <c r="B42" s="6">
        <v>2029.7</v>
      </c>
      <c r="C42" s="6">
        <v>3226.1</v>
      </c>
      <c r="D42" s="94">
        <v>3089.2</v>
      </c>
      <c r="E42" s="6">
        <v>3767.5</v>
      </c>
      <c r="F42" s="6">
        <v>1975.4</v>
      </c>
    </row>
    <row r="43" spans="1:6" ht="12.75">
      <c r="A43" s="5" t="s">
        <v>474</v>
      </c>
      <c r="B43" s="6"/>
      <c r="D43" s="6"/>
      <c r="E43" s="6"/>
      <c r="F43" s="6"/>
    </row>
    <row r="44" spans="1:6" ht="12.75">
      <c r="A44" s="5" t="s">
        <v>454</v>
      </c>
      <c r="B44" s="6">
        <v>904.4</v>
      </c>
      <c r="C44" s="6">
        <v>933</v>
      </c>
      <c r="D44" s="94">
        <v>1034.9</v>
      </c>
      <c r="E44" s="6">
        <v>1601.6</v>
      </c>
      <c r="F44" s="6">
        <v>1308.8</v>
      </c>
    </row>
    <row r="45" spans="1:6" ht="12.75">
      <c r="A45" s="5" t="s">
        <v>347</v>
      </c>
      <c r="B45" s="6">
        <v>170.4</v>
      </c>
      <c r="C45" s="6">
        <v>355.1</v>
      </c>
      <c r="D45" s="6">
        <v>326.7</v>
      </c>
      <c r="E45" s="6">
        <v>274.6</v>
      </c>
      <c r="F45" s="6">
        <v>269.2</v>
      </c>
    </row>
    <row r="46" spans="1:6" ht="12.75">
      <c r="A46" s="5" t="s">
        <v>348</v>
      </c>
      <c r="B46" s="6">
        <v>746.2</v>
      </c>
      <c r="C46" s="6">
        <v>1324.6</v>
      </c>
      <c r="D46" s="6">
        <v>1304.8</v>
      </c>
      <c r="E46" s="6">
        <v>1208.3</v>
      </c>
      <c r="F46" s="6">
        <v>1356.7</v>
      </c>
    </row>
    <row r="47" spans="1:6" ht="13.5">
      <c r="A47" s="5" t="s">
        <v>325</v>
      </c>
      <c r="B47" s="6">
        <v>111.2</v>
      </c>
      <c r="C47" s="6">
        <v>148.9</v>
      </c>
      <c r="D47" s="94">
        <v>161.7</v>
      </c>
      <c r="E47" s="6">
        <v>141</v>
      </c>
      <c r="F47" s="6">
        <v>160.1</v>
      </c>
    </row>
    <row r="48" spans="1:6" ht="12.75">
      <c r="A48" s="5" t="s">
        <v>350</v>
      </c>
      <c r="B48" s="6"/>
      <c r="D48" s="6"/>
      <c r="E48" s="6"/>
      <c r="F48" s="6"/>
    </row>
    <row r="49" spans="1:6" ht="12.75">
      <c r="A49" s="5" t="s">
        <v>351</v>
      </c>
      <c r="B49" s="6">
        <v>109.3</v>
      </c>
      <c r="C49" s="6">
        <v>143</v>
      </c>
      <c r="D49" s="94">
        <v>153.6</v>
      </c>
      <c r="E49" s="6">
        <v>213.6</v>
      </c>
      <c r="F49" s="6">
        <v>204</v>
      </c>
    </row>
    <row r="50" spans="1:6" ht="12.75">
      <c r="A50" s="5" t="s">
        <v>352</v>
      </c>
      <c r="B50" s="6">
        <v>185.7</v>
      </c>
      <c r="C50" s="6">
        <v>281.3</v>
      </c>
      <c r="D50" s="94">
        <v>285.6</v>
      </c>
      <c r="E50" s="6">
        <v>349.8</v>
      </c>
      <c r="F50" s="6">
        <v>342.6</v>
      </c>
    </row>
    <row r="51" spans="1:6" ht="12.75">
      <c r="A51" s="5" t="s">
        <v>353</v>
      </c>
      <c r="B51" s="6">
        <v>204.1</v>
      </c>
      <c r="C51" s="6">
        <v>252.1</v>
      </c>
      <c r="D51" s="94">
        <v>306.9</v>
      </c>
      <c r="E51" s="6">
        <v>342.1</v>
      </c>
      <c r="F51" s="6">
        <v>364.6</v>
      </c>
    </row>
    <row r="52" spans="1:6" ht="12.75">
      <c r="A52" s="5" t="s">
        <v>483</v>
      </c>
      <c r="B52" s="6"/>
      <c r="D52" s="6"/>
      <c r="E52" s="6"/>
      <c r="F52" s="6"/>
    </row>
    <row r="53" spans="1:6" ht="12.75">
      <c r="A53" s="5" t="s">
        <v>484</v>
      </c>
      <c r="B53" s="6">
        <v>174.2</v>
      </c>
      <c r="C53" s="6">
        <v>149</v>
      </c>
      <c r="D53" s="94">
        <v>284.2</v>
      </c>
      <c r="E53" s="6">
        <v>352.9</v>
      </c>
      <c r="F53" s="6">
        <v>351.2</v>
      </c>
    </row>
    <row r="54" spans="1:6" ht="12.75">
      <c r="A54" s="5" t="s">
        <v>355</v>
      </c>
      <c r="B54" s="6"/>
      <c r="D54" s="6"/>
      <c r="E54" s="6"/>
      <c r="F54" s="6"/>
    </row>
    <row r="55" spans="1:6" ht="12.75">
      <c r="A55" s="5" t="s">
        <v>356</v>
      </c>
      <c r="B55" s="6">
        <v>97.6</v>
      </c>
      <c r="C55" s="6">
        <v>77</v>
      </c>
      <c r="D55" s="94">
        <v>121.6</v>
      </c>
      <c r="E55" s="6">
        <v>538.3</v>
      </c>
      <c r="F55" s="6">
        <v>700.9</v>
      </c>
    </row>
    <row r="56" spans="1:6" ht="12.75">
      <c r="A56" s="284" t="s">
        <v>54</v>
      </c>
      <c r="B56" s="6"/>
      <c r="D56" s="6"/>
      <c r="E56" s="6"/>
      <c r="F56" s="6"/>
    </row>
    <row r="57" spans="1:6" ht="12.75">
      <c r="A57" s="175" t="s">
        <v>362</v>
      </c>
      <c r="B57" s="6">
        <v>223.7</v>
      </c>
      <c r="C57" s="5">
        <v>297.4</v>
      </c>
      <c r="D57" s="47">
        <v>327</v>
      </c>
      <c r="E57" s="6">
        <v>313.1</v>
      </c>
      <c r="F57" s="6">
        <v>329.9</v>
      </c>
    </row>
    <row r="58" spans="1:6" ht="13.5" thickBot="1">
      <c r="A58" s="225"/>
      <c r="B58" s="11"/>
      <c r="C58" s="42"/>
      <c r="D58" s="100"/>
      <c r="E58" s="42"/>
      <c r="F58" s="42"/>
    </row>
    <row r="59" spans="1:2" ht="12.75">
      <c r="A59" s="175"/>
      <c r="B59" s="5"/>
    </row>
    <row r="61" ht="18.75" customHeight="1">
      <c r="A61" s="105" t="s">
        <v>71</v>
      </c>
    </row>
    <row r="62" spans="1:6" ht="18.75" customHeight="1" thickBot="1">
      <c r="A62" s="172" t="s">
        <v>282</v>
      </c>
      <c r="B62" s="42"/>
      <c r="C62" s="42"/>
      <c r="D62" s="42"/>
      <c r="E62" s="42"/>
      <c r="F62" s="42"/>
    </row>
    <row r="63" spans="1:6" ht="18" customHeight="1" thickBot="1">
      <c r="A63" s="225"/>
      <c r="B63" s="79">
        <v>2007</v>
      </c>
      <c r="C63" s="79">
        <v>2008</v>
      </c>
      <c r="D63" s="79">
        <v>2009</v>
      </c>
      <c r="E63" s="79">
        <v>2010</v>
      </c>
      <c r="F63" s="79">
        <v>2011</v>
      </c>
    </row>
    <row r="64" spans="1:2" ht="12.75">
      <c r="A64" s="284"/>
      <c r="B64" s="5"/>
    </row>
    <row r="65" spans="1:7" ht="13.5">
      <c r="A65" s="375" t="s">
        <v>332</v>
      </c>
      <c r="B65" s="443">
        <v>15437.9</v>
      </c>
      <c r="C65" s="81">
        <v>21259.8</v>
      </c>
      <c r="D65" s="81">
        <v>27570.8</v>
      </c>
      <c r="E65" s="9">
        <f>E67+E90</f>
        <v>35463.2</v>
      </c>
      <c r="F65" s="9">
        <v>43204.8</v>
      </c>
      <c r="G65" s="140"/>
    </row>
    <row r="66" spans="1:6" ht="12.75">
      <c r="A66" s="375"/>
      <c r="B66" s="140"/>
      <c r="C66" s="140"/>
      <c r="D66" s="140"/>
      <c r="E66" s="140"/>
      <c r="F66" s="6"/>
    </row>
    <row r="67" spans="1:7" ht="12.75">
      <c r="A67" s="284" t="s">
        <v>468</v>
      </c>
      <c r="B67" s="47">
        <v>14899.6</v>
      </c>
      <c r="C67" s="6">
        <v>20501.2</v>
      </c>
      <c r="D67" s="6">
        <v>27071.3</v>
      </c>
      <c r="E67" s="6">
        <f>SUM(E68:E89)</f>
        <v>34883</v>
      </c>
      <c r="F67" s="6">
        <v>42448.4</v>
      </c>
      <c r="G67" s="140"/>
    </row>
    <row r="68" spans="1:6" ht="12.75">
      <c r="A68" s="5" t="s">
        <v>364</v>
      </c>
      <c r="B68" s="6">
        <v>5410.2</v>
      </c>
      <c r="C68" s="6">
        <v>4425.4</v>
      </c>
      <c r="D68" s="6">
        <v>5457.4</v>
      </c>
      <c r="E68" s="6">
        <v>2886.1</v>
      </c>
      <c r="F68" s="6">
        <v>3132.6</v>
      </c>
    </row>
    <row r="69" spans="1:6" ht="12.75">
      <c r="A69" s="5" t="s">
        <v>365</v>
      </c>
      <c r="B69" s="6">
        <v>0.3</v>
      </c>
      <c r="C69" s="6">
        <v>2.3</v>
      </c>
      <c r="D69" s="6">
        <v>0.8</v>
      </c>
      <c r="E69" s="6">
        <v>1.6</v>
      </c>
      <c r="F69" s="6">
        <v>0.7</v>
      </c>
    </row>
    <row r="70" spans="1:6" ht="12.75">
      <c r="A70" s="5" t="s">
        <v>366</v>
      </c>
      <c r="B70" s="6">
        <v>31.5</v>
      </c>
      <c r="C70" s="6">
        <v>18.8</v>
      </c>
      <c r="D70" s="6">
        <v>10.8</v>
      </c>
      <c r="E70" s="6">
        <v>3.1</v>
      </c>
      <c r="F70" s="6">
        <v>12.7</v>
      </c>
    </row>
    <row r="71" spans="1:6" ht="12.75">
      <c r="A71" s="5" t="s">
        <v>367</v>
      </c>
      <c r="B71" s="47">
        <v>4698.1</v>
      </c>
      <c r="C71" s="6">
        <v>10824.8</v>
      </c>
      <c r="D71" s="6">
        <v>14785.2</v>
      </c>
      <c r="E71" s="6">
        <v>25038.2</v>
      </c>
      <c r="F71" s="6">
        <v>30950.2</v>
      </c>
    </row>
    <row r="72" spans="1:6" ht="12.75">
      <c r="A72" s="5" t="s">
        <v>368</v>
      </c>
      <c r="B72" s="6"/>
      <c r="D72" s="5"/>
      <c r="E72" s="6"/>
      <c r="F72" s="6"/>
    </row>
    <row r="73" spans="1:6" ht="12.75">
      <c r="A73" s="5" t="s">
        <v>369</v>
      </c>
      <c r="B73" s="6">
        <v>55.8</v>
      </c>
      <c r="C73" s="6">
        <v>34</v>
      </c>
      <c r="D73" s="6">
        <v>126.6</v>
      </c>
      <c r="E73" s="6">
        <v>209.4</v>
      </c>
      <c r="F73" s="6">
        <v>147.9</v>
      </c>
    </row>
    <row r="74" spans="1:6" ht="12.75">
      <c r="A74" s="5" t="s">
        <v>370</v>
      </c>
      <c r="B74" s="6">
        <v>1760</v>
      </c>
      <c r="C74" s="6">
        <v>1011.2</v>
      </c>
      <c r="D74" s="6">
        <v>1386.1</v>
      </c>
      <c r="E74" s="6">
        <v>1504</v>
      </c>
      <c r="F74" s="6">
        <v>752.4</v>
      </c>
    </row>
    <row r="75" spans="1:6" ht="12.75">
      <c r="A75" s="5" t="s">
        <v>527</v>
      </c>
      <c r="B75" s="6"/>
      <c r="D75" s="5"/>
      <c r="E75" s="6"/>
      <c r="F75" s="6"/>
    </row>
    <row r="76" spans="1:6" ht="12.75">
      <c r="A76" s="5" t="s">
        <v>533</v>
      </c>
      <c r="B76" s="6">
        <v>1004.1</v>
      </c>
      <c r="C76" s="6">
        <v>1333.8</v>
      </c>
      <c r="D76" s="6">
        <v>1842.5</v>
      </c>
      <c r="E76" s="6">
        <v>1378.6</v>
      </c>
      <c r="F76" s="6">
        <v>2563.3</v>
      </c>
    </row>
    <row r="77" spans="1:6" ht="12.75">
      <c r="A77" s="5" t="s">
        <v>425</v>
      </c>
      <c r="B77" s="6">
        <v>113.8</v>
      </c>
      <c r="C77" s="6">
        <v>195.3</v>
      </c>
      <c r="D77" s="6">
        <v>171.1</v>
      </c>
      <c r="E77" s="6">
        <v>124.2</v>
      </c>
      <c r="F77" s="6">
        <v>167</v>
      </c>
    </row>
    <row r="78" spans="1:6" ht="12.75">
      <c r="A78" s="5" t="s">
        <v>426</v>
      </c>
      <c r="B78" s="6">
        <v>512.1</v>
      </c>
      <c r="C78" s="6">
        <v>894.1</v>
      </c>
      <c r="D78" s="6">
        <v>980</v>
      </c>
      <c r="E78" s="6">
        <v>1009</v>
      </c>
      <c r="F78" s="6">
        <v>1176</v>
      </c>
    </row>
    <row r="79" spans="1:6" ht="13.5">
      <c r="A79" s="5" t="s">
        <v>327</v>
      </c>
      <c r="B79" s="6">
        <v>285.4</v>
      </c>
      <c r="C79" s="6">
        <v>398.4</v>
      </c>
      <c r="D79" s="6">
        <v>396</v>
      </c>
      <c r="E79" s="6">
        <v>386.2</v>
      </c>
      <c r="F79" s="6">
        <v>434.1</v>
      </c>
    </row>
    <row r="80" spans="1:6" ht="12.75">
      <c r="A80" s="5" t="s">
        <v>428</v>
      </c>
      <c r="B80" s="6"/>
      <c r="D80" s="5"/>
      <c r="E80" s="6"/>
      <c r="F80" s="6"/>
    </row>
    <row r="81" spans="1:6" ht="12.75">
      <c r="A81" s="5" t="s">
        <v>378</v>
      </c>
      <c r="B81" s="6">
        <v>160.5</v>
      </c>
      <c r="C81" s="6">
        <v>248.6</v>
      </c>
      <c r="D81" s="6">
        <v>323.9</v>
      </c>
      <c r="E81" s="6">
        <v>398.5</v>
      </c>
      <c r="F81" s="6">
        <v>429.5</v>
      </c>
    </row>
    <row r="82" spans="1:6" ht="12.75">
      <c r="A82" s="5" t="s">
        <v>430</v>
      </c>
      <c r="B82" s="6">
        <v>331.6</v>
      </c>
      <c r="C82" s="6">
        <v>528.7</v>
      </c>
      <c r="D82" s="6">
        <v>697.4</v>
      </c>
      <c r="E82" s="6">
        <v>804.9</v>
      </c>
      <c r="F82" s="6">
        <v>861.7</v>
      </c>
    </row>
    <row r="83" spans="1:6" ht="12.75">
      <c r="A83" s="5" t="s">
        <v>431</v>
      </c>
      <c r="B83" s="6">
        <v>424.4</v>
      </c>
      <c r="C83" s="6">
        <v>468.7</v>
      </c>
      <c r="D83" s="6">
        <v>580.6</v>
      </c>
      <c r="E83" s="6">
        <v>575.2</v>
      </c>
      <c r="F83" s="6">
        <v>1114.4</v>
      </c>
    </row>
    <row r="84" spans="1:6" ht="12.75">
      <c r="A84" s="5" t="s">
        <v>492</v>
      </c>
      <c r="B84" s="6"/>
      <c r="D84" s="5"/>
      <c r="E84" s="6"/>
      <c r="F84" s="6"/>
    </row>
    <row r="85" spans="1:6" ht="12.75">
      <c r="A85" s="5" t="s">
        <v>463</v>
      </c>
      <c r="B85" s="6">
        <v>245.3</v>
      </c>
      <c r="C85" s="6">
        <v>337</v>
      </c>
      <c r="D85" s="6">
        <v>516.3</v>
      </c>
      <c r="E85" s="6">
        <v>598</v>
      </c>
      <c r="F85" s="6">
        <v>817.1</v>
      </c>
    </row>
    <row r="86" spans="1:6" ht="12.75">
      <c r="A86" s="5" t="s">
        <v>433</v>
      </c>
      <c r="B86" s="6"/>
      <c r="D86" s="5"/>
      <c r="E86" s="6"/>
      <c r="F86" s="6"/>
    </row>
    <row r="87" spans="1:6" ht="12.75">
      <c r="A87" s="5" t="s">
        <v>465</v>
      </c>
      <c r="B87" s="6">
        <v>90.2</v>
      </c>
      <c r="C87" s="6">
        <v>77.5</v>
      </c>
      <c r="D87" s="6">
        <v>123.6</v>
      </c>
      <c r="E87" s="6">
        <v>279.1</v>
      </c>
      <c r="F87" s="6">
        <v>218.7</v>
      </c>
    </row>
    <row r="88" spans="1:6" ht="12.75">
      <c r="A88" s="284" t="s">
        <v>58</v>
      </c>
      <c r="B88" s="6"/>
      <c r="D88" s="5"/>
      <c r="E88" s="6"/>
      <c r="F88" s="6"/>
    </row>
    <row r="89" spans="1:6" ht="12.75">
      <c r="A89" s="175" t="s">
        <v>467</v>
      </c>
      <c r="B89" s="6">
        <v>-223.7</v>
      </c>
      <c r="C89" s="6">
        <v>-297.4</v>
      </c>
      <c r="D89" s="46">
        <v>-327</v>
      </c>
      <c r="E89" s="6">
        <v>-313.1</v>
      </c>
      <c r="F89" s="6">
        <v>-329.9</v>
      </c>
    </row>
    <row r="90" spans="1:6" ht="12.75">
      <c r="A90" s="284" t="s">
        <v>55</v>
      </c>
      <c r="B90" s="6">
        <v>538.3</v>
      </c>
      <c r="C90" s="6">
        <v>758.6</v>
      </c>
      <c r="D90" s="98">
        <v>499.5</v>
      </c>
      <c r="E90" s="6">
        <v>580.2</v>
      </c>
      <c r="F90" s="6">
        <v>756.4</v>
      </c>
    </row>
    <row r="91" spans="1:6" ht="13.5" thickBot="1">
      <c r="A91" s="42"/>
      <c r="B91" s="11"/>
      <c r="C91" s="42"/>
      <c r="D91" s="101"/>
      <c r="E91" s="42"/>
      <c r="F91" s="42"/>
    </row>
    <row r="92" ht="12.75">
      <c r="B92" s="5"/>
    </row>
    <row r="93" ht="12.75">
      <c r="A93" s="206" t="s">
        <v>328</v>
      </c>
    </row>
    <row r="94" ht="12.75">
      <c r="A94" s="373" t="s">
        <v>56</v>
      </c>
    </row>
    <row r="96" ht="18.75" customHeight="1">
      <c r="A96" s="105" t="s">
        <v>166</v>
      </c>
    </row>
    <row r="97" ht="18.75" customHeight="1">
      <c r="A97" s="105" t="s">
        <v>167</v>
      </c>
    </row>
    <row r="98" spans="1:6" ht="18.75" customHeight="1" thickBot="1">
      <c r="A98" s="172" t="s">
        <v>788</v>
      </c>
      <c r="B98" s="42"/>
      <c r="C98" s="42"/>
      <c r="D98" s="42"/>
      <c r="E98" s="42"/>
      <c r="F98" s="42"/>
    </row>
    <row r="99" spans="1:6" ht="18" customHeight="1" thickBot="1">
      <c r="A99" s="225"/>
      <c r="B99" s="79">
        <v>2007</v>
      </c>
      <c r="C99" s="79">
        <v>2008</v>
      </c>
      <c r="D99" s="79">
        <v>2009</v>
      </c>
      <c r="E99" s="79">
        <v>2010</v>
      </c>
      <c r="F99" s="79">
        <v>2011</v>
      </c>
    </row>
    <row r="100" ht="12.75">
      <c r="A100" s="284"/>
    </row>
    <row r="101" spans="1:6" ht="12.75">
      <c r="A101" s="375" t="s">
        <v>72</v>
      </c>
      <c r="B101" s="377">
        <v>100</v>
      </c>
      <c r="C101" s="377">
        <v>100</v>
      </c>
      <c r="D101" s="377">
        <v>100</v>
      </c>
      <c r="E101" s="377">
        <v>100</v>
      </c>
      <c r="F101" s="40">
        <v>100</v>
      </c>
    </row>
    <row r="102" spans="1:6" ht="12.75">
      <c r="A102" s="375"/>
      <c r="B102" s="5"/>
      <c r="D102" s="5"/>
      <c r="F102" s="5"/>
    </row>
    <row r="103" spans="1:6" ht="12.75">
      <c r="A103" s="5" t="s">
        <v>364</v>
      </c>
      <c r="B103" s="6">
        <v>35</v>
      </c>
      <c r="C103" s="6">
        <v>20.8</v>
      </c>
      <c r="D103" s="36">
        <v>19.8</v>
      </c>
      <c r="E103" s="36">
        <v>8.1</v>
      </c>
      <c r="F103" s="5">
        <v>7.3</v>
      </c>
    </row>
    <row r="104" spans="1:6" ht="12.75">
      <c r="A104" s="5" t="s">
        <v>365</v>
      </c>
      <c r="B104" s="6">
        <v>0</v>
      </c>
      <c r="C104" s="6">
        <v>0</v>
      </c>
      <c r="D104" s="36">
        <v>0</v>
      </c>
      <c r="E104" s="36">
        <v>0</v>
      </c>
      <c r="F104" s="36">
        <v>0</v>
      </c>
    </row>
    <row r="105" spans="1:6" ht="12.75">
      <c r="A105" s="5" t="s">
        <v>366</v>
      </c>
      <c r="B105" s="6">
        <v>0.2</v>
      </c>
      <c r="C105" s="6">
        <v>0.1</v>
      </c>
      <c r="D105" s="36">
        <v>0</v>
      </c>
      <c r="E105" s="36">
        <v>0</v>
      </c>
      <c r="F105" s="36">
        <v>0</v>
      </c>
    </row>
    <row r="106" spans="1:6" ht="12.75">
      <c r="A106" s="5" t="s">
        <v>367</v>
      </c>
      <c r="B106" s="6">
        <v>30.4</v>
      </c>
      <c r="C106" s="6">
        <v>50.9</v>
      </c>
      <c r="D106" s="36">
        <v>53.6</v>
      </c>
      <c r="E106" s="5">
        <v>70.6</v>
      </c>
      <c r="F106" s="5">
        <v>71.6</v>
      </c>
    </row>
    <row r="107" spans="1:6" ht="12.75">
      <c r="A107" s="5" t="s">
        <v>368</v>
      </c>
      <c r="B107" s="6"/>
      <c r="C107" s="6"/>
      <c r="D107" s="36"/>
      <c r="E107" s="5"/>
      <c r="F107" s="5"/>
    </row>
    <row r="108" spans="1:6" ht="12.75">
      <c r="A108" s="5" t="s">
        <v>369</v>
      </c>
      <c r="B108" s="6">
        <v>0.4</v>
      </c>
      <c r="C108" s="6">
        <v>0.2</v>
      </c>
      <c r="D108" s="36">
        <v>0.5</v>
      </c>
      <c r="E108" s="36">
        <v>0.6</v>
      </c>
      <c r="F108" s="5">
        <v>0.4</v>
      </c>
    </row>
    <row r="109" spans="1:6" ht="12.75">
      <c r="A109" s="5" t="s">
        <v>370</v>
      </c>
      <c r="B109" s="6">
        <v>11.4</v>
      </c>
      <c r="C109" s="6">
        <v>4.7</v>
      </c>
      <c r="D109" s="36">
        <v>5</v>
      </c>
      <c r="E109" s="36">
        <v>4.2</v>
      </c>
      <c r="F109" s="5">
        <v>1.7</v>
      </c>
    </row>
    <row r="110" spans="1:6" ht="12.75">
      <c r="A110" s="5" t="s">
        <v>527</v>
      </c>
      <c r="B110" s="6"/>
      <c r="C110" s="6"/>
      <c r="D110" s="36"/>
      <c r="E110" s="36"/>
      <c r="F110" s="5"/>
    </row>
    <row r="111" spans="1:6" ht="12.75">
      <c r="A111" s="5" t="s">
        <v>533</v>
      </c>
      <c r="B111" s="6">
        <v>6.5</v>
      </c>
      <c r="C111" s="6">
        <v>6.3</v>
      </c>
      <c r="D111" s="36">
        <v>6.7</v>
      </c>
      <c r="E111" s="36">
        <v>3.9</v>
      </c>
      <c r="F111" s="5">
        <v>5.9</v>
      </c>
    </row>
    <row r="112" spans="1:6" ht="12.75">
      <c r="A112" s="5" t="s">
        <v>425</v>
      </c>
      <c r="B112" s="6">
        <v>0.7</v>
      </c>
      <c r="C112" s="6">
        <v>0.9</v>
      </c>
      <c r="D112" s="36">
        <v>0.6</v>
      </c>
      <c r="E112" s="36">
        <v>0.4</v>
      </c>
      <c r="F112" s="5">
        <v>0.4</v>
      </c>
    </row>
    <row r="113" spans="1:6" ht="12.75">
      <c r="A113" s="5" t="s">
        <v>426</v>
      </c>
      <c r="B113" s="6">
        <v>3.3</v>
      </c>
      <c r="C113" s="6">
        <v>4.2</v>
      </c>
      <c r="D113" s="36">
        <v>3.6</v>
      </c>
      <c r="E113" s="36">
        <v>2.9</v>
      </c>
      <c r="F113" s="5">
        <v>2.7</v>
      </c>
    </row>
    <row r="114" spans="1:6" ht="13.5">
      <c r="A114" s="5" t="s">
        <v>327</v>
      </c>
      <c r="B114" s="6">
        <v>1.9</v>
      </c>
      <c r="C114" s="6">
        <v>1.9</v>
      </c>
      <c r="D114" s="46">
        <v>1.4</v>
      </c>
      <c r="E114" s="36">
        <v>1.1</v>
      </c>
      <c r="F114" s="36">
        <v>1</v>
      </c>
    </row>
    <row r="115" spans="1:6" ht="12.75">
      <c r="A115" s="5" t="s">
        <v>428</v>
      </c>
      <c r="B115" s="6"/>
      <c r="C115" s="6"/>
      <c r="D115" s="36"/>
      <c r="E115" s="36"/>
      <c r="F115" s="5"/>
    </row>
    <row r="116" spans="1:6" ht="12.75">
      <c r="A116" s="5" t="s">
        <v>378</v>
      </c>
      <c r="B116" s="6">
        <v>1</v>
      </c>
      <c r="C116" s="6">
        <v>1.2</v>
      </c>
      <c r="D116" s="36">
        <v>1.2</v>
      </c>
      <c r="E116" s="36">
        <v>1.1</v>
      </c>
      <c r="F116" s="36">
        <v>1</v>
      </c>
    </row>
    <row r="117" spans="1:6" ht="12.75">
      <c r="A117" s="5" t="s">
        <v>430</v>
      </c>
      <c r="B117" s="6">
        <v>2.1</v>
      </c>
      <c r="C117" s="6">
        <v>2.5</v>
      </c>
      <c r="D117" s="36">
        <v>2.5</v>
      </c>
      <c r="E117" s="36">
        <v>2.3</v>
      </c>
      <c r="F117" s="36">
        <v>2</v>
      </c>
    </row>
    <row r="118" spans="1:6" ht="12.75">
      <c r="A118" s="5" t="s">
        <v>431</v>
      </c>
      <c r="B118" s="6">
        <v>2.8</v>
      </c>
      <c r="C118" s="6">
        <v>2.2</v>
      </c>
      <c r="D118" s="36">
        <v>2.1</v>
      </c>
      <c r="E118" s="36">
        <v>1.6</v>
      </c>
      <c r="F118" s="5">
        <v>2.6</v>
      </c>
    </row>
    <row r="119" spans="1:6" ht="12.75">
      <c r="A119" s="5" t="s">
        <v>492</v>
      </c>
      <c r="B119" s="6"/>
      <c r="C119" s="6"/>
      <c r="D119" s="36"/>
      <c r="E119" s="36"/>
      <c r="F119" s="5"/>
    </row>
    <row r="120" spans="1:6" ht="12.75">
      <c r="A120" s="5" t="s">
        <v>463</v>
      </c>
      <c r="B120" s="6">
        <v>1.6</v>
      </c>
      <c r="C120" s="6">
        <v>1.6</v>
      </c>
      <c r="D120" s="36">
        <v>1.9</v>
      </c>
      <c r="E120" s="36">
        <v>1.7</v>
      </c>
      <c r="F120" s="5">
        <v>1.9</v>
      </c>
    </row>
    <row r="121" spans="1:6" ht="12.75">
      <c r="A121" s="5" t="s">
        <v>433</v>
      </c>
      <c r="B121" s="6"/>
      <c r="C121" s="6"/>
      <c r="D121" s="36"/>
      <c r="E121" s="36"/>
      <c r="F121" s="5"/>
    </row>
    <row r="122" spans="1:6" ht="12.75">
      <c r="A122" s="5" t="s">
        <v>465</v>
      </c>
      <c r="B122" s="6">
        <v>0.6</v>
      </c>
      <c r="C122" s="6">
        <v>0.3</v>
      </c>
      <c r="D122" s="36">
        <v>0.5</v>
      </c>
      <c r="E122" s="36">
        <v>0.8</v>
      </c>
      <c r="F122" s="5">
        <v>0.5</v>
      </c>
    </row>
    <row r="123" spans="1:6" ht="12.75">
      <c r="A123" s="284" t="s">
        <v>58</v>
      </c>
      <c r="B123" s="6"/>
      <c r="C123" s="6"/>
      <c r="D123" s="36"/>
      <c r="E123" s="36"/>
      <c r="F123" s="5"/>
    </row>
    <row r="124" spans="1:6" ht="12.75">
      <c r="A124" s="175" t="s">
        <v>467</v>
      </c>
      <c r="B124" s="6">
        <v>-1.4</v>
      </c>
      <c r="C124" s="6">
        <v>-1.4</v>
      </c>
      <c r="D124" s="46">
        <v>-1.2</v>
      </c>
      <c r="E124" s="36">
        <v>-0.9</v>
      </c>
      <c r="F124" s="5">
        <v>-0.8</v>
      </c>
    </row>
    <row r="125" spans="1:6" ht="12.75">
      <c r="A125" s="284" t="s">
        <v>69</v>
      </c>
      <c r="B125" s="6">
        <v>3.5</v>
      </c>
      <c r="C125" s="6">
        <v>3.6</v>
      </c>
      <c r="D125" s="36">
        <v>1.8</v>
      </c>
      <c r="E125" s="36">
        <v>1.6</v>
      </c>
      <c r="F125" s="5">
        <v>1.8</v>
      </c>
    </row>
    <row r="126" spans="1:6" ht="13.5" thickBot="1">
      <c r="A126" s="42"/>
      <c r="B126" s="11"/>
      <c r="C126" s="42"/>
      <c r="D126" s="42"/>
      <c r="E126" s="42"/>
      <c r="F126" s="42"/>
    </row>
    <row r="127" ht="12.75">
      <c r="B127" s="5"/>
    </row>
    <row r="128" spans="1:3" ht="18.75" customHeight="1">
      <c r="A128" s="85" t="s">
        <v>43</v>
      </c>
      <c r="B128" s="5"/>
      <c r="C128" s="5"/>
    </row>
    <row r="129" spans="1:3" ht="19.5" customHeight="1">
      <c r="A129" s="85" t="s">
        <v>1</v>
      </c>
      <c r="B129" s="5"/>
      <c r="C129" s="5"/>
    </row>
    <row r="130" spans="1:6" ht="18" customHeight="1" thickBot="1">
      <c r="A130" s="483" t="s">
        <v>204</v>
      </c>
      <c r="B130" s="471"/>
      <c r="C130" s="471"/>
      <c r="D130" s="471"/>
      <c r="E130" s="471"/>
      <c r="F130" s="42"/>
    </row>
    <row r="131" spans="1:6" ht="18" customHeight="1" thickBot="1">
      <c r="A131" s="86"/>
      <c r="B131" s="79">
        <v>2007</v>
      </c>
      <c r="C131" s="79">
        <v>2008</v>
      </c>
      <c r="D131" s="79">
        <v>2009</v>
      </c>
      <c r="E131" s="79">
        <v>2010</v>
      </c>
      <c r="F131" s="79">
        <v>2011</v>
      </c>
    </row>
    <row r="132" spans="1:3" ht="12.75">
      <c r="A132" s="5"/>
      <c r="B132" s="5"/>
      <c r="C132" s="5"/>
    </row>
    <row r="133" spans="1:6" ht="12.75">
      <c r="A133" s="40" t="s">
        <v>329</v>
      </c>
      <c r="B133" s="87">
        <v>107.4</v>
      </c>
      <c r="C133" s="87">
        <v>124.9</v>
      </c>
      <c r="D133" s="68">
        <v>102</v>
      </c>
      <c r="E133" s="87">
        <v>103.6</v>
      </c>
      <c r="F133" s="40">
        <v>100.9</v>
      </c>
    </row>
    <row r="134" spans="1:6" ht="12.75">
      <c r="A134" s="5"/>
      <c r="B134" s="5"/>
      <c r="C134" s="5"/>
      <c r="D134" s="5"/>
      <c r="F134" s="5"/>
    </row>
    <row r="135" spans="1:6" ht="12.75">
      <c r="A135" s="5" t="s">
        <v>364</v>
      </c>
      <c r="B135" s="88">
        <v>105</v>
      </c>
      <c r="C135" s="88">
        <v>97.8</v>
      </c>
      <c r="D135" s="5">
        <v>111.7</v>
      </c>
      <c r="E135" s="88">
        <v>94.5</v>
      </c>
      <c r="F135" s="5">
        <v>101.1</v>
      </c>
    </row>
    <row r="136" spans="1:6" ht="12.75">
      <c r="A136" s="5" t="s">
        <v>365</v>
      </c>
      <c r="B136" s="89">
        <v>114.3</v>
      </c>
      <c r="C136" s="89">
        <v>226.7</v>
      </c>
      <c r="D136" s="98">
        <v>100</v>
      </c>
      <c r="E136" s="89">
        <v>94.4</v>
      </c>
      <c r="F136" s="5">
        <v>152.9</v>
      </c>
    </row>
    <row r="137" spans="1:6" ht="12.75">
      <c r="A137" s="5" t="s">
        <v>366</v>
      </c>
      <c r="B137" s="88">
        <v>49.1</v>
      </c>
      <c r="C137" s="88">
        <v>83.3</v>
      </c>
      <c r="D137" s="98">
        <v>62.2</v>
      </c>
      <c r="E137" s="88">
        <v>47.9</v>
      </c>
      <c r="F137" s="5">
        <v>208.2</v>
      </c>
    </row>
    <row r="138" spans="1:6" ht="12.75">
      <c r="A138" s="5" t="s">
        <v>367</v>
      </c>
      <c r="B138" s="88">
        <v>99.7</v>
      </c>
      <c r="C138" s="88">
        <v>178.5</v>
      </c>
      <c r="D138" s="5">
        <v>97.9</v>
      </c>
      <c r="E138" s="88">
        <v>108.2</v>
      </c>
      <c r="F138" s="5">
        <v>102.7</v>
      </c>
    </row>
    <row r="139" spans="1:6" ht="12.75">
      <c r="A139" s="5" t="s">
        <v>368</v>
      </c>
      <c r="B139" s="67"/>
      <c r="C139" s="67"/>
      <c r="D139" s="5"/>
      <c r="F139" s="5"/>
    </row>
    <row r="140" spans="1:6" ht="12.75">
      <c r="A140" s="5" t="s">
        <v>369</v>
      </c>
      <c r="B140" s="88">
        <v>101.2</v>
      </c>
      <c r="C140" s="88">
        <v>103.3</v>
      </c>
      <c r="D140" s="5">
        <v>95.9</v>
      </c>
      <c r="E140" s="88">
        <v>103.4</v>
      </c>
      <c r="F140" s="5">
        <v>117.4</v>
      </c>
    </row>
    <row r="141" spans="1:6" ht="12.75">
      <c r="A141" s="5" t="s">
        <v>370</v>
      </c>
      <c r="B141" s="89">
        <v>238.5</v>
      </c>
      <c r="C141" s="89">
        <v>88.5</v>
      </c>
      <c r="D141" s="5">
        <v>98.2</v>
      </c>
      <c r="E141" s="88">
        <v>101.9</v>
      </c>
      <c r="F141" s="5">
        <v>46.8</v>
      </c>
    </row>
    <row r="142" spans="1:6" ht="12.75">
      <c r="A142" s="5" t="s">
        <v>527</v>
      </c>
      <c r="B142" s="67"/>
      <c r="C142" s="67"/>
      <c r="D142" s="5"/>
      <c r="F142" s="5"/>
    </row>
    <row r="143" spans="1:6" ht="12.75">
      <c r="A143" s="5" t="s">
        <v>533</v>
      </c>
      <c r="B143" s="88">
        <v>108.8</v>
      </c>
      <c r="C143" s="88">
        <v>113.5</v>
      </c>
      <c r="D143" s="5">
        <v>108.4</v>
      </c>
      <c r="E143" s="88">
        <v>100.5</v>
      </c>
      <c r="F143" s="36">
        <v>111</v>
      </c>
    </row>
    <row r="144" spans="1:6" ht="12.75">
      <c r="A144" s="5" t="s">
        <v>425</v>
      </c>
      <c r="B144" s="89">
        <v>111.4</v>
      </c>
      <c r="C144" s="89">
        <v>161.8</v>
      </c>
      <c r="D144" s="36">
        <v>101</v>
      </c>
      <c r="E144" s="88">
        <v>53.8</v>
      </c>
      <c r="F144" s="5">
        <v>107.8</v>
      </c>
    </row>
    <row r="145" spans="1:6" ht="12.75">
      <c r="A145" s="5" t="s">
        <v>426</v>
      </c>
      <c r="B145" s="89">
        <v>111.3</v>
      </c>
      <c r="C145" s="89">
        <v>122.9</v>
      </c>
      <c r="D145" s="5">
        <v>108.5</v>
      </c>
      <c r="E145" s="88">
        <v>99.6</v>
      </c>
      <c r="F145" s="5">
        <v>109.2</v>
      </c>
    </row>
    <row r="146" spans="1:6" ht="13.5">
      <c r="A146" s="5" t="s">
        <v>327</v>
      </c>
      <c r="B146" s="89">
        <v>63.8</v>
      </c>
      <c r="C146" s="89">
        <v>114.9</v>
      </c>
      <c r="D146" s="43">
        <v>96.7</v>
      </c>
      <c r="E146" s="88">
        <v>88.7</v>
      </c>
      <c r="F146" s="5">
        <v>113.4</v>
      </c>
    </row>
    <row r="147" spans="1:6" ht="12.75">
      <c r="A147" s="5" t="s">
        <v>428</v>
      </c>
      <c r="B147" s="350"/>
      <c r="C147" s="350"/>
      <c r="D147" s="5"/>
      <c r="F147" s="5"/>
    </row>
    <row r="148" spans="1:6" ht="12.75">
      <c r="A148" s="5" t="s">
        <v>378</v>
      </c>
      <c r="B148" s="88">
        <v>95</v>
      </c>
      <c r="C148" s="88">
        <v>113.1</v>
      </c>
      <c r="D148" s="5">
        <v>98.8</v>
      </c>
      <c r="E148" s="88">
        <v>101.3</v>
      </c>
      <c r="F148" s="5">
        <v>107.9</v>
      </c>
    </row>
    <row r="149" spans="1:6" ht="12.75">
      <c r="A149" s="5" t="s">
        <v>430</v>
      </c>
      <c r="B149" s="89">
        <v>97.4</v>
      </c>
      <c r="C149" s="89">
        <v>102.1</v>
      </c>
      <c r="D149" s="5">
        <v>103.6</v>
      </c>
      <c r="E149" s="88">
        <v>101.9</v>
      </c>
      <c r="F149" s="5">
        <v>101.7</v>
      </c>
    </row>
    <row r="150" spans="1:6" ht="12.75">
      <c r="A150" s="5" t="s">
        <v>431</v>
      </c>
      <c r="B150" s="89">
        <v>114.8</v>
      </c>
      <c r="C150" s="89">
        <v>95.2</v>
      </c>
      <c r="D150" s="5">
        <v>96.5</v>
      </c>
      <c r="E150" s="88">
        <v>104.3</v>
      </c>
      <c r="F150" s="5">
        <v>106.3</v>
      </c>
    </row>
    <row r="151" spans="1:6" ht="12.75">
      <c r="A151" s="5" t="s">
        <v>492</v>
      </c>
      <c r="B151" s="90"/>
      <c r="C151" s="90"/>
      <c r="D151" s="5"/>
      <c r="F151" s="5"/>
    </row>
    <row r="152" spans="1:6" ht="12.75">
      <c r="A152" s="5" t="s">
        <v>463</v>
      </c>
      <c r="B152" s="88">
        <v>98.9</v>
      </c>
      <c r="C152" s="88">
        <v>105.1</v>
      </c>
      <c r="D152" s="5">
        <v>90.4</v>
      </c>
      <c r="E152" s="88">
        <v>111.9</v>
      </c>
      <c r="F152" s="5">
        <v>100.6</v>
      </c>
    </row>
    <row r="153" spans="1:6" ht="12.75">
      <c r="A153" s="5" t="s">
        <v>433</v>
      </c>
      <c r="B153" s="67"/>
      <c r="C153" s="67"/>
      <c r="D153" s="5"/>
      <c r="F153" s="5"/>
    </row>
    <row r="154" spans="1:6" ht="12.75">
      <c r="A154" s="5" t="s">
        <v>393</v>
      </c>
      <c r="B154" s="88">
        <v>86.6</v>
      </c>
      <c r="C154" s="88">
        <v>93.5</v>
      </c>
      <c r="D154" s="5">
        <v>95.9</v>
      </c>
      <c r="E154" s="88">
        <v>104.7</v>
      </c>
      <c r="F154" s="5">
        <v>106.3</v>
      </c>
    </row>
    <row r="155" spans="1:6" ht="12.75">
      <c r="A155" s="284" t="s">
        <v>58</v>
      </c>
      <c r="B155" s="67"/>
      <c r="C155" s="67"/>
      <c r="D155" s="5"/>
      <c r="F155" s="5"/>
    </row>
    <row r="156" spans="1:6" ht="12.75">
      <c r="A156" s="175" t="s">
        <v>395</v>
      </c>
      <c r="B156" s="91">
        <v>64</v>
      </c>
      <c r="C156" s="91">
        <v>115.5</v>
      </c>
      <c r="D156" s="43">
        <v>96.5</v>
      </c>
      <c r="E156" s="91">
        <v>88.7</v>
      </c>
      <c r="F156" s="5">
        <v>114.3</v>
      </c>
    </row>
    <row r="157" spans="1:6" ht="12.75">
      <c r="A157" s="284" t="s">
        <v>66</v>
      </c>
      <c r="B157" s="90">
        <v>107.4</v>
      </c>
      <c r="C157" s="90">
        <v>124.9</v>
      </c>
      <c r="D157" s="98">
        <v>102</v>
      </c>
      <c r="E157" s="90">
        <v>103.6</v>
      </c>
      <c r="F157" s="5">
        <v>100.9</v>
      </c>
    </row>
    <row r="158" spans="1:6" ht="13.5" thickBot="1">
      <c r="A158" s="11"/>
      <c r="B158" s="11"/>
      <c r="C158" s="11"/>
      <c r="D158" s="42"/>
      <c r="E158" s="42"/>
      <c r="F158" s="42"/>
    </row>
    <row r="159" spans="1:3" ht="12.75">
      <c r="A159" s="5"/>
      <c r="B159" s="5"/>
      <c r="C159" s="5"/>
    </row>
  </sheetData>
  <mergeCells count="1">
    <mergeCell ref="A130:E130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Footer>&amp;C134</oddFooter>
  </headerFooter>
  <rowBreaks count="4" manualBreakCount="4">
    <brk id="58" max="6" man="1"/>
    <brk id="59" max="255" man="1"/>
    <brk id="95" max="9" man="1"/>
    <brk id="127" max="9" man="1"/>
  </row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="130" zoomScaleNormal="130" workbookViewId="0" topLeftCell="A3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05" t="s">
        <v>73</v>
      </c>
    </row>
    <row r="2" ht="18.75" customHeight="1">
      <c r="A2" s="224" t="s">
        <v>791</v>
      </c>
    </row>
    <row r="3" spans="1:6" ht="18" customHeight="1" thickBot="1">
      <c r="A3" s="172" t="s">
        <v>243</v>
      </c>
      <c r="B3" s="42"/>
      <c r="C3" s="42"/>
      <c r="D3" s="42"/>
      <c r="E3" s="42"/>
      <c r="F3" s="42"/>
    </row>
    <row r="4" spans="1:6" ht="18" customHeight="1" thickBot="1">
      <c r="A4" s="225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5" spans="1:2" ht="12.75">
      <c r="A5" s="284"/>
      <c r="B5" s="5"/>
    </row>
    <row r="6" spans="1:7" ht="12.75">
      <c r="A6" s="375" t="s">
        <v>121</v>
      </c>
      <c r="B6" s="9">
        <f>SUM(B8:B27)</f>
        <v>10550.4</v>
      </c>
      <c r="C6" s="9">
        <f>SUM(C8:C27)</f>
        <v>13369.1</v>
      </c>
      <c r="D6" s="9">
        <f>SUM(D8:D27)</f>
        <v>14282.1</v>
      </c>
      <c r="E6" s="9">
        <f>SUM(E8:E27)</f>
        <v>15607</v>
      </c>
      <c r="F6" s="9">
        <v>20542</v>
      </c>
      <c r="G6" s="140"/>
    </row>
    <row r="7" spans="1:6" ht="12.75">
      <c r="A7" s="284"/>
      <c r="B7" s="5"/>
      <c r="D7" s="5"/>
      <c r="F7" s="6"/>
    </row>
    <row r="8" spans="1:6" ht="12.75">
      <c r="A8" s="5" t="s">
        <v>338</v>
      </c>
      <c r="B8" s="6">
        <v>6551</v>
      </c>
      <c r="C8" s="6">
        <v>7968.1</v>
      </c>
      <c r="D8" s="94">
        <v>7997.3</v>
      </c>
      <c r="E8" s="6">
        <v>8379.8</v>
      </c>
      <c r="F8" s="6">
        <v>10776</v>
      </c>
    </row>
    <row r="9" spans="1:6" ht="12.75">
      <c r="A9" s="5" t="s">
        <v>339</v>
      </c>
      <c r="B9" s="6">
        <v>0</v>
      </c>
      <c r="C9" s="6">
        <v>0</v>
      </c>
      <c r="D9" s="48">
        <v>0</v>
      </c>
      <c r="E9" s="48">
        <v>0</v>
      </c>
      <c r="F9" s="48">
        <v>0</v>
      </c>
    </row>
    <row r="10" spans="1:6" ht="12.75">
      <c r="A10" s="5" t="s">
        <v>340</v>
      </c>
      <c r="B10" s="6">
        <v>65.9</v>
      </c>
      <c r="C10" s="6">
        <v>127.8</v>
      </c>
      <c r="D10" s="94">
        <v>150</v>
      </c>
      <c r="E10" s="6">
        <v>188.8</v>
      </c>
      <c r="F10" s="6">
        <v>284.5</v>
      </c>
    </row>
    <row r="11" spans="1:6" ht="12.75">
      <c r="A11" s="5" t="s">
        <v>341</v>
      </c>
      <c r="B11" s="6">
        <v>558.1</v>
      </c>
      <c r="C11" s="6">
        <v>820.1</v>
      </c>
      <c r="D11" s="94">
        <v>843.1</v>
      </c>
      <c r="E11" s="6">
        <v>818.1</v>
      </c>
      <c r="F11" s="6">
        <v>764</v>
      </c>
    </row>
    <row r="12" spans="1:6" ht="12.75">
      <c r="A12" s="5" t="s">
        <v>342</v>
      </c>
      <c r="B12" s="6"/>
      <c r="D12" s="48"/>
      <c r="E12" s="6"/>
      <c r="F12" s="6"/>
    </row>
    <row r="13" spans="1:6" ht="12.75">
      <c r="A13" s="5" t="s">
        <v>53</v>
      </c>
      <c r="B13" s="6">
        <v>237.7</v>
      </c>
      <c r="C13" s="6">
        <v>232.5</v>
      </c>
      <c r="D13" s="94">
        <v>292.6</v>
      </c>
      <c r="E13" s="6">
        <v>315.9</v>
      </c>
      <c r="F13" s="6">
        <v>392.1</v>
      </c>
    </row>
    <row r="14" spans="1:6" ht="12.75">
      <c r="A14" s="5" t="s">
        <v>344</v>
      </c>
      <c r="B14" s="6">
        <v>566.4</v>
      </c>
      <c r="C14" s="6">
        <v>401.6</v>
      </c>
      <c r="D14" s="94">
        <v>696.1</v>
      </c>
      <c r="E14" s="6">
        <v>1088.2</v>
      </c>
      <c r="F14" s="6">
        <v>1565</v>
      </c>
    </row>
    <row r="15" spans="1:6" ht="12.75">
      <c r="A15" s="5" t="s">
        <v>474</v>
      </c>
      <c r="B15" s="6"/>
      <c r="D15" s="48"/>
      <c r="E15" s="6"/>
      <c r="F15" s="6"/>
    </row>
    <row r="16" spans="1:6" ht="12.75">
      <c r="A16" s="5" t="s">
        <v>454</v>
      </c>
      <c r="B16" s="6">
        <v>703.7</v>
      </c>
      <c r="C16" s="6">
        <v>1054.9</v>
      </c>
      <c r="D16" s="94">
        <v>1154.3</v>
      </c>
      <c r="E16" s="6">
        <v>1426.1</v>
      </c>
      <c r="F16" s="6">
        <v>2246.7</v>
      </c>
    </row>
    <row r="17" spans="1:6" ht="12.75">
      <c r="A17" s="5" t="s">
        <v>347</v>
      </c>
      <c r="B17" s="6">
        <v>12.3</v>
      </c>
      <c r="C17" s="6">
        <v>20.4</v>
      </c>
      <c r="D17" s="48">
        <v>23.4</v>
      </c>
      <c r="E17" s="6">
        <v>23.4</v>
      </c>
      <c r="F17" s="6">
        <v>40.5</v>
      </c>
    </row>
    <row r="18" spans="1:6" ht="12.75">
      <c r="A18" s="5" t="s">
        <v>348</v>
      </c>
      <c r="B18" s="6">
        <v>400.7</v>
      </c>
      <c r="C18" s="6">
        <v>694.2</v>
      </c>
      <c r="D18" s="48">
        <v>750.7</v>
      </c>
      <c r="E18" s="6">
        <v>764.7</v>
      </c>
      <c r="F18" s="6">
        <v>864.5</v>
      </c>
    </row>
    <row r="19" spans="1:6" ht="13.5">
      <c r="A19" s="5" t="s">
        <v>325</v>
      </c>
      <c r="B19" s="6">
        <v>182.6</v>
      </c>
      <c r="C19" s="6">
        <v>242.3</v>
      </c>
      <c r="D19" s="94">
        <v>257.7</v>
      </c>
      <c r="E19" s="6">
        <v>231.2</v>
      </c>
      <c r="F19" s="6">
        <v>303</v>
      </c>
    </row>
    <row r="20" spans="1:6" ht="12.75">
      <c r="A20" s="5" t="s">
        <v>350</v>
      </c>
      <c r="B20" s="6"/>
      <c r="D20" s="48"/>
      <c r="E20" s="6"/>
      <c r="F20" s="6"/>
    </row>
    <row r="21" spans="1:6" ht="12.75">
      <c r="A21" s="5" t="s">
        <v>351</v>
      </c>
      <c r="B21" s="6">
        <v>98.8</v>
      </c>
      <c r="C21" s="6">
        <v>138.7</v>
      </c>
      <c r="D21" s="94">
        <v>191.4</v>
      </c>
      <c r="E21" s="6">
        <v>231.4</v>
      </c>
      <c r="F21" s="6">
        <v>237.8</v>
      </c>
    </row>
    <row r="22" spans="1:6" ht="12.75">
      <c r="A22" s="5" t="s">
        <v>352</v>
      </c>
      <c r="B22" s="6">
        <v>354.3</v>
      </c>
      <c r="C22" s="6">
        <v>637.4</v>
      </c>
      <c r="D22" s="94">
        <v>730.8</v>
      </c>
      <c r="E22" s="6">
        <v>868.9</v>
      </c>
      <c r="F22" s="6">
        <v>960.5</v>
      </c>
    </row>
    <row r="23" spans="1:6" ht="12.75">
      <c r="A23" s="5" t="s">
        <v>353</v>
      </c>
      <c r="B23" s="6">
        <v>498.1</v>
      </c>
      <c r="C23" s="6">
        <v>572.7</v>
      </c>
      <c r="D23" s="94">
        <v>650.7</v>
      </c>
      <c r="E23" s="6">
        <v>697.3</v>
      </c>
      <c r="F23" s="6">
        <v>1288.2</v>
      </c>
    </row>
    <row r="24" spans="1:6" ht="12.75">
      <c r="A24" s="5" t="s">
        <v>483</v>
      </c>
      <c r="B24" s="6"/>
      <c r="D24" s="48"/>
      <c r="E24" s="6"/>
      <c r="F24" s="6"/>
    </row>
    <row r="25" spans="1:6" ht="12.75">
      <c r="A25" s="5" t="s">
        <v>484</v>
      </c>
      <c r="B25" s="6">
        <v>212.2</v>
      </c>
      <c r="C25" s="6">
        <v>255.7</v>
      </c>
      <c r="D25" s="94">
        <v>334.9</v>
      </c>
      <c r="E25" s="6">
        <v>401</v>
      </c>
      <c r="F25" s="6">
        <v>611.5</v>
      </c>
    </row>
    <row r="26" spans="1:6" ht="12.75">
      <c r="A26" s="5" t="s">
        <v>355</v>
      </c>
      <c r="B26" s="6"/>
      <c r="D26" s="48"/>
      <c r="E26" s="6"/>
      <c r="F26" s="6"/>
    </row>
    <row r="27" spans="1:6" ht="12.75">
      <c r="A27" s="5" t="s">
        <v>356</v>
      </c>
      <c r="B27" s="6">
        <v>108.6</v>
      </c>
      <c r="C27" s="6">
        <v>202.7</v>
      </c>
      <c r="D27" s="94">
        <v>209.1</v>
      </c>
      <c r="E27" s="6">
        <v>172.2</v>
      </c>
      <c r="F27" s="6">
        <v>207.7</v>
      </c>
    </row>
    <row r="28" spans="1:6" ht="13.5" thickBot="1">
      <c r="A28" s="225"/>
      <c r="B28" s="11"/>
      <c r="C28" s="42"/>
      <c r="D28" s="42"/>
      <c r="E28" s="42"/>
      <c r="F28" s="42"/>
    </row>
    <row r="29" spans="1:2" ht="12.75">
      <c r="A29" s="175"/>
      <c r="B29" s="5"/>
    </row>
    <row r="30" ht="18.75" customHeight="1">
      <c r="A30" s="105" t="s">
        <v>74</v>
      </c>
    </row>
    <row r="31" spans="1:6" ht="18.75" customHeight="1" thickBot="1">
      <c r="A31" s="172" t="s">
        <v>243</v>
      </c>
      <c r="B31" s="42"/>
      <c r="C31" s="42"/>
      <c r="D31" s="42"/>
      <c r="E31" s="42"/>
      <c r="F31" s="42"/>
    </row>
    <row r="32" spans="1:6" ht="18" customHeight="1" thickBot="1">
      <c r="A32" s="225"/>
      <c r="B32" s="79">
        <v>2007</v>
      </c>
      <c r="C32" s="79">
        <v>2008</v>
      </c>
      <c r="D32" s="79">
        <v>2009</v>
      </c>
      <c r="E32" s="79">
        <v>2010</v>
      </c>
      <c r="F32" s="79">
        <v>2011</v>
      </c>
    </row>
    <row r="33" spans="1:2" ht="12.75">
      <c r="A33" s="284"/>
      <c r="B33" s="5"/>
    </row>
    <row r="34" spans="1:7" ht="12.75">
      <c r="A34" s="375" t="s">
        <v>424</v>
      </c>
      <c r="B34" s="82">
        <v>5809.5</v>
      </c>
      <c r="C34" s="9">
        <v>7324.2</v>
      </c>
      <c r="D34" s="9">
        <f>SUM(D36:D58)</f>
        <v>8698.6</v>
      </c>
      <c r="E34" s="9">
        <f>SUM(E36:E58)</f>
        <v>10738.2</v>
      </c>
      <c r="F34" s="9">
        <v>13340.6</v>
      </c>
      <c r="G34" s="140"/>
    </row>
    <row r="35" spans="1:6" ht="12.75">
      <c r="A35" s="284"/>
      <c r="B35" s="5"/>
      <c r="D35" s="5"/>
      <c r="F35" s="6"/>
    </row>
    <row r="36" spans="1:6" ht="12.75">
      <c r="A36" s="5" t="s">
        <v>338</v>
      </c>
      <c r="B36" s="6">
        <v>3771.3</v>
      </c>
      <c r="C36" s="6">
        <v>4617.7</v>
      </c>
      <c r="D36" s="94">
        <v>5975.4</v>
      </c>
      <c r="E36" s="6">
        <v>7320.8</v>
      </c>
      <c r="F36" s="6">
        <v>9164.7</v>
      </c>
    </row>
    <row r="37" spans="1:6" ht="12.75">
      <c r="A37" s="5" t="s">
        <v>339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5" t="s">
        <v>340</v>
      </c>
      <c r="B38" s="6">
        <v>37.4</v>
      </c>
      <c r="C38" s="6">
        <v>101.3</v>
      </c>
      <c r="D38" s="94">
        <v>115.5</v>
      </c>
      <c r="E38" s="6">
        <v>117.6</v>
      </c>
      <c r="F38" s="6">
        <v>183.8</v>
      </c>
    </row>
    <row r="39" spans="1:6" ht="12.75">
      <c r="A39" s="5" t="s">
        <v>341</v>
      </c>
      <c r="B39" s="47">
        <v>432.2</v>
      </c>
      <c r="C39" s="6">
        <v>768.8</v>
      </c>
      <c r="D39" s="94">
        <v>509.2</v>
      </c>
      <c r="E39" s="6">
        <v>676.5</v>
      </c>
      <c r="F39" s="6">
        <v>535.9</v>
      </c>
    </row>
    <row r="40" spans="1:6" ht="12.75">
      <c r="A40" s="5" t="s">
        <v>342</v>
      </c>
      <c r="B40" s="6"/>
      <c r="D40" s="6"/>
      <c r="E40" s="6"/>
      <c r="F40" s="6"/>
    </row>
    <row r="41" spans="1:6" ht="12.75">
      <c r="A41" s="5" t="s">
        <v>53</v>
      </c>
      <c r="B41" s="6">
        <v>103.4</v>
      </c>
      <c r="C41" s="6">
        <v>156.5</v>
      </c>
      <c r="D41" s="94">
        <v>117.5</v>
      </c>
      <c r="E41" s="6">
        <v>126.8</v>
      </c>
      <c r="F41" s="6">
        <v>154.4</v>
      </c>
    </row>
    <row r="42" spans="1:6" ht="12.75">
      <c r="A42" s="5" t="s">
        <v>344</v>
      </c>
      <c r="B42" s="6">
        <v>390.1</v>
      </c>
      <c r="C42" s="6">
        <v>293.3</v>
      </c>
      <c r="D42" s="94">
        <v>451.6</v>
      </c>
      <c r="E42" s="6">
        <v>725</v>
      </c>
      <c r="F42" s="6">
        <v>1054.6</v>
      </c>
    </row>
    <row r="43" spans="1:6" ht="12.75">
      <c r="A43" s="5" t="s">
        <v>474</v>
      </c>
      <c r="B43" s="6"/>
      <c r="D43" s="6"/>
      <c r="E43" s="6"/>
      <c r="F43" s="6"/>
    </row>
    <row r="44" spans="1:6" ht="12.75">
      <c r="A44" s="5" t="s">
        <v>454</v>
      </c>
      <c r="B44" s="6">
        <v>381.9</v>
      </c>
      <c r="C44" s="6">
        <v>423.7</v>
      </c>
      <c r="D44" s="94">
        <v>423.3</v>
      </c>
      <c r="E44" s="6">
        <v>705.8</v>
      </c>
      <c r="F44" s="6">
        <v>805.5</v>
      </c>
    </row>
    <row r="45" spans="1:6" ht="12.75">
      <c r="A45" s="5" t="s">
        <v>347</v>
      </c>
      <c r="B45" s="6">
        <v>8.8</v>
      </c>
      <c r="C45" s="6">
        <v>12.4</v>
      </c>
      <c r="D45" s="94">
        <v>12.6</v>
      </c>
      <c r="E45" s="6">
        <v>9.9</v>
      </c>
      <c r="F45" s="6">
        <v>24.6</v>
      </c>
    </row>
    <row r="46" spans="1:6" ht="12.75">
      <c r="A46" s="5" t="s">
        <v>348</v>
      </c>
      <c r="B46" s="6">
        <v>246.3</v>
      </c>
      <c r="C46" s="6">
        <v>380.3</v>
      </c>
      <c r="D46" s="6">
        <v>472</v>
      </c>
      <c r="E46" s="6">
        <v>277.2</v>
      </c>
      <c r="F46" s="6">
        <v>508</v>
      </c>
    </row>
    <row r="47" spans="1:6" ht="13.5">
      <c r="A47" s="5" t="s">
        <v>325</v>
      </c>
      <c r="B47" s="6">
        <v>50.1</v>
      </c>
      <c r="C47" s="6">
        <v>64.1</v>
      </c>
      <c r="D47" s="94">
        <v>70.2</v>
      </c>
      <c r="E47" s="6">
        <v>58.4</v>
      </c>
      <c r="F47" s="6">
        <v>77.2</v>
      </c>
    </row>
    <row r="48" spans="1:6" ht="12.75">
      <c r="A48" s="5" t="s">
        <v>350</v>
      </c>
      <c r="B48" s="6"/>
      <c r="D48" s="6"/>
      <c r="E48" s="6"/>
      <c r="F48" s="6"/>
    </row>
    <row r="49" spans="1:6" ht="12.75">
      <c r="A49" s="5" t="s">
        <v>351</v>
      </c>
      <c r="B49" s="6">
        <v>29</v>
      </c>
      <c r="C49" s="6">
        <v>48.6</v>
      </c>
      <c r="D49" s="94">
        <v>63.2</v>
      </c>
      <c r="E49" s="6">
        <v>97.9</v>
      </c>
      <c r="F49" s="6">
        <v>82.3</v>
      </c>
    </row>
    <row r="50" spans="1:6" ht="12.75">
      <c r="A50" s="5" t="s">
        <v>352</v>
      </c>
      <c r="B50" s="6">
        <v>72.6</v>
      </c>
      <c r="C50" s="6">
        <v>87.6</v>
      </c>
      <c r="D50" s="94">
        <v>100.2</v>
      </c>
      <c r="E50" s="6">
        <v>171.3</v>
      </c>
      <c r="F50" s="6">
        <v>206.6</v>
      </c>
    </row>
    <row r="51" spans="1:6" ht="12.75">
      <c r="A51" s="5" t="s">
        <v>353</v>
      </c>
      <c r="B51" s="6">
        <v>106.1</v>
      </c>
      <c r="C51" s="6">
        <v>112.4</v>
      </c>
      <c r="D51" s="94">
        <v>126.5</v>
      </c>
      <c r="E51" s="6">
        <v>164.2</v>
      </c>
      <c r="F51" s="96">
        <v>197.2</v>
      </c>
    </row>
    <row r="52" spans="1:6" ht="12.75">
      <c r="A52" s="5" t="s">
        <v>483</v>
      </c>
      <c r="B52" s="6"/>
      <c r="D52" s="6"/>
      <c r="E52" s="6"/>
      <c r="F52" s="6"/>
    </row>
    <row r="53" spans="1:6" ht="12.75">
      <c r="A53" s="5" t="s">
        <v>484</v>
      </c>
      <c r="B53" s="6">
        <v>49.8</v>
      </c>
      <c r="C53" s="6">
        <v>36.8</v>
      </c>
      <c r="D53" s="94">
        <v>72.1</v>
      </c>
      <c r="E53" s="6">
        <v>95.7</v>
      </c>
      <c r="F53" s="96">
        <v>117.7</v>
      </c>
    </row>
    <row r="54" spans="1:6" ht="12.75">
      <c r="A54" s="5" t="s">
        <v>355</v>
      </c>
      <c r="B54" s="6"/>
      <c r="D54" s="6"/>
      <c r="E54" s="6"/>
      <c r="F54" s="6"/>
    </row>
    <row r="55" spans="1:6" ht="12.75">
      <c r="A55" s="5" t="s">
        <v>356</v>
      </c>
      <c r="B55" s="6">
        <v>37</v>
      </c>
      <c r="C55" s="6">
        <v>97.7</v>
      </c>
      <c r="D55" s="94">
        <v>48.3</v>
      </c>
      <c r="E55" s="6">
        <v>67.4</v>
      </c>
      <c r="F55" s="96">
        <v>74.4</v>
      </c>
    </row>
    <row r="56" spans="1:6" ht="12.75">
      <c r="A56" s="284" t="s">
        <v>54</v>
      </c>
      <c r="B56" s="6"/>
      <c r="D56" s="6"/>
      <c r="E56" s="6"/>
      <c r="F56" s="6"/>
    </row>
    <row r="57" spans="1:6" ht="12.75">
      <c r="A57" s="175" t="s">
        <v>362</v>
      </c>
      <c r="B57" s="6">
        <v>93.5</v>
      </c>
      <c r="C57" s="36">
        <v>123</v>
      </c>
      <c r="D57" s="47">
        <v>141</v>
      </c>
      <c r="E57" s="6">
        <v>123.7</v>
      </c>
      <c r="F57" s="96">
        <v>153.7</v>
      </c>
    </row>
    <row r="58" spans="1:6" ht="13.5" thickBot="1">
      <c r="A58" s="225"/>
      <c r="B58" s="11"/>
      <c r="C58" s="42"/>
      <c r="D58" s="100"/>
      <c r="E58" s="42"/>
      <c r="F58" s="42"/>
    </row>
    <row r="59" spans="1:4" ht="12.75">
      <c r="A59" s="175"/>
      <c r="B59" s="5"/>
      <c r="D59" s="194"/>
    </row>
    <row r="60" ht="18.75" customHeight="1">
      <c r="A60" s="105" t="s">
        <v>74</v>
      </c>
    </row>
    <row r="61" spans="1:6" ht="18.75" customHeight="1" thickBot="1">
      <c r="A61" s="172" t="s">
        <v>243</v>
      </c>
      <c r="B61" s="42"/>
      <c r="C61" s="42"/>
      <c r="D61" s="42"/>
      <c r="E61" s="42"/>
      <c r="F61" s="42"/>
    </row>
    <row r="62" spans="1:6" ht="18" customHeight="1" thickBot="1">
      <c r="A62" s="225"/>
      <c r="B62" s="79">
        <v>2007</v>
      </c>
      <c r="C62" s="79">
        <v>2008</v>
      </c>
      <c r="D62" s="102">
        <v>2009</v>
      </c>
      <c r="E62" s="102">
        <v>2010</v>
      </c>
      <c r="F62" s="79">
        <v>2011</v>
      </c>
    </row>
    <row r="63" spans="1:4" ht="12.75">
      <c r="A63" s="284"/>
      <c r="B63" s="5"/>
      <c r="D63" s="5"/>
    </row>
    <row r="64" spans="1:7" ht="14.25">
      <c r="A64" s="375" t="s">
        <v>333</v>
      </c>
      <c r="B64" s="82">
        <v>6270.3</v>
      </c>
      <c r="C64" s="82">
        <v>7953</v>
      </c>
      <c r="D64" s="9">
        <v>7095.4</v>
      </c>
      <c r="E64" s="9">
        <f>E66+E89</f>
        <v>7274.8</v>
      </c>
      <c r="F64" s="9">
        <v>7599.9</v>
      </c>
      <c r="G64" s="140"/>
    </row>
    <row r="65" spans="1:6" ht="12.75">
      <c r="A65" s="375"/>
      <c r="B65" s="140"/>
      <c r="C65" s="140"/>
      <c r="D65" s="140"/>
      <c r="E65" s="140"/>
      <c r="F65" s="6"/>
    </row>
    <row r="66" spans="1:7" ht="12.75">
      <c r="A66" s="284" t="s">
        <v>468</v>
      </c>
      <c r="B66" s="47">
        <v>4740.9</v>
      </c>
      <c r="C66" s="6">
        <v>6044.9</v>
      </c>
      <c r="D66" s="6">
        <v>5583.5</v>
      </c>
      <c r="E66" s="6">
        <f>SUM(E67:E88)</f>
        <v>4868.8</v>
      </c>
      <c r="F66" s="6">
        <v>7201.4</v>
      </c>
      <c r="G66" s="140"/>
    </row>
    <row r="67" spans="1:6" ht="12.75">
      <c r="A67" s="5" t="s">
        <v>364</v>
      </c>
      <c r="B67" s="6">
        <v>2779.7</v>
      </c>
      <c r="C67" s="6">
        <v>3350.4</v>
      </c>
      <c r="D67" s="6">
        <v>2021.9</v>
      </c>
      <c r="E67" s="6">
        <v>1059</v>
      </c>
      <c r="F67" s="98">
        <v>1611.3</v>
      </c>
    </row>
    <row r="68" spans="1:6" ht="12.75">
      <c r="A68" s="5" t="s">
        <v>365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2.75">
      <c r="A69" s="5" t="s">
        <v>366</v>
      </c>
      <c r="B69" s="6">
        <v>28.5</v>
      </c>
      <c r="C69" s="6">
        <v>26.5</v>
      </c>
      <c r="D69" s="6">
        <v>34.5</v>
      </c>
      <c r="E69" s="6">
        <v>71.2</v>
      </c>
      <c r="F69" s="98">
        <v>100.7</v>
      </c>
    </row>
    <row r="70" spans="1:6" ht="12.75">
      <c r="A70" s="5" t="s">
        <v>367</v>
      </c>
      <c r="B70" s="47">
        <v>125.9</v>
      </c>
      <c r="C70" s="6">
        <v>51.3</v>
      </c>
      <c r="D70" s="6">
        <v>333.9</v>
      </c>
      <c r="E70" s="6">
        <v>141.6</v>
      </c>
      <c r="F70" s="98">
        <v>228.1</v>
      </c>
    </row>
    <row r="71" spans="1:6" ht="12.75">
      <c r="A71" s="5" t="s">
        <v>368</v>
      </c>
      <c r="B71" s="6"/>
      <c r="D71" s="6"/>
      <c r="E71" s="6"/>
      <c r="F71" s="6"/>
    </row>
    <row r="72" spans="1:6" ht="12.75">
      <c r="A72" s="5" t="s">
        <v>369</v>
      </c>
      <c r="B72" s="6">
        <v>134.3</v>
      </c>
      <c r="C72" s="6">
        <v>76</v>
      </c>
      <c r="D72" s="6">
        <v>175.1</v>
      </c>
      <c r="E72" s="6">
        <v>189.1</v>
      </c>
      <c r="F72" s="98">
        <v>237.7</v>
      </c>
    </row>
    <row r="73" spans="1:6" ht="12.75">
      <c r="A73" s="5" t="s">
        <v>370</v>
      </c>
      <c r="B73" s="6">
        <v>176.3</v>
      </c>
      <c r="C73" s="6">
        <v>108.3</v>
      </c>
      <c r="D73" s="6">
        <v>244.5</v>
      </c>
      <c r="E73" s="6">
        <v>363.2</v>
      </c>
      <c r="F73" s="98">
        <v>510.4</v>
      </c>
    </row>
    <row r="74" spans="1:6" ht="12.75">
      <c r="A74" s="5" t="s">
        <v>527</v>
      </c>
      <c r="B74" s="6"/>
      <c r="D74" s="6"/>
      <c r="E74" s="6"/>
      <c r="F74" s="6"/>
    </row>
    <row r="75" spans="1:6" ht="12.75">
      <c r="A75" s="5" t="s">
        <v>533</v>
      </c>
      <c r="B75" s="6">
        <v>321.8</v>
      </c>
      <c r="C75" s="6">
        <v>631.2</v>
      </c>
      <c r="D75" s="6">
        <v>731</v>
      </c>
      <c r="E75" s="6">
        <v>720.3</v>
      </c>
      <c r="F75" s="98">
        <v>1441.2</v>
      </c>
    </row>
    <row r="76" spans="1:6" ht="12.75">
      <c r="A76" s="5" t="s">
        <v>425</v>
      </c>
      <c r="B76" s="6">
        <v>3.5</v>
      </c>
      <c r="C76" s="6">
        <v>8</v>
      </c>
      <c r="D76" s="6">
        <v>10.8</v>
      </c>
      <c r="E76" s="6">
        <v>13.5</v>
      </c>
      <c r="F76" s="98">
        <v>15.9</v>
      </c>
    </row>
    <row r="77" spans="1:6" ht="12.75">
      <c r="A77" s="5" t="s">
        <v>426</v>
      </c>
      <c r="B77" s="6">
        <v>154.4</v>
      </c>
      <c r="C77" s="6">
        <v>313.9</v>
      </c>
      <c r="D77" s="6">
        <v>278.7</v>
      </c>
      <c r="E77" s="6">
        <v>487.5</v>
      </c>
      <c r="F77" s="98">
        <v>356.5</v>
      </c>
    </row>
    <row r="78" spans="1:6" ht="13.5">
      <c r="A78" s="5" t="s">
        <v>327</v>
      </c>
      <c r="B78" s="6">
        <v>132.5</v>
      </c>
      <c r="C78" s="6">
        <v>178.2</v>
      </c>
      <c r="D78" s="6">
        <v>187.5</v>
      </c>
      <c r="E78" s="6">
        <v>172.8</v>
      </c>
      <c r="F78" s="6">
        <v>225.8</v>
      </c>
    </row>
    <row r="79" spans="1:6" ht="12.75">
      <c r="A79" s="5" t="s">
        <v>428</v>
      </c>
      <c r="B79" s="6"/>
      <c r="D79" s="6"/>
      <c r="E79" s="6"/>
      <c r="F79" s="6"/>
    </row>
    <row r="80" spans="1:6" ht="12.75">
      <c r="A80" s="5" t="s">
        <v>378</v>
      </c>
      <c r="B80" s="6">
        <v>69.8</v>
      </c>
      <c r="C80" s="6">
        <v>90.1</v>
      </c>
      <c r="D80" s="6">
        <v>128.2</v>
      </c>
      <c r="E80" s="6">
        <v>133.5</v>
      </c>
      <c r="F80" s="98">
        <v>155.5</v>
      </c>
    </row>
    <row r="81" spans="1:6" ht="12.75">
      <c r="A81" s="5" t="s">
        <v>430</v>
      </c>
      <c r="B81" s="6">
        <v>281.7</v>
      </c>
      <c r="C81" s="6">
        <v>549.8</v>
      </c>
      <c r="D81" s="6">
        <v>630.6</v>
      </c>
      <c r="E81" s="6">
        <v>697.6</v>
      </c>
      <c r="F81" s="98">
        <v>753.9</v>
      </c>
    </row>
    <row r="82" spans="1:6" ht="12.75">
      <c r="A82" s="5" t="s">
        <v>431</v>
      </c>
      <c r="B82" s="6">
        <v>392</v>
      </c>
      <c r="C82" s="6">
        <v>460.3</v>
      </c>
      <c r="D82" s="6">
        <v>524.2</v>
      </c>
      <c r="E82" s="6">
        <v>533.1</v>
      </c>
      <c r="F82" s="98">
        <v>1091</v>
      </c>
    </row>
    <row r="83" spans="1:6" ht="12.75">
      <c r="A83" s="5" t="s">
        <v>492</v>
      </c>
      <c r="B83" s="6"/>
      <c r="D83" s="6"/>
      <c r="E83" s="6"/>
      <c r="F83" s="6"/>
    </row>
    <row r="84" spans="1:6" ht="12.75">
      <c r="A84" s="5" t="s">
        <v>463</v>
      </c>
      <c r="B84" s="6">
        <v>162.4</v>
      </c>
      <c r="C84" s="6">
        <v>218.9</v>
      </c>
      <c r="D84" s="6">
        <v>262.8</v>
      </c>
      <c r="E84" s="6">
        <v>305.3</v>
      </c>
      <c r="F84" s="98">
        <v>493.8</v>
      </c>
    </row>
    <row r="85" spans="1:6" ht="12.75">
      <c r="A85" s="5" t="s">
        <v>433</v>
      </c>
      <c r="B85" s="6"/>
      <c r="D85" s="6"/>
      <c r="E85" s="6"/>
      <c r="F85" s="6"/>
    </row>
    <row r="86" spans="1:6" ht="12.75">
      <c r="A86" s="5" t="s">
        <v>393</v>
      </c>
      <c r="B86" s="6">
        <v>71.6</v>
      </c>
      <c r="C86" s="6">
        <v>105</v>
      </c>
      <c r="D86" s="6">
        <v>160.8</v>
      </c>
      <c r="E86" s="6">
        <v>104.8</v>
      </c>
      <c r="F86" s="98">
        <v>133.3</v>
      </c>
    </row>
    <row r="87" spans="1:6" ht="12.75">
      <c r="A87" s="284" t="s">
        <v>58</v>
      </c>
      <c r="B87" s="6"/>
      <c r="D87" s="6"/>
      <c r="E87" s="6"/>
      <c r="F87" s="6"/>
    </row>
    <row r="88" spans="1:6" ht="12.75">
      <c r="A88" s="175" t="s">
        <v>395</v>
      </c>
      <c r="B88" s="6">
        <v>-93.5</v>
      </c>
      <c r="C88" s="6">
        <v>-123</v>
      </c>
      <c r="D88" s="6">
        <v>-141</v>
      </c>
      <c r="E88" s="6">
        <v>-123.7</v>
      </c>
      <c r="F88" s="98">
        <v>-153.7</v>
      </c>
    </row>
    <row r="89" spans="1:6" ht="12.75">
      <c r="A89" s="284" t="s">
        <v>55</v>
      </c>
      <c r="B89" s="6">
        <v>1529.4</v>
      </c>
      <c r="C89" s="6">
        <v>1908.1</v>
      </c>
      <c r="D89" s="6">
        <v>1511.9</v>
      </c>
      <c r="E89" s="6">
        <v>2406</v>
      </c>
      <c r="F89" s="98">
        <v>398.5</v>
      </c>
    </row>
    <row r="90" spans="1:6" ht="13.5" thickBot="1">
      <c r="A90" s="42"/>
      <c r="B90" s="11"/>
      <c r="C90" s="42"/>
      <c r="D90" s="8"/>
      <c r="E90" s="42"/>
      <c r="F90" s="42"/>
    </row>
    <row r="92" spans="1:2" ht="12.75">
      <c r="A92" s="206" t="s">
        <v>328</v>
      </c>
      <c r="B92" s="5"/>
    </row>
    <row r="93" ht="12.75">
      <c r="A93" s="373" t="s">
        <v>56</v>
      </c>
    </row>
    <row r="95" ht="18.75" customHeight="1">
      <c r="A95" s="105" t="s">
        <v>75</v>
      </c>
    </row>
    <row r="96" ht="18.75" customHeight="1">
      <c r="A96" s="105" t="s">
        <v>196</v>
      </c>
    </row>
    <row r="97" spans="1:6" ht="18" customHeight="1" thickBot="1">
      <c r="A97" s="172" t="s">
        <v>79</v>
      </c>
      <c r="B97" s="42"/>
      <c r="C97" s="42"/>
      <c r="D97" s="42"/>
      <c r="E97" s="42"/>
      <c r="F97" s="42"/>
    </row>
    <row r="98" spans="1:6" ht="18" customHeight="1" thickBot="1">
      <c r="A98" s="225"/>
      <c r="B98" s="79">
        <v>2007</v>
      </c>
      <c r="C98" s="79">
        <v>2008</v>
      </c>
      <c r="D98" s="79">
        <v>2009</v>
      </c>
      <c r="E98" s="79">
        <v>2010</v>
      </c>
      <c r="F98" s="79">
        <v>2011</v>
      </c>
    </row>
    <row r="99" ht="12.75">
      <c r="A99" s="284"/>
    </row>
    <row r="100" spans="1:7" ht="12.75">
      <c r="A100" s="375" t="s">
        <v>72</v>
      </c>
      <c r="B100" s="374">
        <v>100</v>
      </c>
      <c r="C100" s="374">
        <v>100</v>
      </c>
      <c r="D100" s="374">
        <v>100</v>
      </c>
      <c r="E100" s="374">
        <v>100</v>
      </c>
      <c r="F100" s="40">
        <v>100</v>
      </c>
      <c r="G100" s="428"/>
    </row>
    <row r="101" spans="1:6" ht="12.75">
      <c r="A101" s="375"/>
      <c r="B101" s="5"/>
      <c r="D101" s="5"/>
      <c r="F101" s="5"/>
    </row>
    <row r="102" spans="1:6" ht="12.75">
      <c r="A102" s="5" t="s">
        <v>364</v>
      </c>
      <c r="B102" s="6">
        <v>44.3</v>
      </c>
      <c r="C102" s="6">
        <v>42.1</v>
      </c>
      <c r="D102" s="36">
        <v>28.5</v>
      </c>
      <c r="E102" s="36">
        <v>14.6</v>
      </c>
      <c r="F102" s="5">
        <v>21.2</v>
      </c>
    </row>
    <row r="103" spans="1:6" ht="12.75">
      <c r="A103" s="5" t="s">
        <v>365</v>
      </c>
      <c r="B103" s="6">
        <v>0</v>
      </c>
      <c r="C103" s="6">
        <v>0</v>
      </c>
      <c r="D103" s="36">
        <v>0</v>
      </c>
      <c r="E103" s="36">
        <v>0</v>
      </c>
      <c r="F103" s="36">
        <v>0</v>
      </c>
    </row>
    <row r="104" spans="1:6" ht="12.75">
      <c r="A104" s="5" t="s">
        <v>366</v>
      </c>
      <c r="B104" s="6">
        <v>0.5</v>
      </c>
      <c r="C104" s="6">
        <v>0.3</v>
      </c>
      <c r="D104" s="36">
        <v>0.5</v>
      </c>
      <c r="E104" s="36">
        <v>1</v>
      </c>
      <c r="F104" s="427">
        <v>1.3</v>
      </c>
    </row>
    <row r="105" spans="1:6" ht="12.75">
      <c r="A105" s="5" t="s">
        <v>367</v>
      </c>
      <c r="B105" s="6">
        <v>2</v>
      </c>
      <c r="C105" s="6">
        <v>0.6</v>
      </c>
      <c r="D105" s="36">
        <v>4.7</v>
      </c>
      <c r="E105" s="36">
        <v>1.9</v>
      </c>
      <c r="F105" s="36">
        <v>3</v>
      </c>
    </row>
    <row r="106" spans="1:6" ht="12.75">
      <c r="A106" s="5" t="s">
        <v>368</v>
      </c>
      <c r="B106" s="6"/>
      <c r="C106" s="6"/>
      <c r="D106" s="36"/>
      <c r="E106" s="36"/>
      <c r="F106" s="5"/>
    </row>
    <row r="107" spans="1:6" ht="12.75">
      <c r="A107" s="5" t="s">
        <v>369</v>
      </c>
      <c r="B107" s="6">
        <v>2.1</v>
      </c>
      <c r="C107" s="6">
        <v>1</v>
      </c>
      <c r="D107" s="36">
        <v>2.5</v>
      </c>
      <c r="E107" s="36">
        <v>2.6</v>
      </c>
      <c r="F107" s="5">
        <v>3.1</v>
      </c>
    </row>
    <row r="108" spans="1:6" ht="12.75">
      <c r="A108" s="5" t="s">
        <v>370</v>
      </c>
      <c r="B108" s="6">
        <v>2.8</v>
      </c>
      <c r="C108" s="6">
        <v>1.4</v>
      </c>
      <c r="D108" s="36">
        <v>3.4</v>
      </c>
      <c r="E108" s="36">
        <v>5</v>
      </c>
      <c r="F108" s="5">
        <v>6.7</v>
      </c>
    </row>
    <row r="109" spans="1:6" ht="12.75">
      <c r="A109" s="5" t="s">
        <v>527</v>
      </c>
      <c r="B109" s="6"/>
      <c r="C109" s="6"/>
      <c r="D109" s="36"/>
      <c r="E109" s="36"/>
      <c r="F109" s="5"/>
    </row>
    <row r="110" spans="1:6" ht="12.75">
      <c r="A110" s="5" t="s">
        <v>533</v>
      </c>
      <c r="B110" s="6">
        <v>5.1</v>
      </c>
      <c r="C110" s="6">
        <v>7.9</v>
      </c>
      <c r="D110" s="36">
        <v>10.3</v>
      </c>
      <c r="E110" s="36">
        <v>9.9</v>
      </c>
      <c r="F110" s="36">
        <v>19</v>
      </c>
    </row>
    <row r="111" spans="1:6" ht="12.75">
      <c r="A111" s="5" t="s">
        <v>425</v>
      </c>
      <c r="B111" s="6">
        <v>0.1</v>
      </c>
      <c r="C111" s="6">
        <v>0.1</v>
      </c>
      <c r="D111" s="36">
        <v>0.2</v>
      </c>
      <c r="E111" s="36">
        <v>0.2</v>
      </c>
      <c r="F111" s="5">
        <v>0.2</v>
      </c>
    </row>
    <row r="112" spans="1:6" ht="12.75">
      <c r="A112" s="5" t="s">
        <v>426</v>
      </c>
      <c r="B112" s="6">
        <v>2.5</v>
      </c>
      <c r="C112" s="6">
        <v>4</v>
      </c>
      <c r="D112" s="36">
        <v>3.9</v>
      </c>
      <c r="E112" s="36">
        <v>6.7</v>
      </c>
      <c r="F112" s="5">
        <v>4.7</v>
      </c>
    </row>
    <row r="113" spans="1:6" ht="13.5">
      <c r="A113" s="5" t="s">
        <v>327</v>
      </c>
      <c r="B113" s="6">
        <v>2.1</v>
      </c>
      <c r="C113" s="6">
        <v>2.2</v>
      </c>
      <c r="D113" s="36">
        <v>2.6</v>
      </c>
      <c r="E113" s="36">
        <v>2.4</v>
      </c>
      <c r="F113" s="36">
        <v>3</v>
      </c>
    </row>
    <row r="114" spans="1:6" ht="12.75">
      <c r="A114" s="5" t="s">
        <v>428</v>
      </c>
      <c r="B114" s="6"/>
      <c r="C114" s="6"/>
      <c r="D114" s="36"/>
      <c r="E114" s="36"/>
      <c r="F114" s="5"/>
    </row>
    <row r="115" spans="1:6" ht="12.75">
      <c r="A115" s="5" t="s">
        <v>378</v>
      </c>
      <c r="B115" s="6">
        <v>1.1</v>
      </c>
      <c r="C115" s="6">
        <v>1.1</v>
      </c>
      <c r="D115" s="36">
        <v>1.8</v>
      </c>
      <c r="E115" s="36">
        <v>1.8</v>
      </c>
      <c r="F115" s="36">
        <v>2</v>
      </c>
    </row>
    <row r="116" spans="1:6" ht="12.75">
      <c r="A116" s="5" t="s">
        <v>430</v>
      </c>
      <c r="B116" s="6">
        <v>4.5</v>
      </c>
      <c r="C116" s="6">
        <v>6.9</v>
      </c>
      <c r="D116" s="36">
        <v>8.9</v>
      </c>
      <c r="E116" s="36">
        <v>9.6</v>
      </c>
      <c r="F116" s="5">
        <v>9.9</v>
      </c>
    </row>
    <row r="117" spans="1:6" ht="12.75">
      <c r="A117" s="5" t="s">
        <v>431</v>
      </c>
      <c r="B117" s="6">
        <v>6.3</v>
      </c>
      <c r="C117" s="6">
        <v>5.8</v>
      </c>
      <c r="D117" s="36">
        <v>7.4</v>
      </c>
      <c r="E117" s="36">
        <v>7.3</v>
      </c>
      <c r="F117" s="5">
        <v>14.4</v>
      </c>
    </row>
    <row r="118" spans="1:6" ht="12.75">
      <c r="A118" s="5" t="s">
        <v>492</v>
      </c>
      <c r="B118" s="6"/>
      <c r="C118" s="6"/>
      <c r="D118" s="36"/>
      <c r="E118" s="36"/>
      <c r="F118" s="5"/>
    </row>
    <row r="119" spans="1:6" ht="12.75">
      <c r="A119" s="5" t="s">
        <v>463</v>
      </c>
      <c r="B119" s="6">
        <v>2.6</v>
      </c>
      <c r="C119" s="6">
        <v>2.8</v>
      </c>
      <c r="D119" s="36">
        <v>3.7</v>
      </c>
      <c r="E119" s="36">
        <v>4.2</v>
      </c>
      <c r="F119" s="5">
        <v>6.5</v>
      </c>
    </row>
    <row r="120" spans="1:6" ht="12.75">
      <c r="A120" s="5" t="s">
        <v>433</v>
      </c>
      <c r="B120" s="6"/>
      <c r="C120" s="6"/>
      <c r="D120" s="36"/>
      <c r="E120" s="36"/>
      <c r="F120" s="5"/>
    </row>
    <row r="121" spans="1:6" ht="12.75">
      <c r="A121" s="5" t="s">
        <v>465</v>
      </c>
      <c r="B121" s="6">
        <v>1.1</v>
      </c>
      <c r="C121" s="6">
        <v>1.3</v>
      </c>
      <c r="D121" s="36">
        <v>2.3</v>
      </c>
      <c r="E121" s="36">
        <v>1.4</v>
      </c>
      <c r="F121" s="5">
        <v>1.8</v>
      </c>
    </row>
    <row r="122" spans="1:6" ht="12.75">
      <c r="A122" s="284" t="s">
        <v>58</v>
      </c>
      <c r="B122" s="6"/>
      <c r="C122" s="6"/>
      <c r="D122" s="36"/>
      <c r="E122" s="36"/>
      <c r="F122" s="5"/>
    </row>
    <row r="123" spans="1:6" ht="12.75">
      <c r="A123" s="175" t="s">
        <v>467</v>
      </c>
      <c r="B123" s="6">
        <v>-1.5</v>
      </c>
      <c r="C123" s="6">
        <v>-1.5</v>
      </c>
      <c r="D123" s="46">
        <v>-2</v>
      </c>
      <c r="E123" s="36">
        <v>-1.7</v>
      </c>
      <c r="F123" s="36">
        <v>-2</v>
      </c>
    </row>
    <row r="124" spans="1:6" ht="12.75">
      <c r="A124" s="284" t="s">
        <v>69</v>
      </c>
      <c r="B124" s="6">
        <v>24.4</v>
      </c>
      <c r="C124" s="6">
        <v>24</v>
      </c>
      <c r="D124" s="36">
        <v>21.3</v>
      </c>
      <c r="E124" s="36">
        <v>33.1</v>
      </c>
      <c r="F124" s="5">
        <v>5.2</v>
      </c>
    </row>
    <row r="125" spans="1:6" ht="13.5" thickBot="1">
      <c r="A125" s="42"/>
      <c r="B125" s="11"/>
      <c r="C125" s="42"/>
      <c r="D125" s="42"/>
      <c r="E125" s="42"/>
      <c r="F125" s="42"/>
    </row>
    <row r="126" ht="12.75">
      <c r="B126" s="5"/>
    </row>
    <row r="127" spans="1:3" ht="18.75" customHeight="1">
      <c r="A127" s="85" t="s">
        <v>44</v>
      </c>
      <c r="B127" s="5"/>
      <c r="C127" s="5"/>
    </row>
    <row r="128" spans="1:3" ht="18.75" customHeight="1">
      <c r="A128" s="85" t="s">
        <v>196</v>
      </c>
      <c r="B128" s="5"/>
      <c r="C128" s="5"/>
    </row>
    <row r="129" spans="1:6" ht="18" customHeight="1" thickBot="1">
      <c r="A129" s="483" t="s">
        <v>39</v>
      </c>
      <c r="B129" s="471"/>
      <c r="C129" s="471"/>
      <c r="D129" s="471"/>
      <c r="E129" s="471"/>
      <c r="F129" s="42"/>
    </row>
    <row r="130" spans="1:6" ht="18" customHeight="1" thickBot="1">
      <c r="A130" s="86"/>
      <c r="B130" s="79">
        <v>2007</v>
      </c>
      <c r="C130" s="79">
        <v>2008</v>
      </c>
      <c r="D130" s="79">
        <v>2009</v>
      </c>
      <c r="E130" s="79">
        <v>2010</v>
      </c>
      <c r="F130" s="79">
        <v>2011</v>
      </c>
    </row>
    <row r="131" spans="1:3" ht="12.75">
      <c r="A131" s="5"/>
      <c r="B131" s="5"/>
      <c r="C131" s="5"/>
    </row>
    <row r="132" spans="1:6" ht="12.75">
      <c r="A132" s="40" t="s">
        <v>329</v>
      </c>
      <c r="B132" s="87">
        <v>104.3</v>
      </c>
      <c r="C132" s="87">
        <v>96.9</v>
      </c>
      <c r="D132" s="40">
        <v>105.2</v>
      </c>
      <c r="E132" s="87">
        <v>101.9</v>
      </c>
      <c r="F132" s="40">
        <v>105.8</v>
      </c>
    </row>
    <row r="133" spans="1:6" ht="12.75">
      <c r="A133" s="5"/>
      <c r="B133" s="5"/>
      <c r="C133" s="5"/>
      <c r="D133" s="5"/>
      <c r="F133" s="5"/>
    </row>
    <row r="134" spans="1:6" ht="12.75">
      <c r="A134" s="5" t="s">
        <v>364</v>
      </c>
      <c r="B134" s="88">
        <v>100</v>
      </c>
      <c r="C134" s="88">
        <v>98.2</v>
      </c>
      <c r="D134" s="5">
        <v>104.4</v>
      </c>
      <c r="E134" s="88">
        <v>95.8</v>
      </c>
      <c r="F134" s="5">
        <v>101.4</v>
      </c>
    </row>
    <row r="135" spans="1:6" ht="12.75">
      <c r="A135" s="5" t="s">
        <v>365</v>
      </c>
      <c r="B135" s="89">
        <v>0</v>
      </c>
      <c r="C135" s="89">
        <v>0</v>
      </c>
      <c r="D135" s="89">
        <v>0</v>
      </c>
      <c r="E135" s="89">
        <v>0</v>
      </c>
      <c r="F135" s="89">
        <v>0</v>
      </c>
    </row>
    <row r="136" spans="1:6" ht="12.75">
      <c r="A136" s="5" t="s">
        <v>366</v>
      </c>
      <c r="B136" s="88">
        <v>129.4</v>
      </c>
      <c r="C136" s="88">
        <v>103.9</v>
      </c>
      <c r="D136" s="5">
        <v>121.5</v>
      </c>
      <c r="E136" s="88">
        <v>79.9</v>
      </c>
      <c r="F136" s="5">
        <v>173.2</v>
      </c>
    </row>
    <row r="137" spans="1:6" ht="12.75">
      <c r="A137" s="5" t="s">
        <v>367</v>
      </c>
      <c r="B137" s="88">
        <v>113.3</v>
      </c>
      <c r="C137" s="88">
        <v>51</v>
      </c>
      <c r="D137" s="5">
        <v>112.1</v>
      </c>
      <c r="E137" s="88">
        <v>94.1</v>
      </c>
      <c r="F137" s="5">
        <v>100.8</v>
      </c>
    </row>
    <row r="138" spans="1:6" ht="12.75">
      <c r="A138" s="5" t="s">
        <v>368</v>
      </c>
      <c r="B138" s="67"/>
      <c r="C138" s="67"/>
      <c r="D138" s="5"/>
      <c r="F138" s="5"/>
    </row>
    <row r="139" spans="1:6" ht="12.75">
      <c r="A139" s="5" t="s">
        <v>369</v>
      </c>
      <c r="B139" s="88">
        <v>95.4</v>
      </c>
      <c r="C139" s="88">
        <v>93.1</v>
      </c>
      <c r="D139" s="5">
        <v>104.3</v>
      </c>
      <c r="E139" s="88">
        <v>100.1</v>
      </c>
      <c r="F139" s="5">
        <v>111.4</v>
      </c>
    </row>
    <row r="140" spans="1:6" ht="12.75">
      <c r="A140" s="5" t="s">
        <v>370</v>
      </c>
      <c r="B140" s="89">
        <v>164.8</v>
      </c>
      <c r="C140" s="89">
        <v>56.2</v>
      </c>
      <c r="D140" s="5">
        <v>161.2</v>
      </c>
      <c r="E140" s="88">
        <v>137</v>
      </c>
      <c r="F140" s="5">
        <v>123.9</v>
      </c>
    </row>
    <row r="141" spans="1:6" ht="12.75">
      <c r="A141" s="5" t="s">
        <v>527</v>
      </c>
      <c r="B141" s="67"/>
      <c r="C141" s="67"/>
      <c r="D141" s="5"/>
      <c r="F141" s="5"/>
    </row>
    <row r="142" spans="1:6" ht="12.75">
      <c r="A142" s="5" t="s">
        <v>533</v>
      </c>
      <c r="B142" s="88">
        <v>129.7</v>
      </c>
      <c r="C142" s="88">
        <v>117</v>
      </c>
      <c r="D142" s="5">
        <v>105.1</v>
      </c>
      <c r="E142" s="88">
        <v>107.1</v>
      </c>
      <c r="F142" s="5">
        <v>106.8</v>
      </c>
    </row>
    <row r="143" spans="1:6" ht="12.75">
      <c r="A143" s="5" t="s">
        <v>425</v>
      </c>
      <c r="B143" s="89">
        <v>148.3</v>
      </c>
      <c r="C143" s="89">
        <v>117.1</v>
      </c>
      <c r="D143" s="36">
        <v>115</v>
      </c>
      <c r="E143" s="88">
        <v>88.9</v>
      </c>
      <c r="F143" s="5">
        <v>125.9</v>
      </c>
    </row>
    <row r="144" spans="1:6" ht="12.75">
      <c r="A144" s="5" t="s">
        <v>426</v>
      </c>
      <c r="B144" s="89">
        <v>98.7</v>
      </c>
      <c r="C144" s="89">
        <v>101.6</v>
      </c>
      <c r="D144" s="36">
        <v>101</v>
      </c>
      <c r="E144" s="88">
        <v>92.9</v>
      </c>
      <c r="F144" s="5">
        <v>105.2</v>
      </c>
    </row>
    <row r="145" spans="1:6" ht="13.5">
      <c r="A145" s="5" t="s">
        <v>327</v>
      </c>
      <c r="B145" s="89">
        <v>178.6</v>
      </c>
      <c r="C145" s="89">
        <v>104.2</v>
      </c>
      <c r="D145" s="5">
        <v>98.4</v>
      </c>
      <c r="E145" s="88">
        <v>84.3</v>
      </c>
      <c r="F145" s="5">
        <v>126.1</v>
      </c>
    </row>
    <row r="146" spans="1:6" ht="12.75">
      <c r="A146" s="5" t="s">
        <v>428</v>
      </c>
      <c r="B146" s="350"/>
      <c r="C146" s="350"/>
      <c r="D146" s="5"/>
      <c r="F146" s="5"/>
    </row>
    <row r="147" spans="1:6" ht="12.75">
      <c r="A147" s="5" t="s">
        <v>378</v>
      </c>
      <c r="B147" s="88">
        <v>77.2</v>
      </c>
      <c r="C147" s="88">
        <v>106.9</v>
      </c>
      <c r="D147" s="5">
        <v>112.5</v>
      </c>
      <c r="E147" s="88">
        <v>98.7</v>
      </c>
      <c r="F147" s="5">
        <v>98.7</v>
      </c>
    </row>
    <row r="148" spans="1:6" ht="12.75">
      <c r="A148" s="5" t="s">
        <v>430</v>
      </c>
      <c r="B148" s="89">
        <v>99</v>
      </c>
      <c r="C148" s="89">
        <v>98.8</v>
      </c>
      <c r="D148" s="5">
        <v>103.5</v>
      </c>
      <c r="E148" s="88">
        <v>102.8</v>
      </c>
      <c r="F148" s="5">
        <v>101.9</v>
      </c>
    </row>
    <row r="149" spans="1:6" ht="12.75">
      <c r="A149" s="5" t="s">
        <v>431</v>
      </c>
      <c r="B149" s="89">
        <v>100</v>
      </c>
      <c r="C149" s="89">
        <v>101</v>
      </c>
      <c r="D149" s="36">
        <v>103</v>
      </c>
      <c r="E149" s="88">
        <v>102.1</v>
      </c>
      <c r="F149" s="5">
        <v>102.9</v>
      </c>
    </row>
    <row r="150" spans="1:6" ht="12.75">
      <c r="A150" s="5" t="s">
        <v>492</v>
      </c>
      <c r="B150" s="90"/>
      <c r="C150" s="90"/>
      <c r="D150" s="5"/>
      <c r="F150" s="5"/>
    </row>
    <row r="151" spans="1:6" ht="12.75">
      <c r="A151" s="5" t="s">
        <v>463</v>
      </c>
      <c r="B151" s="88">
        <v>99.8</v>
      </c>
      <c r="C151" s="88">
        <v>97.6</v>
      </c>
      <c r="D151" s="5">
        <v>102.7</v>
      </c>
      <c r="E151" s="88">
        <v>100.2</v>
      </c>
      <c r="F151" s="36">
        <v>99</v>
      </c>
    </row>
    <row r="152" spans="1:6" ht="12.75">
      <c r="A152" s="5" t="s">
        <v>433</v>
      </c>
      <c r="B152" s="67"/>
      <c r="C152" s="67"/>
      <c r="D152" s="5"/>
      <c r="F152" s="5"/>
    </row>
    <row r="153" spans="1:6" ht="12.75">
      <c r="A153" s="5" t="s">
        <v>393</v>
      </c>
      <c r="B153" s="88">
        <v>137.5</v>
      </c>
      <c r="C153" s="88">
        <v>83.8</v>
      </c>
      <c r="D153" s="5">
        <v>101.4</v>
      </c>
      <c r="E153" s="88">
        <v>146.8</v>
      </c>
      <c r="F153" s="5">
        <v>97.5</v>
      </c>
    </row>
    <row r="154" spans="1:6" ht="12.75">
      <c r="A154" s="284" t="s">
        <v>58</v>
      </c>
      <c r="B154" s="67"/>
      <c r="C154" s="67"/>
      <c r="D154" s="5"/>
      <c r="F154" s="5"/>
    </row>
    <row r="155" spans="1:6" ht="12.75">
      <c r="A155" s="175" t="s">
        <v>395</v>
      </c>
      <c r="B155" s="91">
        <v>178.9</v>
      </c>
      <c r="C155" s="91">
        <v>104.7</v>
      </c>
      <c r="D155" s="43">
        <v>99.6</v>
      </c>
      <c r="E155" s="91">
        <v>94.1</v>
      </c>
      <c r="F155" s="36">
        <v>131</v>
      </c>
    </row>
    <row r="156" spans="1:6" ht="12.75">
      <c r="A156" s="284" t="s">
        <v>66</v>
      </c>
      <c r="B156" s="90">
        <v>104.3</v>
      </c>
      <c r="C156" s="90">
        <v>96.9</v>
      </c>
      <c r="D156" s="5">
        <v>105.2</v>
      </c>
      <c r="E156" s="90">
        <v>101.9</v>
      </c>
      <c r="F156" s="5">
        <v>105.8</v>
      </c>
    </row>
    <row r="157" spans="1:6" ht="13.5" thickBot="1">
      <c r="A157" s="11"/>
      <c r="B157" s="11"/>
      <c r="C157" s="11"/>
      <c r="D157" s="42"/>
      <c r="E157" s="42"/>
      <c r="F157" s="42"/>
    </row>
    <row r="158" spans="1:3" ht="12.75">
      <c r="A158" s="5"/>
      <c r="B158" s="5"/>
      <c r="C158" s="5"/>
    </row>
  </sheetData>
  <mergeCells count="1">
    <mergeCell ref="A129:E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&amp;C136</oddFooter>
  </headerFooter>
  <rowBreaks count="3" manualBreakCount="3">
    <brk id="58" max="255" man="1"/>
    <brk id="93" max="255" man="1"/>
    <brk id="126" max="5" man="1"/>
  </row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G159"/>
  <sheetViews>
    <sheetView showGridLines="0" zoomScale="120" zoomScaleNormal="120" workbookViewId="0" topLeftCell="A142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05" t="s">
        <v>76</v>
      </c>
    </row>
    <row r="2" ht="18.75" customHeight="1">
      <c r="A2" s="224" t="s">
        <v>792</v>
      </c>
    </row>
    <row r="3" spans="1:6" ht="18" customHeight="1" thickBot="1">
      <c r="A3" s="172" t="s">
        <v>793</v>
      </c>
      <c r="B3" s="42"/>
      <c r="C3" s="42"/>
      <c r="D3" s="42"/>
      <c r="E3" s="42"/>
      <c r="F3" s="42"/>
    </row>
    <row r="4" spans="1:6" ht="18" customHeight="1" thickBot="1">
      <c r="A4" s="225" t="s">
        <v>60</v>
      </c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5" spans="1:2" ht="12.75">
      <c r="A5" s="284"/>
      <c r="B5" s="5"/>
    </row>
    <row r="6" spans="1:7" ht="12.75">
      <c r="A6" s="375" t="s">
        <v>121</v>
      </c>
      <c r="B6" s="9">
        <v>28335.1</v>
      </c>
      <c r="C6" s="9">
        <v>37964.7</v>
      </c>
      <c r="D6" s="9">
        <f>SUM(D8:D27)</f>
        <v>41899.2</v>
      </c>
      <c r="E6" s="9">
        <f>SUM(E8:E27)</f>
        <v>42458.1</v>
      </c>
      <c r="F6" s="9">
        <v>58812.9</v>
      </c>
      <c r="G6" s="140"/>
    </row>
    <row r="7" spans="1:6" ht="12.75">
      <c r="A7" s="284"/>
      <c r="B7" s="5"/>
      <c r="D7" s="5"/>
      <c r="F7" s="6"/>
    </row>
    <row r="8" spans="1:6" ht="12.75">
      <c r="A8" s="5" t="s">
        <v>338</v>
      </c>
      <c r="B8" s="6">
        <v>16892.4</v>
      </c>
      <c r="C8" s="6">
        <v>21399.2</v>
      </c>
      <c r="D8" s="94">
        <v>19904</v>
      </c>
      <c r="E8" s="6">
        <v>20655.4</v>
      </c>
      <c r="F8" s="48">
        <v>29620.9</v>
      </c>
    </row>
    <row r="9" spans="1:6" ht="12.75">
      <c r="A9" s="5" t="s">
        <v>339</v>
      </c>
      <c r="B9" s="6">
        <v>1.7</v>
      </c>
      <c r="C9" s="6">
        <v>2.1</v>
      </c>
      <c r="D9" s="94">
        <v>2.5</v>
      </c>
      <c r="E9" s="6">
        <v>2.4</v>
      </c>
      <c r="F9" s="94">
        <v>4.1</v>
      </c>
    </row>
    <row r="10" spans="1:6" ht="12.75">
      <c r="A10" s="5" t="s">
        <v>340</v>
      </c>
      <c r="B10" s="6">
        <v>94</v>
      </c>
      <c r="C10" s="6">
        <v>174.1</v>
      </c>
      <c r="D10" s="94">
        <v>251</v>
      </c>
      <c r="E10" s="6">
        <v>319.4</v>
      </c>
      <c r="F10" s="94">
        <v>716.1</v>
      </c>
    </row>
    <row r="11" spans="1:6" ht="12.75">
      <c r="A11" s="5" t="s">
        <v>341</v>
      </c>
      <c r="B11" s="6">
        <v>2467.1</v>
      </c>
      <c r="C11" s="6">
        <v>3240.3</v>
      </c>
      <c r="D11" s="94">
        <v>3063.6</v>
      </c>
      <c r="E11" s="6">
        <v>3375.3</v>
      </c>
      <c r="F11" s="94">
        <v>4233.2</v>
      </c>
    </row>
    <row r="12" spans="1:6" ht="12.75">
      <c r="A12" s="5" t="s">
        <v>342</v>
      </c>
      <c r="B12" s="6"/>
      <c r="D12" s="48"/>
      <c r="E12" s="6"/>
      <c r="F12" s="48"/>
    </row>
    <row r="13" spans="1:6" ht="12.75">
      <c r="A13" s="5" t="s">
        <v>53</v>
      </c>
      <c r="B13" s="6">
        <v>10.2</v>
      </c>
      <c r="C13" s="6">
        <v>12.9</v>
      </c>
      <c r="D13" s="94">
        <v>180.4</v>
      </c>
      <c r="E13" s="6">
        <v>202.3</v>
      </c>
      <c r="F13" s="94">
        <v>279.4</v>
      </c>
    </row>
    <row r="14" spans="1:6" ht="12.75">
      <c r="A14" s="5" t="s">
        <v>344</v>
      </c>
      <c r="B14" s="6">
        <v>1364.7</v>
      </c>
      <c r="C14" s="6">
        <v>2499.8</v>
      </c>
      <c r="D14" s="94">
        <v>5866.4</v>
      </c>
      <c r="E14" s="6">
        <v>3860.8</v>
      </c>
      <c r="F14" s="94">
        <v>5436.7</v>
      </c>
    </row>
    <row r="15" spans="1:6" ht="12.75">
      <c r="A15" s="5" t="s">
        <v>474</v>
      </c>
      <c r="B15" s="6"/>
      <c r="D15" s="48"/>
      <c r="E15" s="6"/>
      <c r="F15" s="48"/>
    </row>
    <row r="16" spans="1:6" ht="12.75">
      <c r="A16" s="5" t="s">
        <v>454</v>
      </c>
      <c r="B16" s="6">
        <v>3118.5</v>
      </c>
      <c r="C16" s="6">
        <v>4588.5</v>
      </c>
      <c r="D16" s="94">
        <v>5069.1</v>
      </c>
      <c r="E16" s="6">
        <v>5820</v>
      </c>
      <c r="F16" s="94">
        <v>7556.2</v>
      </c>
    </row>
    <row r="17" spans="1:6" ht="12.75">
      <c r="A17" s="5" t="s">
        <v>347</v>
      </c>
      <c r="B17" s="6">
        <v>263.3</v>
      </c>
      <c r="C17" s="6">
        <v>375.7</v>
      </c>
      <c r="D17" s="48">
        <v>427.1</v>
      </c>
      <c r="E17" s="6">
        <v>433.7</v>
      </c>
      <c r="F17" s="94">
        <v>652.3</v>
      </c>
    </row>
    <row r="18" spans="1:6" ht="12.75">
      <c r="A18" s="5" t="s">
        <v>348</v>
      </c>
      <c r="B18" s="6">
        <v>327.7</v>
      </c>
      <c r="C18" s="6">
        <v>682.2</v>
      </c>
      <c r="D18" s="48">
        <v>815.9</v>
      </c>
      <c r="E18" s="6">
        <v>811.9</v>
      </c>
      <c r="F18" s="94">
        <v>962.6</v>
      </c>
    </row>
    <row r="19" spans="1:6" ht="13.5">
      <c r="A19" s="5" t="s">
        <v>325</v>
      </c>
      <c r="B19" s="6">
        <v>596.9</v>
      </c>
      <c r="C19" s="6">
        <v>695.8</v>
      </c>
      <c r="D19" s="94">
        <v>854.8</v>
      </c>
      <c r="E19" s="6">
        <v>883.8</v>
      </c>
      <c r="F19" s="94">
        <v>814.6</v>
      </c>
    </row>
    <row r="20" spans="1:6" ht="12.75">
      <c r="A20" s="5" t="s">
        <v>350</v>
      </c>
      <c r="B20" s="6"/>
      <c r="D20" s="48"/>
      <c r="E20" s="6"/>
      <c r="F20" s="48"/>
    </row>
    <row r="21" spans="1:6" ht="12.75">
      <c r="A21" s="5" t="s">
        <v>351</v>
      </c>
      <c r="B21" s="6">
        <v>402.3</v>
      </c>
      <c r="C21" s="6">
        <v>664.9</v>
      </c>
      <c r="D21" s="94">
        <v>712</v>
      </c>
      <c r="E21" s="6">
        <v>759.5</v>
      </c>
      <c r="F21" s="94">
        <v>1082.7</v>
      </c>
    </row>
    <row r="22" spans="1:6" ht="12.75">
      <c r="A22" s="5" t="s">
        <v>352</v>
      </c>
      <c r="B22" s="6">
        <v>684.3</v>
      </c>
      <c r="C22" s="6">
        <v>1019</v>
      </c>
      <c r="D22" s="94">
        <v>1460.8</v>
      </c>
      <c r="E22" s="6">
        <v>1792</v>
      </c>
      <c r="F22" s="94">
        <v>2089.3</v>
      </c>
    </row>
    <row r="23" spans="1:6" ht="12.75">
      <c r="A23" s="5" t="s">
        <v>353</v>
      </c>
      <c r="B23" s="6">
        <v>1424</v>
      </c>
      <c r="C23" s="6">
        <v>1795.5</v>
      </c>
      <c r="D23" s="94">
        <v>2040.1</v>
      </c>
      <c r="E23" s="6">
        <v>2195.6</v>
      </c>
      <c r="F23" s="94">
        <v>3304.2</v>
      </c>
    </row>
    <row r="24" spans="1:6" ht="12.75">
      <c r="A24" s="5" t="s">
        <v>483</v>
      </c>
      <c r="B24" s="6"/>
      <c r="D24" s="48"/>
      <c r="E24" s="6"/>
      <c r="F24" s="48"/>
    </row>
    <row r="25" spans="1:6" ht="12.75">
      <c r="A25" s="5" t="s">
        <v>484</v>
      </c>
      <c r="B25" s="6">
        <v>523.4</v>
      </c>
      <c r="C25" s="6">
        <v>617</v>
      </c>
      <c r="D25" s="94">
        <v>872.7</v>
      </c>
      <c r="E25" s="6">
        <v>983.7</v>
      </c>
      <c r="F25" s="94">
        <v>1586.6</v>
      </c>
    </row>
    <row r="26" spans="1:6" ht="12.75">
      <c r="A26" s="5" t="s">
        <v>355</v>
      </c>
      <c r="B26" s="6"/>
      <c r="D26" s="48"/>
      <c r="E26" s="6"/>
      <c r="F26" s="48"/>
    </row>
    <row r="27" spans="1:6" ht="12.75">
      <c r="A27" s="5" t="s">
        <v>356</v>
      </c>
      <c r="B27" s="6">
        <v>164.6</v>
      </c>
      <c r="C27" s="6">
        <v>197.7</v>
      </c>
      <c r="D27" s="94">
        <v>378.8</v>
      </c>
      <c r="E27" s="6">
        <v>362.3</v>
      </c>
      <c r="F27" s="94">
        <v>474</v>
      </c>
    </row>
    <row r="28" spans="1:6" ht="13.5" thickBot="1">
      <c r="A28" s="225"/>
      <c r="B28" s="11"/>
      <c r="C28" s="42"/>
      <c r="D28" s="42"/>
      <c r="E28" s="42"/>
      <c r="F28" s="42"/>
    </row>
    <row r="29" spans="1:2" ht="12.75">
      <c r="A29" s="175"/>
      <c r="B29" s="5"/>
    </row>
    <row r="30" ht="18.75" customHeight="1">
      <c r="A30" s="105" t="s">
        <v>77</v>
      </c>
    </row>
    <row r="31" spans="1:6" ht="18.75" customHeight="1" thickBot="1">
      <c r="A31" s="172" t="s">
        <v>282</v>
      </c>
      <c r="B31" s="42"/>
      <c r="C31" s="42"/>
      <c r="D31" s="42"/>
      <c r="E31" s="42"/>
      <c r="F31" s="42"/>
    </row>
    <row r="32" spans="1:6" ht="18" customHeight="1" thickBot="1">
      <c r="A32" s="225"/>
      <c r="B32" s="79">
        <v>2007</v>
      </c>
      <c r="C32" s="79">
        <v>2008</v>
      </c>
      <c r="D32" s="79">
        <v>2009</v>
      </c>
      <c r="E32" s="79">
        <v>2010</v>
      </c>
      <c r="F32" s="79">
        <v>2011</v>
      </c>
    </row>
    <row r="33" spans="1:2" ht="12.75">
      <c r="A33" s="284"/>
      <c r="B33" s="5"/>
    </row>
    <row r="34" spans="1:7" ht="12.75">
      <c r="A34" s="375" t="s">
        <v>424</v>
      </c>
      <c r="B34" s="9">
        <f>SUM(B36:B57)</f>
        <v>16053</v>
      </c>
      <c r="C34" s="9">
        <f>SUM(C36:C57)</f>
        <v>23013.2</v>
      </c>
      <c r="D34" s="9">
        <f>SUM(D36:D58)</f>
        <v>25486.5</v>
      </c>
      <c r="E34" s="9">
        <f>SUM(E36:E58)</f>
        <v>24096</v>
      </c>
      <c r="F34" s="9">
        <v>33537.8</v>
      </c>
      <c r="G34" s="140"/>
    </row>
    <row r="35" spans="1:6" ht="12.75">
      <c r="A35" s="175"/>
      <c r="B35" s="5"/>
      <c r="D35" s="5"/>
      <c r="F35" s="6"/>
    </row>
    <row r="36" spans="1:6" ht="12.75">
      <c r="A36" s="5" t="s">
        <v>338</v>
      </c>
      <c r="B36" s="5">
        <v>9724.6</v>
      </c>
      <c r="C36" s="47">
        <v>13918.3</v>
      </c>
      <c r="D36" s="94">
        <v>13825.7</v>
      </c>
      <c r="E36" s="6">
        <v>13576.4</v>
      </c>
      <c r="F36" s="6">
        <v>19151.8</v>
      </c>
    </row>
    <row r="37" spans="1:6" ht="12.75">
      <c r="A37" s="5" t="s">
        <v>339</v>
      </c>
      <c r="B37" s="5">
        <v>1.3</v>
      </c>
      <c r="C37" s="47">
        <v>1.3</v>
      </c>
      <c r="D37" s="94">
        <v>0.7</v>
      </c>
      <c r="E37" s="6">
        <v>1.3</v>
      </c>
      <c r="F37" s="6">
        <v>2.9</v>
      </c>
    </row>
    <row r="38" spans="1:6" ht="12.75">
      <c r="A38" s="5" t="s">
        <v>340</v>
      </c>
      <c r="B38" s="5">
        <v>45.4</v>
      </c>
      <c r="C38" s="6">
        <v>81.6</v>
      </c>
      <c r="D38" s="94">
        <v>127.7</v>
      </c>
      <c r="E38" s="6">
        <v>169.9</v>
      </c>
      <c r="F38" s="6">
        <v>373.9</v>
      </c>
    </row>
    <row r="39" spans="1:6" ht="12.75">
      <c r="A39" s="5" t="s">
        <v>341</v>
      </c>
      <c r="B39" s="5">
        <v>2204.9</v>
      </c>
      <c r="C39" s="6">
        <v>2985.8</v>
      </c>
      <c r="D39" s="94">
        <v>2636.1</v>
      </c>
      <c r="E39" s="6">
        <v>2806.6</v>
      </c>
      <c r="F39" s="6">
        <v>3428.1</v>
      </c>
    </row>
    <row r="40" spans="1:6" ht="12.75">
      <c r="A40" s="5" t="s">
        <v>342</v>
      </c>
      <c r="B40" s="5"/>
      <c r="D40" s="6"/>
      <c r="E40" s="6"/>
      <c r="F40" s="6"/>
    </row>
    <row r="41" spans="1:6" ht="12.75">
      <c r="A41" s="5" t="s">
        <v>53</v>
      </c>
      <c r="B41" s="5">
        <v>5.6</v>
      </c>
      <c r="C41" s="6">
        <v>7.2</v>
      </c>
      <c r="D41" s="94">
        <v>71.1</v>
      </c>
      <c r="E41" s="6">
        <v>72</v>
      </c>
      <c r="F41" s="6">
        <v>89</v>
      </c>
    </row>
    <row r="42" spans="1:6" ht="12.75">
      <c r="A42" s="5" t="s">
        <v>344</v>
      </c>
      <c r="B42" s="5">
        <v>1123.8</v>
      </c>
      <c r="C42" s="6">
        <v>1670.1</v>
      </c>
      <c r="D42" s="94">
        <v>4083.9</v>
      </c>
      <c r="E42" s="6">
        <v>2796.5</v>
      </c>
      <c r="F42" s="6">
        <v>3955.6</v>
      </c>
    </row>
    <row r="43" spans="1:6" ht="12.75">
      <c r="A43" s="5" t="s">
        <v>474</v>
      </c>
      <c r="B43" s="5"/>
      <c r="D43" s="6"/>
      <c r="E43" s="6"/>
      <c r="F43" s="6"/>
    </row>
    <row r="44" spans="1:6" ht="12.75">
      <c r="A44" s="5" t="s">
        <v>454</v>
      </c>
      <c r="B44" s="5">
        <v>1083.2</v>
      </c>
      <c r="C44" s="6">
        <v>1835</v>
      </c>
      <c r="D44" s="94">
        <v>1902.6</v>
      </c>
      <c r="E44" s="6">
        <v>1628.1</v>
      </c>
      <c r="F44" s="6">
        <v>2770.3</v>
      </c>
    </row>
    <row r="45" spans="1:6" ht="12.75">
      <c r="A45" s="5" t="s">
        <v>347</v>
      </c>
      <c r="B45" s="5">
        <v>202.4</v>
      </c>
      <c r="C45" s="6">
        <v>282.6</v>
      </c>
      <c r="D45" s="94">
        <v>281.8</v>
      </c>
      <c r="E45" s="6">
        <v>163.9</v>
      </c>
      <c r="F45" s="6">
        <v>413.7</v>
      </c>
    </row>
    <row r="46" spans="1:6" ht="12.75">
      <c r="A46" s="5" t="s">
        <v>348</v>
      </c>
      <c r="B46" s="5">
        <v>186.8</v>
      </c>
      <c r="C46" s="6">
        <v>369.3</v>
      </c>
      <c r="D46" s="94">
        <v>229.7</v>
      </c>
      <c r="E46" s="6">
        <v>339.8</v>
      </c>
      <c r="F46" s="6">
        <v>476.9</v>
      </c>
    </row>
    <row r="47" spans="1:6" ht="13.5">
      <c r="A47" s="5" t="s">
        <v>325</v>
      </c>
      <c r="B47" s="5">
        <v>166.1</v>
      </c>
      <c r="C47" s="6">
        <v>181.4</v>
      </c>
      <c r="D47" s="94">
        <v>240</v>
      </c>
      <c r="E47" s="6">
        <v>231.1</v>
      </c>
      <c r="F47" s="6">
        <v>212.4</v>
      </c>
    </row>
    <row r="48" spans="1:6" ht="12.75">
      <c r="A48" s="5" t="s">
        <v>350</v>
      </c>
      <c r="B48" s="5"/>
      <c r="D48" s="6"/>
      <c r="E48" s="6"/>
      <c r="F48" s="6"/>
    </row>
    <row r="49" spans="1:6" ht="12.75">
      <c r="A49" s="5" t="s">
        <v>351</v>
      </c>
      <c r="B49" s="5">
        <v>149.6</v>
      </c>
      <c r="C49" s="6">
        <v>311.3</v>
      </c>
      <c r="D49" s="94">
        <v>282.2</v>
      </c>
      <c r="E49" s="6">
        <v>248.5</v>
      </c>
      <c r="F49" s="6">
        <v>327.1</v>
      </c>
    </row>
    <row r="50" spans="1:6" ht="12.75">
      <c r="A50" s="5" t="s">
        <v>352</v>
      </c>
      <c r="B50" s="5">
        <v>212.6</v>
      </c>
      <c r="C50" s="6">
        <v>276.1</v>
      </c>
      <c r="D50" s="94">
        <v>400.6</v>
      </c>
      <c r="E50" s="6">
        <v>521.4</v>
      </c>
      <c r="F50" s="6">
        <v>569.8</v>
      </c>
    </row>
    <row r="51" spans="1:6" ht="12.75">
      <c r="A51" s="5" t="s">
        <v>353</v>
      </c>
      <c r="B51" s="5">
        <v>353.3</v>
      </c>
      <c r="C51" s="6">
        <v>426.1</v>
      </c>
      <c r="D51" s="94">
        <v>477.2</v>
      </c>
      <c r="E51" s="6">
        <v>509.6</v>
      </c>
      <c r="F51" s="6">
        <v>580.5</v>
      </c>
    </row>
    <row r="52" spans="1:6" ht="12.75">
      <c r="A52" s="5" t="s">
        <v>483</v>
      </c>
      <c r="B52" s="5"/>
      <c r="D52" s="6"/>
      <c r="E52" s="6"/>
      <c r="F52" s="6"/>
    </row>
    <row r="53" spans="1:6" ht="12.75">
      <c r="A53" s="5" t="s">
        <v>484</v>
      </c>
      <c r="B53" s="5">
        <v>171.4</v>
      </c>
      <c r="C53" s="6">
        <v>189.4</v>
      </c>
      <c r="D53" s="94">
        <v>238</v>
      </c>
      <c r="E53" s="6">
        <v>302.3</v>
      </c>
      <c r="F53" s="6">
        <v>477.2</v>
      </c>
    </row>
    <row r="54" spans="1:6" ht="12.75">
      <c r="A54" s="5" t="s">
        <v>355</v>
      </c>
      <c r="B54" s="5"/>
      <c r="D54" s="6"/>
      <c r="E54" s="6"/>
      <c r="F54" s="6"/>
    </row>
    <row r="55" spans="1:6" ht="12.75">
      <c r="A55" s="5" t="s">
        <v>356</v>
      </c>
      <c r="B55" s="5">
        <v>89.5</v>
      </c>
      <c r="C55" s="6">
        <v>90.8</v>
      </c>
      <c r="D55" s="94">
        <v>178.9</v>
      </c>
      <c r="E55" s="6">
        <v>200.6</v>
      </c>
      <c r="F55" s="6">
        <v>252.6</v>
      </c>
    </row>
    <row r="56" spans="1:6" ht="12.75">
      <c r="A56" s="284" t="s">
        <v>54</v>
      </c>
      <c r="B56" s="5"/>
      <c r="D56" s="6"/>
      <c r="E56" s="6"/>
      <c r="F56" s="6"/>
    </row>
    <row r="57" spans="1:6" ht="12.75">
      <c r="A57" s="175" t="s">
        <v>362</v>
      </c>
      <c r="B57" s="5">
        <v>332.5</v>
      </c>
      <c r="C57" s="5">
        <v>386.9</v>
      </c>
      <c r="D57" s="47">
        <v>510.3</v>
      </c>
      <c r="E57" s="6">
        <v>528</v>
      </c>
      <c r="F57" s="6">
        <v>456</v>
      </c>
    </row>
    <row r="58" spans="1:6" ht="13.5" thickBot="1">
      <c r="A58" s="225"/>
      <c r="B58" s="11"/>
      <c r="C58" s="42"/>
      <c r="D58" s="97"/>
      <c r="E58" s="42"/>
      <c r="F58" s="42"/>
    </row>
    <row r="59" spans="1:2" ht="12.75">
      <c r="A59" s="175"/>
      <c r="B59" s="5"/>
    </row>
    <row r="61" ht="18.75" customHeight="1">
      <c r="A61" s="105" t="s">
        <v>77</v>
      </c>
    </row>
    <row r="62" spans="1:6" ht="18.75" customHeight="1" thickBot="1">
      <c r="A62" s="172" t="s">
        <v>243</v>
      </c>
      <c r="B62" s="42"/>
      <c r="C62" s="42"/>
      <c r="D62" s="42"/>
      <c r="E62" s="42"/>
      <c r="F62" s="42"/>
    </row>
    <row r="63" spans="1:6" ht="18" customHeight="1" thickBot="1">
      <c r="A63" s="225"/>
      <c r="B63" s="79">
        <v>2007</v>
      </c>
      <c r="C63" s="79">
        <v>2008</v>
      </c>
      <c r="D63" s="79">
        <v>2009</v>
      </c>
      <c r="E63" s="79">
        <v>2010</v>
      </c>
      <c r="F63" s="79">
        <v>2011</v>
      </c>
    </row>
    <row r="64" spans="1:4" ht="12.75">
      <c r="A64" s="284"/>
      <c r="B64" s="5"/>
      <c r="D64" s="6"/>
    </row>
    <row r="65" spans="1:7" ht="13.5">
      <c r="A65" s="375" t="s">
        <v>334</v>
      </c>
      <c r="B65" s="82">
        <v>14674.1</v>
      </c>
      <c r="C65" s="82">
        <v>18173.9</v>
      </c>
      <c r="D65" s="9">
        <v>19037.6</v>
      </c>
      <c r="E65" s="9">
        <f>E67+E90</f>
        <v>20410.4</v>
      </c>
      <c r="F65" s="9">
        <v>28296.3</v>
      </c>
      <c r="G65" s="140"/>
    </row>
    <row r="66" spans="1:6" ht="12.75">
      <c r="A66" s="375"/>
      <c r="B66" s="140"/>
      <c r="C66" s="140"/>
      <c r="D66" s="140"/>
      <c r="E66" s="140"/>
      <c r="F66" s="6"/>
    </row>
    <row r="67" spans="1:7" ht="12.75">
      <c r="A67" s="284" t="s">
        <v>468</v>
      </c>
      <c r="B67" s="6">
        <v>12282.1</v>
      </c>
      <c r="C67" s="6">
        <v>14951.5</v>
      </c>
      <c r="D67" s="6">
        <v>16412.7</v>
      </c>
      <c r="E67" s="6">
        <f>SUM(E68:E89)</f>
        <v>18362.1</v>
      </c>
      <c r="F67" s="6">
        <v>25275.1</v>
      </c>
      <c r="G67" s="140"/>
    </row>
    <row r="68" spans="1:6" ht="12.75">
      <c r="A68" s="5" t="s">
        <v>364</v>
      </c>
      <c r="B68" s="6">
        <v>7167.8</v>
      </c>
      <c r="C68" s="6">
        <v>7480.9</v>
      </c>
      <c r="D68" s="6">
        <v>6078.3</v>
      </c>
      <c r="E68" s="6">
        <v>7079</v>
      </c>
      <c r="F68" s="6">
        <v>10469.1</v>
      </c>
    </row>
    <row r="69" spans="1:6" ht="12.75">
      <c r="A69" s="5" t="s">
        <v>365</v>
      </c>
      <c r="B69" s="6">
        <v>0.4</v>
      </c>
      <c r="C69" s="6">
        <v>0.8</v>
      </c>
      <c r="D69" s="6">
        <v>1.8</v>
      </c>
      <c r="E69" s="6">
        <v>1.1</v>
      </c>
      <c r="F69" s="6">
        <v>1.2</v>
      </c>
    </row>
    <row r="70" spans="1:6" ht="12.75">
      <c r="A70" s="5" t="s">
        <v>366</v>
      </c>
      <c r="B70" s="6">
        <v>48.6</v>
      </c>
      <c r="C70" s="6">
        <v>92.5</v>
      </c>
      <c r="D70" s="6">
        <v>123.3</v>
      </c>
      <c r="E70" s="6">
        <v>149.5</v>
      </c>
      <c r="F70" s="6">
        <v>342.2</v>
      </c>
    </row>
    <row r="71" spans="1:6" ht="12.75">
      <c r="A71" s="5" t="s">
        <v>367</v>
      </c>
      <c r="B71" s="6">
        <v>262.2</v>
      </c>
      <c r="C71" s="6">
        <v>254.5</v>
      </c>
      <c r="D71" s="6">
        <v>427.5</v>
      </c>
      <c r="E71" s="6">
        <v>568.7</v>
      </c>
      <c r="F71" s="6">
        <v>805.1</v>
      </c>
    </row>
    <row r="72" spans="1:6" ht="12.75">
      <c r="A72" s="5" t="s">
        <v>368</v>
      </c>
      <c r="B72" s="5"/>
      <c r="D72" s="6"/>
      <c r="E72" s="6"/>
      <c r="F72" s="6"/>
    </row>
    <row r="73" spans="1:6" ht="12.75">
      <c r="A73" s="5" t="s">
        <v>369</v>
      </c>
      <c r="B73" s="6">
        <v>4.6</v>
      </c>
      <c r="C73" s="6">
        <v>5.7</v>
      </c>
      <c r="D73" s="6">
        <v>109.3</v>
      </c>
      <c r="E73" s="6">
        <v>130.3</v>
      </c>
      <c r="F73" s="6">
        <v>190.4</v>
      </c>
    </row>
    <row r="74" spans="1:6" ht="12.75">
      <c r="A74" s="5" t="s">
        <v>370</v>
      </c>
      <c r="B74" s="6">
        <v>240.9</v>
      </c>
      <c r="C74" s="6">
        <v>829.7</v>
      </c>
      <c r="D74" s="6">
        <v>1782.5</v>
      </c>
      <c r="E74" s="6">
        <v>1064.3</v>
      </c>
      <c r="F74" s="6">
        <v>1481.1</v>
      </c>
    </row>
    <row r="75" spans="1:6" ht="12.75">
      <c r="A75" s="5" t="s">
        <v>527</v>
      </c>
      <c r="B75" s="5"/>
      <c r="D75" s="6"/>
      <c r="E75" s="6"/>
      <c r="F75" s="6"/>
    </row>
    <row r="76" spans="1:6" ht="12.75">
      <c r="A76" s="5" t="s">
        <v>533</v>
      </c>
      <c r="B76" s="6">
        <v>2035.3</v>
      </c>
      <c r="C76" s="6">
        <v>2753.5</v>
      </c>
      <c r="D76" s="6">
        <v>3166.5</v>
      </c>
      <c r="E76" s="6">
        <v>4191.9</v>
      </c>
      <c r="F76" s="6">
        <v>4785.9</v>
      </c>
    </row>
    <row r="77" spans="1:6" ht="12.75">
      <c r="A77" s="5" t="s">
        <v>425</v>
      </c>
      <c r="B77" s="6">
        <v>60.9</v>
      </c>
      <c r="C77" s="6">
        <v>93.1</v>
      </c>
      <c r="D77" s="6">
        <v>145.3</v>
      </c>
      <c r="E77" s="6">
        <v>269.8</v>
      </c>
      <c r="F77" s="6">
        <v>238.6</v>
      </c>
    </row>
    <row r="78" spans="1:6" ht="12.75">
      <c r="A78" s="5" t="s">
        <v>426</v>
      </c>
      <c r="B78" s="6">
        <v>140.9</v>
      </c>
      <c r="C78" s="6">
        <v>312.9</v>
      </c>
      <c r="D78" s="6">
        <v>586.2</v>
      </c>
      <c r="E78" s="6">
        <v>472.1</v>
      </c>
      <c r="F78" s="6">
        <v>485.7</v>
      </c>
    </row>
    <row r="79" spans="1:6" ht="13.5">
      <c r="A79" s="5" t="s">
        <v>327</v>
      </c>
      <c r="B79" s="6">
        <v>430.8</v>
      </c>
      <c r="C79" s="6">
        <v>514.4</v>
      </c>
      <c r="D79" s="6">
        <v>614.8</v>
      </c>
      <c r="E79" s="6">
        <v>652.7</v>
      </c>
      <c r="F79" s="6">
        <v>602.2</v>
      </c>
    </row>
    <row r="80" spans="1:6" ht="12.75">
      <c r="A80" s="5" t="s">
        <v>428</v>
      </c>
      <c r="B80" s="5"/>
      <c r="D80" s="6"/>
      <c r="E80" s="6"/>
      <c r="F80" s="6"/>
    </row>
    <row r="81" spans="1:6" ht="12.75">
      <c r="A81" s="5" t="s">
        <v>378</v>
      </c>
      <c r="B81" s="6">
        <v>252.7</v>
      </c>
      <c r="C81" s="6">
        <v>353.6</v>
      </c>
      <c r="D81" s="6">
        <v>429.8</v>
      </c>
      <c r="E81" s="6">
        <v>511</v>
      </c>
      <c r="F81" s="6">
        <v>755.6</v>
      </c>
    </row>
    <row r="82" spans="1:6" ht="12.75">
      <c r="A82" s="5" t="s">
        <v>430</v>
      </c>
      <c r="B82" s="6">
        <v>471.7</v>
      </c>
      <c r="C82" s="6">
        <v>742.9</v>
      </c>
      <c r="D82" s="6">
        <v>1060.2</v>
      </c>
      <c r="E82" s="6">
        <v>1270.6</v>
      </c>
      <c r="F82" s="6">
        <v>1519.5</v>
      </c>
    </row>
    <row r="83" spans="1:6" ht="12.75">
      <c r="A83" s="5" t="s">
        <v>431</v>
      </c>
      <c r="B83" s="6">
        <v>1070.7</v>
      </c>
      <c r="C83" s="6">
        <v>1369.4</v>
      </c>
      <c r="D83" s="6">
        <v>1562.9</v>
      </c>
      <c r="E83" s="6">
        <v>1686</v>
      </c>
      <c r="F83" s="6">
        <v>2723.7</v>
      </c>
    </row>
    <row r="84" spans="1:6" ht="12.75">
      <c r="A84" s="5" t="s">
        <v>492</v>
      </c>
      <c r="B84" s="5"/>
      <c r="D84" s="6"/>
      <c r="E84" s="6"/>
      <c r="F84" s="6"/>
    </row>
    <row r="85" spans="1:6" ht="12.75">
      <c r="A85" s="5" t="s">
        <v>463</v>
      </c>
      <c r="B85" s="6">
        <v>352</v>
      </c>
      <c r="C85" s="6">
        <v>427.6</v>
      </c>
      <c r="D85" s="6">
        <v>634.7</v>
      </c>
      <c r="E85" s="6">
        <v>681.4</v>
      </c>
      <c r="F85" s="6">
        <v>1109.4</v>
      </c>
    </row>
    <row r="86" spans="1:6" ht="12.75">
      <c r="A86" s="5" t="s">
        <v>433</v>
      </c>
      <c r="B86" s="5"/>
      <c r="D86" s="6"/>
      <c r="E86" s="6"/>
      <c r="F86" s="6"/>
    </row>
    <row r="87" spans="1:6" ht="12.75">
      <c r="A87" s="5" t="s">
        <v>393</v>
      </c>
      <c r="B87" s="6">
        <v>75.1</v>
      </c>
      <c r="C87" s="6">
        <v>106.9</v>
      </c>
      <c r="D87" s="6">
        <v>199.9</v>
      </c>
      <c r="E87" s="6">
        <v>161.7</v>
      </c>
      <c r="F87" s="6">
        <v>221.4</v>
      </c>
    </row>
    <row r="88" spans="1:6" ht="12.75">
      <c r="A88" s="284" t="s">
        <v>58</v>
      </c>
      <c r="B88" s="5"/>
      <c r="D88" s="6"/>
      <c r="E88" s="6"/>
      <c r="F88" s="6"/>
    </row>
    <row r="89" spans="1:6" ht="12.75">
      <c r="A89" s="175" t="s">
        <v>395</v>
      </c>
      <c r="B89" s="5">
        <v>-332.5</v>
      </c>
      <c r="C89" s="6">
        <v>-386.9</v>
      </c>
      <c r="D89" s="6">
        <v>-510.3</v>
      </c>
      <c r="E89" s="6">
        <v>-528</v>
      </c>
      <c r="F89" s="6">
        <v>-456</v>
      </c>
    </row>
    <row r="90" spans="1:6" ht="12.75">
      <c r="A90" s="284" t="s">
        <v>55</v>
      </c>
      <c r="B90" s="36">
        <v>2392</v>
      </c>
      <c r="C90" s="6">
        <v>3222.4</v>
      </c>
      <c r="D90" s="6">
        <v>2624.9</v>
      </c>
      <c r="E90" s="6">
        <v>2048.3</v>
      </c>
      <c r="F90" s="6">
        <v>3021.2</v>
      </c>
    </row>
    <row r="91" spans="1:6" ht="13.5" thickBot="1">
      <c r="A91" s="42"/>
      <c r="B91" s="11"/>
      <c r="C91" s="42"/>
      <c r="D91" s="8"/>
      <c r="E91" s="42"/>
      <c r="F91" s="42"/>
    </row>
    <row r="92" ht="12.75">
      <c r="B92" s="5"/>
    </row>
    <row r="93" ht="12.75">
      <c r="A93" s="206" t="s">
        <v>328</v>
      </c>
    </row>
    <row r="94" ht="12.75">
      <c r="A94" s="373" t="s">
        <v>56</v>
      </c>
    </row>
    <row r="96" ht="18.75" customHeight="1">
      <c r="A96" s="105" t="s">
        <v>78</v>
      </c>
    </row>
    <row r="97" ht="18.75" customHeight="1">
      <c r="A97" s="105" t="s">
        <v>48</v>
      </c>
    </row>
    <row r="98" spans="1:6" ht="18" customHeight="1" thickBot="1">
      <c r="A98" s="172" t="s">
        <v>114</v>
      </c>
      <c r="B98" s="42"/>
      <c r="C98" s="42"/>
      <c r="D98" s="42"/>
      <c r="E98" s="42"/>
      <c r="F98" s="42"/>
    </row>
    <row r="99" spans="1:6" ht="18" customHeight="1" thickBot="1">
      <c r="A99" s="225"/>
      <c r="B99" s="79">
        <v>2007</v>
      </c>
      <c r="C99" s="79">
        <v>2008</v>
      </c>
      <c r="D99" s="79">
        <v>2009</v>
      </c>
      <c r="E99" s="79">
        <v>2010</v>
      </c>
      <c r="F99" s="79">
        <v>2011</v>
      </c>
    </row>
    <row r="100" ht="12.75">
      <c r="A100" s="284"/>
    </row>
    <row r="101" spans="1:6" ht="12.75">
      <c r="A101" s="375" t="s">
        <v>329</v>
      </c>
      <c r="B101" s="374">
        <v>100</v>
      </c>
      <c r="C101" s="374">
        <v>100</v>
      </c>
      <c r="D101" s="374">
        <f>SUM(D103:D125)</f>
        <v>100</v>
      </c>
      <c r="E101" s="374">
        <f>SUM(E103:E125)</f>
        <v>100</v>
      </c>
      <c r="F101" s="40">
        <v>100</v>
      </c>
    </row>
    <row r="102" spans="1:6" ht="12.75">
      <c r="A102" s="375"/>
      <c r="B102" s="5"/>
      <c r="D102" s="5"/>
      <c r="F102" s="5"/>
    </row>
    <row r="103" spans="1:6" ht="12.75">
      <c r="A103" s="5" t="s">
        <v>364</v>
      </c>
      <c r="B103" s="6">
        <v>48.9</v>
      </c>
      <c r="C103" s="6">
        <v>41.2</v>
      </c>
      <c r="D103" s="36">
        <v>31.9</v>
      </c>
      <c r="E103" s="6">
        <v>34.7</v>
      </c>
      <c r="F103" s="36">
        <v>37</v>
      </c>
    </row>
    <row r="104" spans="1:6" ht="12.75">
      <c r="A104" s="5" t="s">
        <v>365</v>
      </c>
      <c r="B104" s="6">
        <v>0</v>
      </c>
      <c r="C104" s="6">
        <v>0</v>
      </c>
      <c r="D104" s="36">
        <v>0</v>
      </c>
      <c r="E104" s="36">
        <v>0</v>
      </c>
      <c r="F104" s="36">
        <v>0</v>
      </c>
    </row>
    <row r="105" spans="1:6" ht="12.75">
      <c r="A105" s="5" t="s">
        <v>366</v>
      </c>
      <c r="B105" s="6">
        <v>0.3</v>
      </c>
      <c r="C105" s="6">
        <v>0.5</v>
      </c>
      <c r="D105" s="36">
        <v>0.6</v>
      </c>
      <c r="E105" s="6">
        <v>0.7</v>
      </c>
      <c r="F105" s="427">
        <v>1.2</v>
      </c>
    </row>
    <row r="106" spans="1:6" ht="12.75">
      <c r="A106" s="5" t="s">
        <v>367</v>
      </c>
      <c r="B106" s="6">
        <v>1.8</v>
      </c>
      <c r="C106" s="6">
        <v>1.4</v>
      </c>
      <c r="D106" s="36">
        <v>2.2</v>
      </c>
      <c r="E106" s="6">
        <v>2.8</v>
      </c>
      <c r="F106" s="5">
        <v>2.9</v>
      </c>
    </row>
    <row r="107" spans="1:6" ht="12.75">
      <c r="A107" s="5" t="s">
        <v>368</v>
      </c>
      <c r="B107" s="6"/>
      <c r="C107" s="6"/>
      <c r="D107" s="36"/>
      <c r="E107" s="6"/>
      <c r="F107" s="5"/>
    </row>
    <row r="108" spans="1:6" ht="12.75">
      <c r="A108" s="5" t="s">
        <v>369</v>
      </c>
      <c r="B108" s="6">
        <v>0</v>
      </c>
      <c r="C108" s="6">
        <v>0</v>
      </c>
      <c r="D108" s="36">
        <v>0.6</v>
      </c>
      <c r="E108" s="6">
        <v>0.7</v>
      </c>
      <c r="F108" s="5">
        <v>0.7</v>
      </c>
    </row>
    <row r="109" spans="1:6" ht="12.75">
      <c r="A109" s="5" t="s">
        <v>370</v>
      </c>
      <c r="B109" s="6">
        <v>1.7</v>
      </c>
      <c r="C109" s="6">
        <v>4.6</v>
      </c>
      <c r="D109" s="36">
        <v>9.4</v>
      </c>
      <c r="E109" s="6">
        <v>5.2</v>
      </c>
      <c r="F109" s="5">
        <v>5.2</v>
      </c>
    </row>
    <row r="110" spans="1:6" ht="12.75">
      <c r="A110" s="5" t="s">
        <v>527</v>
      </c>
      <c r="B110" s="6"/>
      <c r="C110" s="6"/>
      <c r="D110" s="36"/>
      <c r="E110" s="6"/>
      <c r="F110" s="5"/>
    </row>
    <row r="111" spans="1:6" ht="12.75">
      <c r="A111" s="5" t="s">
        <v>533</v>
      </c>
      <c r="B111" s="6">
        <v>13.9</v>
      </c>
      <c r="C111" s="6">
        <v>15.2</v>
      </c>
      <c r="D111" s="36">
        <v>16.6</v>
      </c>
      <c r="E111" s="6">
        <v>20.6</v>
      </c>
      <c r="F111" s="5">
        <v>16.9</v>
      </c>
    </row>
    <row r="112" spans="1:6" ht="12.75">
      <c r="A112" s="5" t="s">
        <v>425</v>
      </c>
      <c r="B112" s="6">
        <v>0.4</v>
      </c>
      <c r="C112" s="6">
        <v>0.5</v>
      </c>
      <c r="D112" s="36">
        <v>0.8</v>
      </c>
      <c r="E112" s="6">
        <v>1.3</v>
      </c>
      <c r="F112" s="5">
        <v>0.8</v>
      </c>
    </row>
    <row r="113" spans="1:6" ht="12.75">
      <c r="A113" s="5" t="s">
        <v>426</v>
      </c>
      <c r="B113" s="6">
        <v>1</v>
      </c>
      <c r="C113" s="6">
        <v>1.7</v>
      </c>
      <c r="D113" s="36">
        <v>3.1</v>
      </c>
      <c r="E113" s="6">
        <v>2.3</v>
      </c>
      <c r="F113" s="5">
        <v>1.7</v>
      </c>
    </row>
    <row r="114" spans="1:6" ht="13.5">
      <c r="A114" s="5" t="s">
        <v>327</v>
      </c>
      <c r="B114" s="6">
        <v>2.9</v>
      </c>
      <c r="C114" s="6">
        <v>2.8</v>
      </c>
      <c r="D114" s="46">
        <v>3.2</v>
      </c>
      <c r="E114" s="6">
        <v>3.2</v>
      </c>
      <c r="F114" s="5">
        <v>2.1</v>
      </c>
    </row>
    <row r="115" spans="1:6" ht="12.75">
      <c r="A115" s="5" t="s">
        <v>428</v>
      </c>
      <c r="B115" s="6"/>
      <c r="C115" s="6"/>
      <c r="D115" s="36"/>
      <c r="E115" s="6"/>
      <c r="F115" s="5"/>
    </row>
    <row r="116" spans="1:6" ht="12.75">
      <c r="A116" s="5" t="s">
        <v>378</v>
      </c>
      <c r="B116" s="6">
        <v>1.7</v>
      </c>
      <c r="C116" s="6">
        <v>1.9</v>
      </c>
      <c r="D116" s="36">
        <v>2.3</v>
      </c>
      <c r="E116" s="6">
        <v>2.5</v>
      </c>
      <c r="F116" s="5">
        <v>2.7</v>
      </c>
    </row>
    <row r="117" spans="1:6" ht="12.75">
      <c r="A117" s="5" t="s">
        <v>430</v>
      </c>
      <c r="B117" s="6">
        <v>3.2</v>
      </c>
      <c r="C117" s="6">
        <v>4.1</v>
      </c>
      <c r="D117" s="36">
        <v>5.6</v>
      </c>
      <c r="E117" s="6">
        <v>6.2</v>
      </c>
      <c r="F117" s="5">
        <v>5.4</v>
      </c>
    </row>
    <row r="118" spans="1:6" ht="12.75">
      <c r="A118" s="5" t="s">
        <v>431</v>
      </c>
      <c r="B118" s="6">
        <v>7.3</v>
      </c>
      <c r="C118" s="6">
        <v>7.5</v>
      </c>
      <c r="D118" s="36">
        <v>8.2</v>
      </c>
      <c r="E118" s="6">
        <v>8.3</v>
      </c>
      <c r="F118" s="5">
        <v>9.6</v>
      </c>
    </row>
    <row r="119" spans="1:6" ht="12.75">
      <c r="A119" s="5" t="s">
        <v>492</v>
      </c>
      <c r="B119" s="6"/>
      <c r="C119" s="6"/>
      <c r="D119" s="36"/>
      <c r="E119" s="6"/>
      <c r="F119" s="5"/>
    </row>
    <row r="120" spans="1:6" ht="12.75">
      <c r="A120" s="5" t="s">
        <v>463</v>
      </c>
      <c r="B120" s="6">
        <v>2.4</v>
      </c>
      <c r="C120" s="6">
        <v>2.4</v>
      </c>
      <c r="D120" s="36">
        <v>3.3</v>
      </c>
      <c r="E120" s="6">
        <v>3.3</v>
      </c>
      <c r="F120" s="5">
        <v>3.9</v>
      </c>
    </row>
    <row r="121" spans="1:6" ht="12.75">
      <c r="A121" s="5" t="s">
        <v>433</v>
      </c>
      <c r="B121" s="6"/>
      <c r="C121" s="6"/>
      <c r="D121" s="36"/>
      <c r="E121" s="6"/>
      <c r="F121" s="5"/>
    </row>
    <row r="122" spans="1:6" ht="12.75">
      <c r="A122" s="5" t="s">
        <v>393</v>
      </c>
      <c r="B122" s="6">
        <v>0.5</v>
      </c>
      <c r="C122" s="6">
        <v>0.6</v>
      </c>
      <c r="D122" s="36">
        <v>1.1</v>
      </c>
      <c r="E122" s="6">
        <v>0.8</v>
      </c>
      <c r="F122" s="5">
        <v>0.8</v>
      </c>
    </row>
    <row r="123" spans="1:6" ht="12.75">
      <c r="A123" s="284" t="s">
        <v>58</v>
      </c>
      <c r="B123" s="6"/>
      <c r="C123" s="6"/>
      <c r="D123" s="36"/>
      <c r="E123" s="6"/>
      <c r="F123" s="5"/>
    </row>
    <row r="124" spans="1:6" ht="12.75">
      <c r="A124" s="175" t="s">
        <v>395</v>
      </c>
      <c r="B124" s="6">
        <v>-2.3</v>
      </c>
      <c r="C124" s="6">
        <v>-2.1</v>
      </c>
      <c r="D124" s="46">
        <v>-2.7</v>
      </c>
      <c r="E124" s="6">
        <v>-2.6</v>
      </c>
      <c r="F124" s="5">
        <v>-1.6</v>
      </c>
    </row>
    <row r="125" spans="1:6" ht="12.75">
      <c r="A125" s="284" t="s">
        <v>55</v>
      </c>
      <c r="B125" s="6">
        <v>16.3</v>
      </c>
      <c r="C125" s="6">
        <v>17.7</v>
      </c>
      <c r="D125" s="36">
        <v>13.8</v>
      </c>
      <c r="E125" s="6">
        <v>10</v>
      </c>
      <c r="F125" s="5">
        <v>10.7</v>
      </c>
    </row>
    <row r="126" spans="1:6" ht="13.5" thickBot="1">
      <c r="A126" s="42"/>
      <c r="B126" s="11"/>
      <c r="C126" s="42"/>
      <c r="D126" s="42"/>
      <c r="E126" s="42"/>
      <c r="F126" s="42"/>
    </row>
    <row r="127" ht="12.75">
      <c r="B127" s="5"/>
    </row>
    <row r="128" spans="1:3" ht="18.75" customHeight="1">
      <c r="A128" s="85" t="s">
        <v>49</v>
      </c>
      <c r="B128" s="5"/>
      <c r="C128" s="5"/>
    </row>
    <row r="129" spans="1:3" ht="18.75" customHeight="1">
      <c r="A129" s="85" t="s">
        <v>48</v>
      </c>
      <c r="B129" s="5"/>
      <c r="C129" s="5"/>
    </row>
    <row r="130" spans="1:6" ht="18" customHeight="1" thickBot="1">
      <c r="A130" s="483" t="s">
        <v>204</v>
      </c>
      <c r="B130" s="471"/>
      <c r="C130" s="471"/>
      <c r="D130" s="471"/>
      <c r="E130" s="471"/>
      <c r="F130" s="42"/>
    </row>
    <row r="131" spans="1:6" ht="18" customHeight="1" thickBot="1">
      <c r="A131" s="86"/>
      <c r="B131" s="79">
        <v>2007</v>
      </c>
      <c r="C131" s="79">
        <v>2008</v>
      </c>
      <c r="D131" s="79">
        <v>2009</v>
      </c>
      <c r="E131" s="79">
        <v>2010</v>
      </c>
      <c r="F131" s="79">
        <v>2011</v>
      </c>
    </row>
    <row r="132" spans="1:3" ht="12.75">
      <c r="A132" s="5"/>
      <c r="B132" s="5"/>
      <c r="C132" s="5"/>
    </row>
    <row r="133" spans="1:6" ht="12.75">
      <c r="A133" s="40" t="s">
        <v>329</v>
      </c>
      <c r="B133" s="87">
        <v>106.2</v>
      </c>
      <c r="C133" s="87">
        <v>103.6</v>
      </c>
      <c r="D133" s="40">
        <v>109.9</v>
      </c>
      <c r="E133" s="87">
        <v>96.2</v>
      </c>
      <c r="F133" s="40">
        <v>104.5</v>
      </c>
    </row>
    <row r="134" spans="1:6" ht="12.75">
      <c r="A134" s="5"/>
      <c r="B134" s="5"/>
      <c r="C134" s="5"/>
      <c r="D134" s="5"/>
      <c r="F134" s="5"/>
    </row>
    <row r="135" spans="1:6" ht="12.75">
      <c r="A135" s="5" t="s">
        <v>364</v>
      </c>
      <c r="B135" s="88">
        <v>101.3</v>
      </c>
      <c r="C135" s="88">
        <v>101.5</v>
      </c>
      <c r="D135" s="5">
        <v>102.4</v>
      </c>
      <c r="E135" s="88">
        <v>98.8</v>
      </c>
      <c r="F135" s="5">
        <v>100.5</v>
      </c>
    </row>
    <row r="136" spans="1:6" ht="12.75">
      <c r="A136" s="5" t="s">
        <v>365</v>
      </c>
      <c r="B136" s="89">
        <v>220</v>
      </c>
      <c r="C136" s="89">
        <v>100</v>
      </c>
      <c r="D136" s="5">
        <v>87.5</v>
      </c>
      <c r="E136" s="89">
        <v>100</v>
      </c>
      <c r="F136" s="36">
        <v>100</v>
      </c>
    </row>
    <row r="137" spans="1:6" ht="12.75">
      <c r="A137" s="5" t="s">
        <v>366</v>
      </c>
      <c r="B137" s="88">
        <v>310.1</v>
      </c>
      <c r="C137" s="88">
        <v>124.4</v>
      </c>
      <c r="D137" s="5">
        <v>126.6</v>
      </c>
      <c r="E137" s="88">
        <v>98.4</v>
      </c>
      <c r="F137" s="5">
        <v>141.3</v>
      </c>
    </row>
    <row r="138" spans="1:6" ht="12.75">
      <c r="A138" s="5" t="s">
        <v>367</v>
      </c>
      <c r="B138" s="88">
        <v>116.9</v>
      </c>
      <c r="C138" s="88">
        <v>101.5</v>
      </c>
      <c r="D138" s="5">
        <v>106.9</v>
      </c>
      <c r="E138" s="88">
        <v>100.1</v>
      </c>
      <c r="F138" s="5">
        <v>109.2</v>
      </c>
    </row>
    <row r="139" spans="1:6" ht="12.75">
      <c r="A139" s="5" t="s">
        <v>368</v>
      </c>
      <c r="B139" s="67"/>
      <c r="C139" s="67"/>
      <c r="D139" s="5"/>
      <c r="F139" s="5"/>
    </row>
    <row r="140" spans="1:6" ht="12.75">
      <c r="A140" s="5" t="s">
        <v>369</v>
      </c>
      <c r="B140" s="88">
        <v>88.1</v>
      </c>
      <c r="C140" s="88">
        <v>93.5</v>
      </c>
      <c r="D140" s="5">
        <v>126.3</v>
      </c>
      <c r="E140" s="36">
        <v>140</v>
      </c>
      <c r="F140" s="5">
        <v>135.8</v>
      </c>
    </row>
    <row r="141" spans="1:6" ht="12.75">
      <c r="A141" s="5" t="s">
        <v>370</v>
      </c>
      <c r="B141" s="89">
        <v>77.8</v>
      </c>
      <c r="C141" s="89">
        <v>145.1</v>
      </c>
      <c r="D141" s="5">
        <v>218.3</v>
      </c>
      <c r="E141" s="36">
        <v>56.6</v>
      </c>
      <c r="F141" s="5">
        <v>124.1</v>
      </c>
    </row>
    <row r="142" spans="1:6" ht="12.75">
      <c r="A142" s="5" t="s">
        <v>527</v>
      </c>
      <c r="B142" s="67"/>
      <c r="C142" s="67"/>
      <c r="D142" s="5"/>
      <c r="E142" s="36"/>
      <c r="F142" s="5"/>
    </row>
    <row r="143" spans="1:6" ht="12.75">
      <c r="A143" s="5" t="s">
        <v>533</v>
      </c>
      <c r="B143" s="88">
        <v>123.5</v>
      </c>
      <c r="C143" s="88">
        <v>108.3</v>
      </c>
      <c r="D143" s="5">
        <v>108.4</v>
      </c>
      <c r="E143" s="36">
        <v>101.4</v>
      </c>
      <c r="F143" s="5">
        <v>105.5</v>
      </c>
    </row>
    <row r="144" spans="1:6" ht="12.75">
      <c r="A144" s="5" t="s">
        <v>425</v>
      </c>
      <c r="B144" s="89">
        <v>140.5</v>
      </c>
      <c r="C144" s="89">
        <v>106.7</v>
      </c>
      <c r="D144" s="5">
        <v>105.4</v>
      </c>
      <c r="E144" s="36">
        <v>93.9</v>
      </c>
      <c r="F144" s="5">
        <v>122.1</v>
      </c>
    </row>
    <row r="145" spans="1:6" ht="12.75">
      <c r="A145" s="5" t="s">
        <v>426</v>
      </c>
      <c r="B145" s="89">
        <v>101.1</v>
      </c>
      <c r="C145" s="89">
        <v>100.3</v>
      </c>
      <c r="D145" s="5">
        <v>104.6</v>
      </c>
      <c r="E145" s="36">
        <v>100.7</v>
      </c>
      <c r="F145" s="5">
        <v>100.6</v>
      </c>
    </row>
    <row r="146" spans="1:6" ht="13.5">
      <c r="A146" s="5" t="s">
        <v>327</v>
      </c>
      <c r="B146" s="89">
        <v>194.3</v>
      </c>
      <c r="C146" s="89">
        <v>99.4</v>
      </c>
      <c r="D146" s="43">
        <v>117.3</v>
      </c>
      <c r="E146" s="46">
        <v>95.6</v>
      </c>
      <c r="F146" s="5">
        <v>97.7</v>
      </c>
    </row>
    <row r="147" spans="1:6" ht="12.75">
      <c r="A147" s="5" t="s">
        <v>428</v>
      </c>
      <c r="B147" s="350"/>
      <c r="C147" s="350"/>
      <c r="D147" s="5"/>
      <c r="E147" s="36"/>
      <c r="F147" s="5"/>
    </row>
    <row r="148" spans="1:6" ht="12.75">
      <c r="A148" s="5" t="s">
        <v>378</v>
      </c>
      <c r="B148" s="88">
        <v>145.3</v>
      </c>
      <c r="C148" s="88">
        <v>109.3</v>
      </c>
      <c r="D148" s="5">
        <v>100.9</v>
      </c>
      <c r="E148" s="36">
        <v>101</v>
      </c>
      <c r="F148" s="5">
        <v>101.2</v>
      </c>
    </row>
    <row r="149" spans="1:6" ht="12.75">
      <c r="A149" s="5" t="s">
        <v>430</v>
      </c>
      <c r="B149" s="89">
        <v>102.6</v>
      </c>
      <c r="C149" s="89">
        <v>102</v>
      </c>
      <c r="D149" s="5">
        <v>100.7</v>
      </c>
      <c r="E149" s="36">
        <v>106.9</v>
      </c>
      <c r="F149" s="5">
        <v>102.9</v>
      </c>
    </row>
    <row r="150" spans="1:6" ht="12.75">
      <c r="A150" s="5" t="s">
        <v>431</v>
      </c>
      <c r="B150" s="89">
        <v>100.3</v>
      </c>
      <c r="C150" s="89">
        <v>100.9</v>
      </c>
      <c r="D150" s="5">
        <v>99.9</v>
      </c>
      <c r="E150" s="36">
        <v>101.2</v>
      </c>
      <c r="F150" s="5">
        <v>103.2</v>
      </c>
    </row>
    <row r="151" spans="1:6" ht="12.75">
      <c r="A151" s="5" t="s">
        <v>492</v>
      </c>
      <c r="B151" s="90"/>
      <c r="C151" s="90"/>
      <c r="D151" s="5"/>
      <c r="E151" s="36"/>
      <c r="F151" s="5"/>
    </row>
    <row r="152" spans="1:6" ht="12.75">
      <c r="A152" s="5" t="s">
        <v>463</v>
      </c>
      <c r="B152" s="88">
        <v>102.6</v>
      </c>
      <c r="C152" s="88">
        <v>99.5</v>
      </c>
      <c r="D152" s="5">
        <v>100.8</v>
      </c>
      <c r="E152" s="36">
        <v>100</v>
      </c>
      <c r="F152" s="5">
        <v>100.7</v>
      </c>
    </row>
    <row r="153" spans="1:6" ht="12.75">
      <c r="A153" s="5" t="s">
        <v>433</v>
      </c>
      <c r="B153" s="67"/>
      <c r="C153" s="67"/>
      <c r="D153" s="5"/>
      <c r="E153" s="36"/>
      <c r="F153" s="5"/>
    </row>
    <row r="154" spans="1:6" ht="12.75">
      <c r="A154" s="5" t="s">
        <v>393</v>
      </c>
      <c r="B154" s="88">
        <v>136.9</v>
      </c>
      <c r="C154" s="88">
        <v>96.4</v>
      </c>
      <c r="D154" s="5">
        <v>92.7</v>
      </c>
      <c r="E154" s="36">
        <v>122.6</v>
      </c>
      <c r="F154" s="5">
        <v>86.6</v>
      </c>
    </row>
    <row r="155" spans="1:6" ht="12.75">
      <c r="A155" s="284" t="s">
        <v>58</v>
      </c>
      <c r="B155" s="67"/>
      <c r="C155" s="67"/>
      <c r="D155" s="5"/>
      <c r="E155" s="36"/>
      <c r="F155" s="5"/>
    </row>
    <row r="156" spans="1:6" ht="12.75">
      <c r="A156" s="175" t="s">
        <v>395</v>
      </c>
      <c r="B156" s="91">
        <v>194.4</v>
      </c>
      <c r="C156" s="91">
        <v>98.8</v>
      </c>
      <c r="D156" s="46">
        <v>118</v>
      </c>
      <c r="E156" s="36">
        <v>96.3</v>
      </c>
      <c r="F156" s="5">
        <v>97.5</v>
      </c>
    </row>
    <row r="157" spans="1:6" ht="12.75">
      <c r="A157" s="284" t="s">
        <v>66</v>
      </c>
      <c r="B157" s="90">
        <v>106.2</v>
      </c>
      <c r="C157" s="90">
        <v>103.6</v>
      </c>
      <c r="D157" s="5">
        <v>109.9</v>
      </c>
      <c r="E157" s="36">
        <v>96.2</v>
      </c>
      <c r="F157" s="5">
        <v>104.5</v>
      </c>
    </row>
    <row r="158" spans="1:6" ht="13.5" thickBot="1">
      <c r="A158" s="11"/>
      <c r="B158" s="11"/>
      <c r="C158" s="11"/>
      <c r="D158" s="42"/>
      <c r="E158" s="42"/>
      <c r="F158" s="42"/>
    </row>
    <row r="159" spans="1:3" ht="12.75">
      <c r="A159" s="5"/>
      <c r="B159" s="5"/>
      <c r="C159" s="5"/>
    </row>
  </sheetData>
  <mergeCells count="1">
    <mergeCell ref="A130:E13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&amp;C142</oddFooter>
  </headerFooter>
  <rowBreaks count="3" manualBreakCount="3">
    <brk id="58" max="255" man="1"/>
    <brk id="95" max="11" man="1"/>
    <brk id="127" max="9" man="1"/>
  </rowBreaks>
  <colBreaks count="1" manualBreakCount="1">
    <brk id="6" max="157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="120" zoomScaleNormal="120" workbookViewId="0" topLeftCell="A137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05" t="s">
        <v>82</v>
      </c>
    </row>
    <row r="2" ht="18.75" customHeight="1">
      <c r="A2" s="224" t="s">
        <v>789</v>
      </c>
    </row>
    <row r="3" spans="1:6" ht="18" customHeight="1" thickBot="1">
      <c r="A3" s="172" t="s">
        <v>790</v>
      </c>
      <c r="B3" s="42"/>
      <c r="C3" s="42"/>
      <c r="D3" s="42"/>
      <c r="E3" s="42"/>
      <c r="F3" s="42"/>
    </row>
    <row r="4" spans="1:6" ht="18" customHeight="1" thickBot="1">
      <c r="A4" s="225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5" spans="1:2" ht="12.75">
      <c r="A5" s="284"/>
      <c r="B5" s="5"/>
    </row>
    <row r="6" spans="1:7" ht="12.75">
      <c r="A6" s="375" t="s">
        <v>61</v>
      </c>
      <c r="B6" s="82">
        <v>12854.7</v>
      </c>
      <c r="C6" s="9">
        <v>17381.7</v>
      </c>
      <c r="D6" s="9">
        <f>SUM(D8:D27)</f>
        <v>15178.6</v>
      </c>
      <c r="E6" s="9">
        <f>SUM(E8:E27)</f>
        <v>17240.4</v>
      </c>
      <c r="F6" s="9">
        <v>19213.5</v>
      </c>
      <c r="G6" s="140"/>
    </row>
    <row r="7" spans="1:6" ht="12.75">
      <c r="A7" s="175"/>
      <c r="B7" s="5"/>
      <c r="D7" s="5"/>
      <c r="F7" s="6"/>
    </row>
    <row r="8" spans="1:6" ht="12.75">
      <c r="A8" s="5" t="s">
        <v>338</v>
      </c>
      <c r="B8" s="6">
        <v>8530</v>
      </c>
      <c r="C8" s="6">
        <v>11636.3</v>
      </c>
      <c r="D8" s="94">
        <v>9430.4</v>
      </c>
      <c r="E8" s="6">
        <v>11024.4</v>
      </c>
      <c r="F8" s="6">
        <v>11604.1</v>
      </c>
    </row>
    <row r="9" spans="1:6" ht="12.75">
      <c r="A9" s="5" t="s">
        <v>339</v>
      </c>
      <c r="B9" s="6">
        <v>0</v>
      </c>
      <c r="C9" s="6">
        <v>2.3</v>
      </c>
      <c r="D9" s="94">
        <v>3.8</v>
      </c>
      <c r="E9" s="6">
        <v>5.5</v>
      </c>
      <c r="F9" s="6">
        <v>10.1</v>
      </c>
    </row>
    <row r="10" spans="1:6" ht="12.75">
      <c r="A10" s="5" t="s">
        <v>340</v>
      </c>
      <c r="B10" s="6">
        <v>5.2</v>
      </c>
      <c r="C10" s="6">
        <v>1</v>
      </c>
      <c r="D10" s="94">
        <v>1.7</v>
      </c>
      <c r="E10" s="6">
        <v>1.7</v>
      </c>
      <c r="F10" s="6">
        <v>59.2</v>
      </c>
    </row>
    <row r="11" spans="1:6" ht="12.75">
      <c r="A11" s="5" t="s">
        <v>341</v>
      </c>
      <c r="B11" s="47">
        <v>804.4</v>
      </c>
      <c r="C11" s="6">
        <v>1059.1</v>
      </c>
      <c r="D11" s="94">
        <v>715.6</v>
      </c>
      <c r="E11" s="6">
        <v>920.5</v>
      </c>
      <c r="F11" s="6">
        <v>1029.3</v>
      </c>
    </row>
    <row r="12" spans="1:6" ht="12.75">
      <c r="A12" s="5" t="s">
        <v>342</v>
      </c>
      <c r="B12" s="6"/>
      <c r="D12" s="48"/>
      <c r="E12" s="6"/>
      <c r="F12" s="6"/>
    </row>
    <row r="13" spans="1:6" ht="12.75">
      <c r="A13" s="5" t="s">
        <v>53</v>
      </c>
      <c r="B13" s="6">
        <v>212.2</v>
      </c>
      <c r="C13" s="6">
        <v>205.8</v>
      </c>
      <c r="D13" s="94">
        <v>222.2</v>
      </c>
      <c r="E13" s="6">
        <v>176.6</v>
      </c>
      <c r="F13" s="6">
        <v>340.5</v>
      </c>
    </row>
    <row r="14" spans="1:6" ht="12.75">
      <c r="A14" s="5" t="s">
        <v>344</v>
      </c>
      <c r="B14" s="6">
        <v>705.9</v>
      </c>
      <c r="C14" s="6">
        <v>1325.6</v>
      </c>
      <c r="D14" s="94">
        <v>1182.4</v>
      </c>
      <c r="E14" s="6">
        <v>990.1</v>
      </c>
      <c r="F14" s="6">
        <v>884.5</v>
      </c>
    </row>
    <row r="15" spans="1:6" ht="12.75">
      <c r="A15" s="5" t="s">
        <v>474</v>
      </c>
      <c r="B15" s="6"/>
      <c r="D15" s="48"/>
      <c r="E15" s="6"/>
      <c r="F15" s="6"/>
    </row>
    <row r="16" spans="1:6" ht="12.75">
      <c r="A16" s="5" t="s">
        <v>454</v>
      </c>
      <c r="B16" s="6">
        <v>1093</v>
      </c>
      <c r="C16" s="6">
        <v>1208.3</v>
      </c>
      <c r="D16" s="94">
        <v>1240.1</v>
      </c>
      <c r="E16" s="6">
        <v>1421.5</v>
      </c>
      <c r="F16" s="6">
        <v>1977.8</v>
      </c>
    </row>
    <row r="17" spans="1:6" ht="12.75">
      <c r="A17" s="5" t="s">
        <v>347</v>
      </c>
      <c r="B17" s="6">
        <v>80.1</v>
      </c>
      <c r="C17" s="6">
        <v>109.3</v>
      </c>
      <c r="D17" s="48">
        <v>117.7</v>
      </c>
      <c r="E17" s="6">
        <v>131.2</v>
      </c>
      <c r="F17" s="6">
        <v>168.5</v>
      </c>
    </row>
    <row r="18" spans="1:6" ht="12.75">
      <c r="A18" s="5" t="s">
        <v>348</v>
      </c>
      <c r="B18" s="6">
        <v>349.2</v>
      </c>
      <c r="C18" s="6">
        <v>367.7</v>
      </c>
      <c r="D18" s="48">
        <v>435.1</v>
      </c>
      <c r="E18" s="6">
        <v>445.3</v>
      </c>
      <c r="F18" s="6">
        <v>449.4</v>
      </c>
    </row>
    <row r="19" spans="1:6" ht="13.5">
      <c r="A19" s="5" t="s">
        <v>325</v>
      </c>
      <c r="B19" s="6">
        <v>128.4</v>
      </c>
      <c r="C19" s="6">
        <v>181.1</v>
      </c>
      <c r="D19" s="94">
        <v>232.9</v>
      </c>
      <c r="E19" s="6">
        <v>208</v>
      </c>
      <c r="F19" s="6">
        <v>262.1</v>
      </c>
    </row>
    <row r="20" spans="1:6" ht="12.75">
      <c r="A20" s="5" t="s">
        <v>350</v>
      </c>
      <c r="B20" s="6"/>
      <c r="D20" s="48"/>
      <c r="E20" s="6"/>
      <c r="F20" s="6"/>
    </row>
    <row r="21" spans="1:6" ht="12.75">
      <c r="A21" s="5" t="s">
        <v>351</v>
      </c>
      <c r="B21" s="6">
        <v>107.3</v>
      </c>
      <c r="C21" s="6">
        <v>344.5</v>
      </c>
      <c r="D21" s="94">
        <v>408.8</v>
      </c>
      <c r="E21" s="6">
        <v>504.4</v>
      </c>
      <c r="F21" s="6">
        <v>478.7</v>
      </c>
    </row>
    <row r="22" spans="1:6" ht="12.75">
      <c r="A22" s="5" t="s">
        <v>352</v>
      </c>
      <c r="B22" s="6">
        <v>345.3</v>
      </c>
      <c r="C22" s="6">
        <v>355.1</v>
      </c>
      <c r="D22" s="94">
        <v>457.7</v>
      </c>
      <c r="E22" s="6">
        <v>603.1</v>
      </c>
      <c r="F22" s="6">
        <v>669.1</v>
      </c>
    </row>
    <row r="23" spans="1:6" ht="12.75">
      <c r="A23" s="5" t="s">
        <v>353</v>
      </c>
      <c r="B23" s="6">
        <v>316.1</v>
      </c>
      <c r="C23" s="6">
        <v>370.4</v>
      </c>
      <c r="D23" s="94">
        <v>398.8</v>
      </c>
      <c r="E23" s="6">
        <v>420.1</v>
      </c>
      <c r="F23" s="6">
        <v>744.7</v>
      </c>
    </row>
    <row r="24" spans="1:6" ht="12.75">
      <c r="A24" s="5" t="s">
        <v>483</v>
      </c>
      <c r="B24" s="6"/>
      <c r="D24" s="48"/>
      <c r="E24" s="6"/>
      <c r="F24" s="6"/>
    </row>
    <row r="25" spans="1:6" ht="12.75">
      <c r="A25" s="5" t="s">
        <v>484</v>
      </c>
      <c r="B25" s="6">
        <v>130.9</v>
      </c>
      <c r="C25" s="6">
        <v>157.6</v>
      </c>
      <c r="D25" s="94">
        <v>223.3</v>
      </c>
      <c r="E25" s="6">
        <v>295.6</v>
      </c>
      <c r="F25" s="6">
        <v>420.7</v>
      </c>
    </row>
    <row r="26" spans="1:6" ht="12.75">
      <c r="A26" s="5" t="s">
        <v>355</v>
      </c>
      <c r="B26" s="6"/>
      <c r="D26" s="48"/>
      <c r="E26" s="6"/>
      <c r="F26" s="6"/>
    </row>
    <row r="27" spans="1:6" ht="12.75">
      <c r="A27" s="5" t="s">
        <v>356</v>
      </c>
      <c r="B27" s="6">
        <v>46.7</v>
      </c>
      <c r="C27" s="6">
        <v>57.6</v>
      </c>
      <c r="D27" s="94">
        <v>108.1</v>
      </c>
      <c r="E27" s="6">
        <v>92.4</v>
      </c>
      <c r="F27" s="6">
        <v>114.8</v>
      </c>
    </row>
    <row r="28" spans="1:6" ht="13.5" thickBot="1">
      <c r="A28" s="225"/>
      <c r="B28" s="11"/>
      <c r="C28" s="42"/>
      <c r="D28" s="42"/>
      <c r="E28" s="42"/>
      <c r="F28" s="42"/>
    </row>
    <row r="29" spans="1:2" ht="12.75">
      <c r="A29" s="175"/>
      <c r="B29" s="5"/>
    </row>
    <row r="30" ht="18.75" customHeight="1">
      <c r="A30" s="105" t="s">
        <v>83</v>
      </c>
    </row>
    <row r="31" spans="1:6" ht="18.75" customHeight="1" thickBot="1">
      <c r="A31" s="172" t="s">
        <v>243</v>
      </c>
      <c r="B31" s="42"/>
      <c r="C31" s="42"/>
      <c r="D31" s="42"/>
      <c r="E31" s="42"/>
      <c r="F31" s="42"/>
    </row>
    <row r="32" spans="1:6" ht="18" customHeight="1" thickBot="1">
      <c r="A32" s="225"/>
      <c r="B32" s="79">
        <v>2007</v>
      </c>
      <c r="C32" s="79">
        <v>2008</v>
      </c>
      <c r="D32" s="79">
        <v>2009</v>
      </c>
      <c r="E32" s="79">
        <v>2010</v>
      </c>
      <c r="F32" s="79">
        <v>2011</v>
      </c>
    </row>
    <row r="33" spans="1:2" ht="12.75">
      <c r="A33" s="284"/>
      <c r="B33" s="5"/>
    </row>
    <row r="34" spans="1:7" ht="12.75">
      <c r="A34" s="375" t="s">
        <v>424</v>
      </c>
      <c r="B34" s="9">
        <v>7116.5</v>
      </c>
      <c r="C34" s="9">
        <v>9023.4</v>
      </c>
      <c r="D34" s="9">
        <f>SUM(D36:D58)</f>
        <v>9236</v>
      </c>
      <c r="E34" s="9">
        <f>SUM(E36:E58)</f>
        <v>10020.4</v>
      </c>
      <c r="F34" s="9">
        <v>12734.7</v>
      </c>
      <c r="G34" s="140"/>
    </row>
    <row r="35" spans="1:6" ht="12.75">
      <c r="A35" s="284"/>
      <c r="B35" s="5"/>
      <c r="D35" s="5"/>
      <c r="F35" s="6"/>
    </row>
    <row r="36" spans="1:6" ht="12.75">
      <c r="A36" s="5" t="s">
        <v>338</v>
      </c>
      <c r="B36" s="5">
        <v>4910.5</v>
      </c>
      <c r="C36" s="6">
        <v>6188.5</v>
      </c>
      <c r="D36" s="94">
        <v>6344.8</v>
      </c>
      <c r="E36" s="6">
        <v>7008</v>
      </c>
      <c r="F36" s="6">
        <v>8972.9</v>
      </c>
    </row>
    <row r="37" spans="1:6" ht="12.75">
      <c r="A37" s="5" t="s">
        <v>339</v>
      </c>
      <c r="B37" s="36">
        <v>0</v>
      </c>
      <c r="C37" s="6">
        <v>1.7</v>
      </c>
      <c r="D37" s="94">
        <v>2.5</v>
      </c>
      <c r="E37" s="6">
        <v>4.3</v>
      </c>
      <c r="F37" s="6">
        <v>6.6</v>
      </c>
    </row>
    <row r="38" spans="1:6" ht="12.75">
      <c r="A38" s="5" t="s">
        <v>340</v>
      </c>
      <c r="B38" s="5">
        <v>1.1</v>
      </c>
      <c r="C38" s="6">
        <v>1.6</v>
      </c>
      <c r="D38" s="94">
        <v>0.4</v>
      </c>
      <c r="E38" s="6">
        <v>0.3</v>
      </c>
      <c r="F38" s="6">
        <v>21.5</v>
      </c>
    </row>
    <row r="39" spans="1:6" ht="12.75">
      <c r="A39" s="5" t="s">
        <v>341</v>
      </c>
      <c r="B39" s="5">
        <v>733.3</v>
      </c>
      <c r="C39" s="6">
        <v>987.7</v>
      </c>
      <c r="D39" s="94">
        <v>604.6</v>
      </c>
      <c r="E39" s="6">
        <v>804.8</v>
      </c>
      <c r="F39" s="6">
        <v>892</v>
      </c>
    </row>
    <row r="40" spans="1:6" ht="12.75">
      <c r="A40" s="5" t="s">
        <v>342</v>
      </c>
      <c r="B40" s="5"/>
      <c r="D40" s="6"/>
      <c r="E40" s="6"/>
      <c r="F40" s="6"/>
    </row>
    <row r="41" spans="1:6" ht="12.75">
      <c r="A41" s="5" t="s">
        <v>53</v>
      </c>
      <c r="B41" s="5">
        <v>42.9</v>
      </c>
      <c r="C41" s="6">
        <v>51.8</v>
      </c>
      <c r="D41" s="94">
        <v>49.4</v>
      </c>
      <c r="E41" s="6">
        <v>56.6</v>
      </c>
      <c r="F41" s="6">
        <v>72.3</v>
      </c>
    </row>
    <row r="42" spans="1:6" ht="12.75">
      <c r="A42" s="5" t="s">
        <v>344</v>
      </c>
      <c r="B42" s="5">
        <v>500.1</v>
      </c>
      <c r="C42" s="6">
        <v>556.9</v>
      </c>
      <c r="D42" s="94">
        <v>554</v>
      </c>
      <c r="E42" s="6">
        <v>605.3</v>
      </c>
      <c r="F42" s="6">
        <v>566.6</v>
      </c>
    </row>
    <row r="43" spans="1:6" ht="12.75">
      <c r="A43" s="5" t="s">
        <v>474</v>
      </c>
      <c r="B43" s="5"/>
      <c r="D43" s="6"/>
      <c r="E43" s="6"/>
      <c r="F43" s="6"/>
    </row>
    <row r="44" spans="1:6" ht="12.75">
      <c r="A44" s="5" t="s">
        <v>454</v>
      </c>
      <c r="B44" s="5">
        <v>304.3</v>
      </c>
      <c r="C44" s="6">
        <v>484.2</v>
      </c>
      <c r="D44" s="94">
        <v>645.8</v>
      </c>
      <c r="E44" s="6">
        <v>519.6</v>
      </c>
      <c r="F44" s="6">
        <v>1101.4</v>
      </c>
    </row>
    <row r="45" spans="1:6" ht="12.75">
      <c r="A45" s="5" t="s">
        <v>347</v>
      </c>
      <c r="B45" s="5">
        <v>53.2</v>
      </c>
      <c r="C45" s="6">
        <v>76.4</v>
      </c>
      <c r="D45" s="6">
        <v>94</v>
      </c>
      <c r="E45" s="6">
        <v>93</v>
      </c>
      <c r="F45" s="6">
        <v>104.6</v>
      </c>
    </row>
    <row r="46" spans="1:6" ht="12.75">
      <c r="A46" s="5" t="s">
        <v>348</v>
      </c>
      <c r="B46" s="5">
        <v>218.8</v>
      </c>
      <c r="C46" s="6">
        <v>200.4</v>
      </c>
      <c r="D46" s="94">
        <v>308.3</v>
      </c>
      <c r="E46" s="6">
        <v>207.4</v>
      </c>
      <c r="F46" s="6">
        <v>209.6</v>
      </c>
    </row>
    <row r="47" spans="1:6" ht="13.5">
      <c r="A47" s="5" t="s">
        <v>325</v>
      </c>
      <c r="B47" s="5">
        <v>36.1</v>
      </c>
      <c r="C47" s="6">
        <v>46.7</v>
      </c>
      <c r="D47" s="94">
        <v>69.7</v>
      </c>
      <c r="E47" s="6">
        <v>49.1</v>
      </c>
      <c r="F47" s="6">
        <v>60.7</v>
      </c>
    </row>
    <row r="48" spans="1:6" ht="12.75">
      <c r="A48" s="5" t="s">
        <v>350</v>
      </c>
      <c r="B48" s="5"/>
      <c r="D48" s="6"/>
      <c r="E48" s="6"/>
      <c r="F48" s="6"/>
    </row>
    <row r="49" spans="1:6" ht="12.75">
      <c r="A49" s="5" t="s">
        <v>351</v>
      </c>
      <c r="B49" s="5">
        <v>39.1</v>
      </c>
      <c r="C49" s="6">
        <v>104.9</v>
      </c>
      <c r="D49" s="94">
        <v>111.7</v>
      </c>
      <c r="E49" s="6">
        <v>122.3</v>
      </c>
      <c r="F49" s="6">
        <v>81.6</v>
      </c>
    </row>
    <row r="50" spans="1:6" ht="12.75">
      <c r="A50" s="5" t="s">
        <v>352</v>
      </c>
      <c r="B50" s="5">
        <v>57.2</v>
      </c>
      <c r="C50" s="6">
        <v>71.9</v>
      </c>
      <c r="D50" s="94">
        <v>93.4</v>
      </c>
      <c r="E50" s="6">
        <v>161.1</v>
      </c>
      <c r="F50" s="6">
        <v>171.3</v>
      </c>
    </row>
    <row r="51" spans="1:6" ht="12.75">
      <c r="A51" s="5" t="s">
        <v>353</v>
      </c>
      <c r="B51" s="5">
        <v>94.3</v>
      </c>
      <c r="C51" s="6">
        <v>99.1</v>
      </c>
      <c r="D51" s="94">
        <v>114.8</v>
      </c>
      <c r="E51" s="6">
        <v>133.5</v>
      </c>
      <c r="F51" s="6">
        <v>163.2</v>
      </c>
    </row>
    <row r="52" spans="1:6" ht="12.75">
      <c r="A52" s="5" t="s">
        <v>483</v>
      </c>
      <c r="B52" s="5"/>
      <c r="D52" s="6"/>
      <c r="E52" s="6"/>
      <c r="F52" s="6"/>
    </row>
    <row r="53" spans="1:6" ht="12.75">
      <c r="A53" s="5" t="s">
        <v>484</v>
      </c>
      <c r="B53" s="5">
        <v>37.7</v>
      </c>
      <c r="C53" s="6">
        <v>33.3</v>
      </c>
      <c r="D53" s="94">
        <v>56</v>
      </c>
      <c r="E53" s="6">
        <v>91.5</v>
      </c>
      <c r="F53" s="6">
        <v>110.4</v>
      </c>
    </row>
    <row r="54" spans="1:6" ht="12.75">
      <c r="A54" s="5" t="s">
        <v>355</v>
      </c>
      <c r="B54" s="5"/>
      <c r="D54" s="6"/>
      <c r="E54" s="6"/>
      <c r="F54" s="6"/>
    </row>
    <row r="55" spans="1:6" ht="12.75">
      <c r="A55" s="5" t="s">
        <v>356</v>
      </c>
      <c r="B55" s="5">
        <v>21.1</v>
      </c>
      <c r="C55" s="6">
        <v>24.4</v>
      </c>
      <c r="D55" s="94">
        <v>48.5</v>
      </c>
      <c r="E55" s="6">
        <v>37.6</v>
      </c>
      <c r="F55" s="6">
        <v>51.1</v>
      </c>
    </row>
    <row r="56" spans="1:6" ht="12.75">
      <c r="A56" s="284" t="s">
        <v>54</v>
      </c>
      <c r="B56" s="5"/>
      <c r="D56" s="6"/>
      <c r="E56" s="6"/>
      <c r="F56" s="6"/>
    </row>
    <row r="57" spans="1:6" ht="12.75">
      <c r="A57" s="175" t="s">
        <v>362</v>
      </c>
      <c r="B57" s="5">
        <v>66.8</v>
      </c>
      <c r="C57" s="6">
        <v>93.9</v>
      </c>
      <c r="D57" s="379">
        <v>138.1</v>
      </c>
      <c r="E57" s="6">
        <v>126</v>
      </c>
      <c r="F57" s="6">
        <v>148.9</v>
      </c>
    </row>
    <row r="58" spans="1:6" ht="13.5" thickBot="1">
      <c r="A58" s="225"/>
      <c r="B58" s="11"/>
      <c r="C58" s="42"/>
      <c r="D58" s="378"/>
      <c r="E58" s="42"/>
      <c r="F58" s="42"/>
    </row>
    <row r="59" spans="1:2" ht="12.75">
      <c r="A59" s="175"/>
      <c r="B59" s="5"/>
    </row>
    <row r="60" ht="18.75" customHeight="1">
      <c r="A60" s="105" t="s">
        <v>84</v>
      </c>
    </row>
    <row r="61" spans="1:6" ht="18.75" customHeight="1" thickBot="1">
      <c r="A61" s="172" t="s">
        <v>243</v>
      </c>
      <c r="B61" s="42"/>
      <c r="C61" s="42"/>
      <c r="D61" s="42"/>
      <c r="E61" s="42"/>
      <c r="F61" s="42"/>
    </row>
    <row r="62" spans="1:6" ht="18" customHeight="1" thickBot="1">
      <c r="A62" s="225"/>
      <c r="B62" s="79">
        <v>2007</v>
      </c>
      <c r="C62" s="79">
        <v>2008</v>
      </c>
      <c r="D62" s="79">
        <v>2009</v>
      </c>
      <c r="E62" s="79">
        <v>2010</v>
      </c>
      <c r="F62" s="79">
        <v>2011</v>
      </c>
    </row>
    <row r="63" spans="1:4" ht="12.75">
      <c r="A63" s="284"/>
      <c r="B63" s="5"/>
      <c r="D63" s="5"/>
    </row>
    <row r="64" spans="1:7" ht="13.5">
      <c r="A64" s="375" t="s">
        <v>334</v>
      </c>
      <c r="B64" s="82">
        <v>5830.1</v>
      </c>
      <c r="C64" s="9">
        <v>8469.6</v>
      </c>
      <c r="D64" s="9">
        <v>6044.1</v>
      </c>
      <c r="E64" s="9">
        <f>E66+E89</f>
        <v>7338</v>
      </c>
      <c r="F64" s="9">
        <v>6652.4</v>
      </c>
      <c r="G64" s="140"/>
    </row>
    <row r="65" spans="1:6" ht="12.75">
      <c r="A65" s="375"/>
      <c r="B65" s="5"/>
      <c r="D65" s="6"/>
      <c r="E65" s="6"/>
      <c r="F65" s="6"/>
    </row>
    <row r="66" spans="1:7" ht="12.75">
      <c r="A66" s="284" t="s">
        <v>468</v>
      </c>
      <c r="B66" s="47">
        <v>5738.2</v>
      </c>
      <c r="C66" s="6">
        <v>8358.3</v>
      </c>
      <c r="D66" s="6">
        <v>5942.6</v>
      </c>
      <c r="E66" s="6">
        <f>SUM(E67:E88)</f>
        <v>7220</v>
      </c>
      <c r="F66" s="6">
        <v>6478.8</v>
      </c>
      <c r="G66" s="140"/>
    </row>
    <row r="67" spans="1:6" ht="12.75">
      <c r="A67" s="5" t="s">
        <v>364</v>
      </c>
      <c r="B67" s="6">
        <v>3619.5</v>
      </c>
      <c r="C67" s="6">
        <v>5447.8</v>
      </c>
      <c r="D67" s="6">
        <v>3085.6</v>
      </c>
      <c r="E67" s="6">
        <v>4016.4</v>
      </c>
      <c r="F67" s="6">
        <v>2631.2</v>
      </c>
    </row>
    <row r="68" spans="1:6" ht="12.75">
      <c r="A68" s="5" t="s">
        <v>365</v>
      </c>
      <c r="B68" s="66">
        <v>0</v>
      </c>
      <c r="C68" s="6">
        <v>0.6</v>
      </c>
      <c r="D68" s="6">
        <v>1.3</v>
      </c>
      <c r="E68" s="6">
        <v>1.2</v>
      </c>
      <c r="F68" s="6">
        <v>3.5</v>
      </c>
    </row>
    <row r="69" spans="1:6" ht="12.75">
      <c r="A69" s="5" t="s">
        <v>366</v>
      </c>
      <c r="B69" s="6">
        <v>4.1</v>
      </c>
      <c r="C69" s="6">
        <v>-0.6</v>
      </c>
      <c r="D69" s="6">
        <v>1.3</v>
      </c>
      <c r="E69" s="6">
        <v>1.4</v>
      </c>
      <c r="F69" s="6">
        <v>37.7</v>
      </c>
    </row>
    <row r="70" spans="1:6" ht="12.75">
      <c r="A70" s="5" t="s">
        <v>367</v>
      </c>
      <c r="B70" s="47">
        <v>71.1</v>
      </c>
      <c r="C70" s="6">
        <v>71.4</v>
      </c>
      <c r="D70" s="6">
        <v>111</v>
      </c>
      <c r="E70" s="6">
        <v>115.7</v>
      </c>
      <c r="F70" s="6">
        <v>137.3</v>
      </c>
    </row>
    <row r="71" spans="1:6" ht="12.75">
      <c r="A71" s="5" t="s">
        <v>368</v>
      </c>
      <c r="B71" s="5"/>
      <c r="D71" s="6"/>
      <c r="E71" s="6"/>
      <c r="F71" s="6"/>
    </row>
    <row r="72" spans="1:6" ht="12.75">
      <c r="A72" s="5" t="s">
        <v>369</v>
      </c>
      <c r="B72" s="6">
        <v>169.3</v>
      </c>
      <c r="C72" s="6">
        <v>154</v>
      </c>
      <c r="D72" s="6">
        <v>172.8</v>
      </c>
      <c r="E72" s="6">
        <v>120</v>
      </c>
      <c r="F72" s="6">
        <v>268.2</v>
      </c>
    </row>
    <row r="73" spans="1:6" ht="12.75">
      <c r="A73" s="5" t="s">
        <v>370</v>
      </c>
      <c r="B73" s="6">
        <v>205.8</v>
      </c>
      <c r="C73" s="6">
        <v>768.7</v>
      </c>
      <c r="D73" s="6">
        <v>628.4</v>
      </c>
      <c r="E73" s="6">
        <v>384.8</v>
      </c>
      <c r="F73" s="6">
        <v>317.9</v>
      </c>
    </row>
    <row r="74" spans="1:6" ht="12.75">
      <c r="A74" s="5" t="s">
        <v>527</v>
      </c>
      <c r="B74" s="5"/>
      <c r="D74" s="6"/>
      <c r="E74" s="6"/>
      <c r="F74" s="6"/>
    </row>
    <row r="75" spans="1:6" ht="12.75">
      <c r="A75" s="5" t="s">
        <v>533</v>
      </c>
      <c r="B75" s="6">
        <v>788.7</v>
      </c>
      <c r="C75" s="6">
        <v>724.1</v>
      </c>
      <c r="D75" s="6">
        <v>594.3</v>
      </c>
      <c r="E75" s="6">
        <v>901.9</v>
      </c>
      <c r="F75" s="6">
        <v>876.4</v>
      </c>
    </row>
    <row r="76" spans="1:6" ht="12.75">
      <c r="A76" s="5" t="s">
        <v>425</v>
      </c>
      <c r="B76" s="6">
        <v>26.9</v>
      </c>
      <c r="C76" s="6">
        <v>32.9</v>
      </c>
      <c r="D76" s="6">
        <v>23.7</v>
      </c>
      <c r="E76" s="6">
        <v>38.2</v>
      </c>
      <c r="F76" s="6">
        <v>63.9</v>
      </c>
    </row>
    <row r="77" spans="1:6" ht="12.75">
      <c r="A77" s="5" t="s">
        <v>426</v>
      </c>
      <c r="B77" s="6">
        <v>130.4</v>
      </c>
      <c r="C77" s="6">
        <v>167.3</v>
      </c>
      <c r="D77" s="6">
        <v>126.8</v>
      </c>
      <c r="E77" s="6">
        <v>237.9</v>
      </c>
      <c r="F77" s="6">
        <v>239.8</v>
      </c>
    </row>
    <row r="78" spans="1:6" ht="13.5">
      <c r="A78" s="5" t="s">
        <v>327</v>
      </c>
      <c r="B78" s="6">
        <v>92.3</v>
      </c>
      <c r="C78" s="6">
        <v>134.4</v>
      </c>
      <c r="D78" s="6">
        <v>163.2</v>
      </c>
      <c r="E78" s="6">
        <v>158.9</v>
      </c>
      <c r="F78" s="6">
        <v>201.4</v>
      </c>
    </row>
    <row r="79" spans="1:6" ht="12.75">
      <c r="A79" s="5" t="s">
        <v>428</v>
      </c>
      <c r="B79" s="5"/>
      <c r="D79" s="6"/>
      <c r="E79" s="6"/>
      <c r="F79" s="6"/>
    </row>
    <row r="80" spans="1:6" ht="12.75">
      <c r="A80" s="5" t="s">
        <v>378</v>
      </c>
      <c r="B80" s="6">
        <v>68.2</v>
      </c>
      <c r="C80" s="6">
        <v>239.6</v>
      </c>
      <c r="D80" s="6">
        <v>297.1</v>
      </c>
      <c r="E80" s="6">
        <v>382.1</v>
      </c>
      <c r="F80" s="6">
        <v>397.1</v>
      </c>
    </row>
    <row r="81" spans="1:6" ht="12.75">
      <c r="A81" s="5" t="s">
        <v>430</v>
      </c>
      <c r="B81" s="6">
        <v>288.1</v>
      </c>
      <c r="C81" s="6">
        <v>283.2</v>
      </c>
      <c r="D81" s="6">
        <v>364.3</v>
      </c>
      <c r="E81" s="6">
        <v>442</v>
      </c>
      <c r="F81" s="6">
        <v>497.8</v>
      </c>
    </row>
    <row r="82" spans="1:6" ht="12.75">
      <c r="A82" s="5" t="s">
        <v>431</v>
      </c>
      <c r="B82" s="6">
        <v>221.8</v>
      </c>
      <c r="C82" s="6">
        <v>271.3</v>
      </c>
      <c r="D82" s="6">
        <v>284</v>
      </c>
      <c r="E82" s="6">
        <v>286.6</v>
      </c>
      <c r="F82" s="6">
        <v>581.5</v>
      </c>
    </row>
    <row r="83" spans="1:6" ht="12.75">
      <c r="A83" s="5" t="s">
        <v>492</v>
      </c>
      <c r="B83" s="5"/>
      <c r="D83" s="6"/>
      <c r="E83" s="6"/>
      <c r="F83" s="6"/>
    </row>
    <row r="84" spans="1:6" ht="12.75">
      <c r="A84" s="5" t="s">
        <v>463</v>
      </c>
      <c r="B84" s="6">
        <v>93.2</v>
      </c>
      <c r="C84" s="6">
        <v>124.3</v>
      </c>
      <c r="D84" s="6">
        <v>167.3</v>
      </c>
      <c r="E84" s="6">
        <v>204.1</v>
      </c>
      <c r="F84" s="6">
        <v>310.3</v>
      </c>
    </row>
    <row r="85" spans="1:6" ht="12.75">
      <c r="A85" s="5" t="s">
        <v>433</v>
      </c>
      <c r="B85" s="5"/>
      <c r="D85" s="6"/>
      <c r="E85" s="6"/>
      <c r="F85" s="6"/>
    </row>
    <row r="86" spans="1:6" ht="12.75">
      <c r="A86" s="5" t="s">
        <v>393</v>
      </c>
      <c r="B86" s="6">
        <v>25.6</v>
      </c>
      <c r="C86" s="6">
        <v>33.2</v>
      </c>
      <c r="D86" s="6">
        <v>59.6</v>
      </c>
      <c r="E86" s="6">
        <v>54.8</v>
      </c>
      <c r="F86" s="6">
        <v>63.7</v>
      </c>
    </row>
    <row r="87" spans="1:6" ht="12.75">
      <c r="A87" s="284" t="s">
        <v>58</v>
      </c>
      <c r="B87" s="5"/>
      <c r="D87" s="6"/>
      <c r="E87" s="6"/>
      <c r="F87" s="6"/>
    </row>
    <row r="88" spans="1:6" ht="12.75">
      <c r="A88" s="175" t="s">
        <v>395</v>
      </c>
      <c r="B88" s="5">
        <v>-66.8</v>
      </c>
      <c r="C88" s="6">
        <v>-93.9</v>
      </c>
      <c r="D88" s="6">
        <v>-138.1</v>
      </c>
      <c r="E88" s="6">
        <v>-126</v>
      </c>
      <c r="F88" s="6">
        <v>-148.9</v>
      </c>
    </row>
    <row r="89" spans="1:6" ht="12.75">
      <c r="A89" s="284" t="s">
        <v>55</v>
      </c>
      <c r="B89" s="5">
        <v>91.9</v>
      </c>
      <c r="C89" s="6">
        <v>111.3</v>
      </c>
      <c r="D89" s="6">
        <v>101.5</v>
      </c>
      <c r="E89" s="6">
        <v>118</v>
      </c>
      <c r="F89" s="6">
        <v>173.6</v>
      </c>
    </row>
    <row r="90" spans="1:6" ht="13.5" thickBot="1">
      <c r="A90" s="42"/>
      <c r="B90" s="11"/>
      <c r="C90" s="42"/>
      <c r="D90" s="8"/>
      <c r="E90" s="42"/>
      <c r="F90" s="42"/>
    </row>
    <row r="91" ht="12.75">
      <c r="B91" s="5"/>
    </row>
    <row r="92" ht="12.75">
      <c r="A92" s="206" t="s">
        <v>328</v>
      </c>
    </row>
    <row r="93" ht="12.75">
      <c r="A93" s="373" t="s">
        <v>56</v>
      </c>
    </row>
    <row r="95" ht="18.75" customHeight="1">
      <c r="A95" s="105" t="s">
        <v>85</v>
      </c>
    </row>
    <row r="96" ht="18.75" customHeight="1">
      <c r="A96" s="105" t="s">
        <v>198</v>
      </c>
    </row>
    <row r="97" spans="1:6" ht="18" customHeight="1" thickBot="1">
      <c r="A97" s="172" t="s">
        <v>114</v>
      </c>
      <c r="B97" s="42"/>
      <c r="C97" s="42"/>
      <c r="D97" s="42"/>
      <c r="E97" s="42"/>
      <c r="F97" s="42"/>
    </row>
    <row r="98" spans="1:6" ht="18" customHeight="1" thickBot="1">
      <c r="A98" s="225"/>
      <c r="B98" s="79">
        <v>2007</v>
      </c>
      <c r="C98" s="79">
        <v>2008</v>
      </c>
      <c r="D98" s="79">
        <v>2009</v>
      </c>
      <c r="E98" s="79">
        <v>2010</v>
      </c>
      <c r="F98" s="79">
        <v>2011</v>
      </c>
    </row>
    <row r="99" ht="12.75">
      <c r="A99" s="284"/>
    </row>
    <row r="100" spans="1:6" ht="12.75">
      <c r="A100" s="375" t="s">
        <v>335</v>
      </c>
      <c r="B100" s="44">
        <v>100</v>
      </c>
      <c r="C100" s="44">
        <v>100</v>
      </c>
      <c r="D100" s="44">
        <v>100</v>
      </c>
      <c r="E100" s="44">
        <v>100</v>
      </c>
      <c r="F100" s="40">
        <v>100</v>
      </c>
    </row>
    <row r="101" spans="1:6" ht="12.75">
      <c r="A101" s="375"/>
      <c r="B101" s="5"/>
      <c r="D101" s="5"/>
      <c r="F101" s="5"/>
    </row>
    <row r="102" spans="1:6" ht="12.75">
      <c r="A102" s="5" t="s">
        <v>364</v>
      </c>
      <c r="B102" s="6">
        <v>62.1</v>
      </c>
      <c r="C102" s="6">
        <v>64.3</v>
      </c>
      <c r="D102" s="98">
        <v>51.1</v>
      </c>
      <c r="E102" s="80">
        <v>54.7</v>
      </c>
      <c r="F102" s="5">
        <v>39.5</v>
      </c>
    </row>
    <row r="103" spans="1:6" ht="12.75">
      <c r="A103" s="5" t="s">
        <v>365</v>
      </c>
      <c r="B103" s="6">
        <v>0</v>
      </c>
      <c r="C103" s="6">
        <v>0</v>
      </c>
      <c r="D103" s="36">
        <v>0</v>
      </c>
      <c r="E103" s="36">
        <v>0</v>
      </c>
      <c r="F103" s="5">
        <v>0.1</v>
      </c>
    </row>
    <row r="104" spans="1:6" ht="12.75">
      <c r="A104" s="5" t="s">
        <v>366</v>
      </c>
      <c r="B104" s="6">
        <v>0.1</v>
      </c>
      <c r="C104" s="6">
        <v>0</v>
      </c>
      <c r="D104" s="36">
        <v>0</v>
      </c>
      <c r="E104" s="36">
        <v>0</v>
      </c>
      <c r="F104" s="5">
        <v>0.6</v>
      </c>
    </row>
    <row r="105" spans="1:6" ht="12.75">
      <c r="A105" s="5" t="s">
        <v>367</v>
      </c>
      <c r="B105" s="6">
        <v>1.2</v>
      </c>
      <c r="C105" s="6">
        <v>0.8</v>
      </c>
      <c r="D105" s="36">
        <v>1.8</v>
      </c>
      <c r="E105" s="36">
        <v>1.6</v>
      </c>
      <c r="F105" s="36">
        <v>2</v>
      </c>
    </row>
    <row r="106" spans="1:6" ht="12.75">
      <c r="A106" s="5" t="s">
        <v>368</v>
      </c>
      <c r="B106" s="6"/>
      <c r="C106" s="6"/>
      <c r="D106" s="36"/>
      <c r="E106" s="36"/>
      <c r="F106" s="5"/>
    </row>
    <row r="107" spans="1:6" ht="12.75">
      <c r="A107" s="5" t="s">
        <v>369</v>
      </c>
      <c r="B107" s="6">
        <v>2.9</v>
      </c>
      <c r="C107" s="6">
        <v>1.8</v>
      </c>
      <c r="D107" s="36">
        <v>2.9</v>
      </c>
      <c r="E107" s="36">
        <v>1.6</v>
      </c>
      <c r="F107" s="36">
        <v>4</v>
      </c>
    </row>
    <row r="108" spans="1:6" ht="12.75">
      <c r="A108" s="5" t="s">
        <v>370</v>
      </c>
      <c r="B108" s="6">
        <v>3.5</v>
      </c>
      <c r="C108" s="6">
        <v>9.1</v>
      </c>
      <c r="D108" s="36">
        <v>10.4</v>
      </c>
      <c r="E108" s="36">
        <v>5.3</v>
      </c>
      <c r="F108" s="5">
        <v>4.8</v>
      </c>
    </row>
    <row r="109" spans="1:6" ht="12.75">
      <c r="A109" s="5" t="s">
        <v>527</v>
      </c>
      <c r="B109" s="6"/>
      <c r="C109" s="6"/>
      <c r="D109" s="36"/>
      <c r="E109" s="36"/>
      <c r="F109" s="5"/>
    </row>
    <row r="110" spans="1:6" ht="12.75">
      <c r="A110" s="5" t="s">
        <v>533</v>
      </c>
      <c r="B110" s="6">
        <v>13.5</v>
      </c>
      <c r="C110" s="6">
        <v>8.6</v>
      </c>
      <c r="D110" s="36">
        <v>9.8</v>
      </c>
      <c r="E110" s="36">
        <v>12.3</v>
      </c>
      <c r="F110" s="5">
        <v>13.2</v>
      </c>
    </row>
    <row r="111" spans="1:6" ht="12.75">
      <c r="A111" s="5" t="s">
        <v>425</v>
      </c>
      <c r="B111" s="6">
        <v>0.5</v>
      </c>
      <c r="C111" s="6">
        <v>0.4</v>
      </c>
      <c r="D111" s="36">
        <v>0.4</v>
      </c>
      <c r="E111" s="36">
        <v>0.5</v>
      </c>
      <c r="F111" s="36">
        <v>1</v>
      </c>
    </row>
    <row r="112" spans="1:6" ht="12.75">
      <c r="A112" s="5" t="s">
        <v>426</v>
      </c>
      <c r="B112" s="6">
        <v>2.2</v>
      </c>
      <c r="C112" s="6">
        <v>2</v>
      </c>
      <c r="D112" s="36">
        <v>2.1</v>
      </c>
      <c r="E112" s="36">
        <v>3.2</v>
      </c>
      <c r="F112" s="5">
        <v>3.6</v>
      </c>
    </row>
    <row r="113" spans="1:6" ht="13.5">
      <c r="A113" s="5" t="s">
        <v>327</v>
      </c>
      <c r="B113" s="6">
        <v>1.6</v>
      </c>
      <c r="C113" s="6">
        <v>1.6</v>
      </c>
      <c r="D113" s="46">
        <v>2.7</v>
      </c>
      <c r="E113" s="36">
        <v>2.2</v>
      </c>
      <c r="F113" s="36">
        <v>3</v>
      </c>
    </row>
    <row r="114" spans="1:6" ht="12.75">
      <c r="A114" s="5" t="s">
        <v>428</v>
      </c>
      <c r="B114" s="6"/>
      <c r="C114" s="6"/>
      <c r="D114" s="36"/>
      <c r="E114" s="36"/>
      <c r="F114" s="5"/>
    </row>
    <row r="115" spans="1:6" ht="12.75">
      <c r="A115" s="5" t="s">
        <v>378</v>
      </c>
      <c r="B115" s="6">
        <v>1.2</v>
      </c>
      <c r="C115" s="6">
        <v>2.8</v>
      </c>
      <c r="D115" s="36">
        <v>4.9</v>
      </c>
      <c r="E115" s="36">
        <v>5.2</v>
      </c>
      <c r="F115" s="36">
        <v>6</v>
      </c>
    </row>
    <row r="116" spans="1:6" ht="12.75">
      <c r="A116" s="5" t="s">
        <v>430</v>
      </c>
      <c r="B116" s="6">
        <v>4.9</v>
      </c>
      <c r="C116" s="6">
        <v>3.3</v>
      </c>
      <c r="D116" s="36">
        <v>6</v>
      </c>
      <c r="E116" s="36">
        <v>6</v>
      </c>
      <c r="F116" s="5">
        <v>7.5</v>
      </c>
    </row>
    <row r="117" spans="1:6" ht="12.75">
      <c r="A117" s="5" t="s">
        <v>431</v>
      </c>
      <c r="B117" s="6">
        <v>3.8</v>
      </c>
      <c r="C117" s="6">
        <v>3.2</v>
      </c>
      <c r="D117" s="36">
        <v>4.7</v>
      </c>
      <c r="E117" s="36">
        <v>3.9</v>
      </c>
      <c r="F117" s="5">
        <v>8.7</v>
      </c>
    </row>
    <row r="118" spans="1:6" ht="12.75">
      <c r="A118" s="5" t="s">
        <v>492</v>
      </c>
      <c r="B118" s="6"/>
      <c r="C118" s="6"/>
      <c r="D118" s="36"/>
      <c r="E118" s="36"/>
      <c r="F118" s="5"/>
    </row>
    <row r="119" spans="1:6" ht="12.75">
      <c r="A119" s="5" t="s">
        <v>463</v>
      </c>
      <c r="B119" s="6">
        <v>1.6</v>
      </c>
      <c r="C119" s="6">
        <v>1.5</v>
      </c>
      <c r="D119" s="36">
        <v>2.8</v>
      </c>
      <c r="E119" s="36">
        <v>2.8</v>
      </c>
      <c r="F119" s="5">
        <v>4.6</v>
      </c>
    </row>
    <row r="120" spans="1:6" ht="12.75">
      <c r="A120" s="5" t="s">
        <v>433</v>
      </c>
      <c r="B120" s="6"/>
      <c r="C120" s="6"/>
      <c r="D120" s="36"/>
      <c r="E120" s="36"/>
      <c r="F120" s="5"/>
    </row>
    <row r="121" spans="1:6" ht="12.75">
      <c r="A121" s="5" t="s">
        <v>393</v>
      </c>
      <c r="B121" s="6">
        <v>0.4</v>
      </c>
      <c r="C121" s="6">
        <v>0.4</v>
      </c>
      <c r="D121" s="36">
        <v>1</v>
      </c>
      <c r="E121" s="36">
        <v>0.8</v>
      </c>
      <c r="F121" s="36">
        <v>1</v>
      </c>
    </row>
    <row r="122" spans="1:6" ht="12.75">
      <c r="A122" s="284" t="s">
        <v>58</v>
      </c>
      <c r="B122" s="6"/>
      <c r="C122" s="6"/>
      <c r="D122" s="36"/>
      <c r="E122" s="36"/>
      <c r="F122" s="5"/>
    </row>
    <row r="123" spans="1:6" ht="12.75">
      <c r="A123" s="175" t="s">
        <v>395</v>
      </c>
      <c r="B123" s="6">
        <v>-1.1</v>
      </c>
      <c r="C123" s="6">
        <v>-1.1</v>
      </c>
      <c r="D123" s="46">
        <v>-2.3</v>
      </c>
      <c r="E123" s="36">
        <v>-1.7</v>
      </c>
      <c r="F123" s="5">
        <v>-2.2</v>
      </c>
    </row>
    <row r="124" spans="1:6" ht="12.75">
      <c r="A124" s="284" t="s">
        <v>55</v>
      </c>
      <c r="B124" s="6">
        <v>1.6</v>
      </c>
      <c r="C124" s="6">
        <v>1.3</v>
      </c>
      <c r="D124" s="36">
        <v>1.7</v>
      </c>
      <c r="E124" s="36">
        <v>1.6</v>
      </c>
      <c r="F124" s="5">
        <v>2.6</v>
      </c>
    </row>
    <row r="125" spans="1:6" ht="13.5" thickBot="1">
      <c r="A125" s="42"/>
      <c r="B125" s="11"/>
      <c r="C125" s="42"/>
      <c r="D125" s="42"/>
      <c r="E125" s="222"/>
      <c r="F125" s="42"/>
    </row>
    <row r="126" ht="12.75">
      <c r="B126" s="5"/>
    </row>
    <row r="127" spans="1:3" ht="18.75" customHeight="1">
      <c r="A127" s="85" t="s">
        <v>50</v>
      </c>
      <c r="B127" s="5"/>
      <c r="C127" s="5"/>
    </row>
    <row r="128" spans="1:3" ht="18.75" customHeight="1">
      <c r="A128" s="85" t="s">
        <v>198</v>
      </c>
      <c r="B128" s="5"/>
      <c r="C128" s="5"/>
    </row>
    <row r="129" spans="1:6" ht="18" customHeight="1" thickBot="1">
      <c r="A129" s="483" t="s">
        <v>208</v>
      </c>
      <c r="B129" s="471"/>
      <c r="C129" s="471"/>
      <c r="D129" s="471"/>
      <c r="E129" s="471"/>
      <c r="F129" s="42"/>
    </row>
    <row r="130" spans="1:6" ht="18" customHeight="1" thickBot="1">
      <c r="A130" s="86"/>
      <c r="B130" s="79">
        <v>2007</v>
      </c>
      <c r="C130" s="79">
        <v>2008</v>
      </c>
      <c r="D130" s="79">
        <v>2009</v>
      </c>
      <c r="E130" s="79">
        <v>2010</v>
      </c>
      <c r="F130" s="79">
        <v>2011</v>
      </c>
    </row>
    <row r="131" spans="1:3" ht="12.75">
      <c r="A131" s="5"/>
      <c r="B131" s="5"/>
      <c r="C131" s="5"/>
    </row>
    <row r="132" spans="1:6" ht="12.75">
      <c r="A132" s="40" t="s">
        <v>329</v>
      </c>
      <c r="B132" s="87">
        <v>111.2</v>
      </c>
      <c r="C132" s="87">
        <v>103.5</v>
      </c>
      <c r="D132" s="40">
        <v>101.5</v>
      </c>
      <c r="E132" s="87">
        <v>97.9</v>
      </c>
      <c r="F132" s="40">
        <v>106.2</v>
      </c>
    </row>
    <row r="133" spans="1:6" ht="12.75">
      <c r="A133" s="5"/>
      <c r="B133" s="5"/>
      <c r="C133" s="5"/>
      <c r="D133" s="5"/>
      <c r="F133" s="5"/>
    </row>
    <row r="134" spans="1:6" ht="12.75">
      <c r="A134" s="5" t="s">
        <v>364</v>
      </c>
      <c r="B134" s="88">
        <v>108.3</v>
      </c>
      <c r="C134" s="88">
        <v>101.2</v>
      </c>
      <c r="D134" s="98">
        <v>103.2</v>
      </c>
      <c r="E134" s="5">
        <v>98.7</v>
      </c>
      <c r="F134" s="5">
        <v>101.4</v>
      </c>
    </row>
    <row r="135" spans="1:6" ht="12.75">
      <c r="A135" s="5" t="s">
        <v>365</v>
      </c>
      <c r="B135" s="89">
        <v>0</v>
      </c>
      <c r="C135" s="89">
        <v>0</v>
      </c>
      <c r="D135" s="36">
        <v>100</v>
      </c>
      <c r="E135" s="36">
        <v>125</v>
      </c>
      <c r="F135" s="36">
        <v>100</v>
      </c>
    </row>
    <row r="136" spans="1:6" ht="12.75">
      <c r="A136" s="5" t="s">
        <v>366</v>
      </c>
      <c r="B136" s="88">
        <v>100</v>
      </c>
      <c r="C136" s="88">
        <v>97.4</v>
      </c>
      <c r="D136" s="36">
        <v>150</v>
      </c>
      <c r="E136" s="5">
        <v>15.4</v>
      </c>
      <c r="F136" s="5">
        <v>10.1</v>
      </c>
    </row>
    <row r="137" spans="1:6" ht="12.75">
      <c r="A137" s="5" t="s">
        <v>367</v>
      </c>
      <c r="B137" s="88">
        <v>91.7</v>
      </c>
      <c r="C137" s="88">
        <v>97.8</v>
      </c>
      <c r="D137" s="5">
        <v>98.3</v>
      </c>
      <c r="E137" s="5">
        <v>112.5</v>
      </c>
      <c r="F137" s="5">
        <v>105.9</v>
      </c>
    </row>
    <row r="138" spans="1:6" ht="12.75">
      <c r="A138" s="5" t="s">
        <v>368</v>
      </c>
      <c r="B138" s="67"/>
      <c r="C138" s="67"/>
      <c r="D138" s="5"/>
      <c r="E138" s="5"/>
      <c r="F138" s="5"/>
    </row>
    <row r="139" spans="1:6" ht="12.75">
      <c r="A139" s="5" t="s">
        <v>369</v>
      </c>
      <c r="B139" s="88">
        <v>124.8</v>
      </c>
      <c r="C139" s="88">
        <v>94.4</v>
      </c>
      <c r="D139" s="5">
        <v>97.4</v>
      </c>
      <c r="E139" s="36">
        <v>94</v>
      </c>
      <c r="F139" s="5">
        <v>127.9</v>
      </c>
    </row>
    <row r="140" spans="1:6" ht="12.75">
      <c r="A140" s="5" t="s">
        <v>370</v>
      </c>
      <c r="B140" s="89">
        <v>132.6</v>
      </c>
      <c r="C140" s="89">
        <v>148.7</v>
      </c>
      <c r="D140" s="36">
        <v>83</v>
      </c>
      <c r="E140" s="5">
        <v>72.5</v>
      </c>
      <c r="F140" s="5">
        <v>78.3</v>
      </c>
    </row>
    <row r="141" spans="1:6" ht="12.75">
      <c r="A141" s="5" t="s">
        <v>527</v>
      </c>
      <c r="B141" s="67"/>
      <c r="C141" s="67"/>
      <c r="D141" s="5"/>
      <c r="E141" s="5"/>
      <c r="F141" s="5"/>
    </row>
    <row r="142" spans="1:6" ht="12.75">
      <c r="A142" s="5" t="s">
        <v>533</v>
      </c>
      <c r="B142" s="88">
        <v>141.9</v>
      </c>
      <c r="C142" s="88">
        <v>104.5</v>
      </c>
      <c r="D142" s="5">
        <v>106.4</v>
      </c>
      <c r="E142" s="5">
        <v>107.9</v>
      </c>
      <c r="F142" s="5">
        <v>149.3</v>
      </c>
    </row>
    <row r="143" spans="1:6" ht="12.75">
      <c r="A143" s="5" t="s">
        <v>425</v>
      </c>
      <c r="B143" s="89">
        <v>598.1</v>
      </c>
      <c r="C143" s="89">
        <v>104.8</v>
      </c>
      <c r="D143" s="36">
        <v>104</v>
      </c>
      <c r="E143" s="5">
        <v>106.3</v>
      </c>
      <c r="F143" s="5">
        <v>108.1</v>
      </c>
    </row>
    <row r="144" spans="1:6" ht="12.75">
      <c r="A144" s="5" t="s">
        <v>426</v>
      </c>
      <c r="B144" s="89">
        <v>105</v>
      </c>
      <c r="C144" s="89">
        <v>117.3</v>
      </c>
      <c r="D144" s="36">
        <v>110</v>
      </c>
      <c r="E144" s="36">
        <v>101.2</v>
      </c>
      <c r="F144" s="5">
        <v>100.6</v>
      </c>
    </row>
    <row r="145" spans="1:6" ht="13.5">
      <c r="A145" s="5" t="s">
        <v>327</v>
      </c>
      <c r="B145" s="89">
        <v>101.4</v>
      </c>
      <c r="C145" s="89">
        <v>120.7</v>
      </c>
      <c r="D145" s="43">
        <v>100.5</v>
      </c>
      <c r="E145" s="43">
        <v>104.9</v>
      </c>
      <c r="F145" s="5">
        <v>118.8</v>
      </c>
    </row>
    <row r="146" spans="1:6" ht="12.75">
      <c r="A146" s="5" t="s">
        <v>428</v>
      </c>
      <c r="B146" s="350"/>
      <c r="C146" s="350"/>
      <c r="D146" s="5"/>
      <c r="E146" s="5"/>
      <c r="F146" s="5"/>
    </row>
    <row r="147" spans="1:6" ht="12.75">
      <c r="A147" s="5" t="s">
        <v>378</v>
      </c>
      <c r="B147" s="88">
        <v>123.2</v>
      </c>
      <c r="C147" s="88">
        <v>113.3</v>
      </c>
      <c r="D147" s="5">
        <v>102.8</v>
      </c>
      <c r="E147" s="5">
        <v>99.8</v>
      </c>
      <c r="F147" s="5">
        <v>90</v>
      </c>
    </row>
    <row r="148" spans="1:6" ht="12.75">
      <c r="A148" s="5" t="s">
        <v>430</v>
      </c>
      <c r="B148" s="89">
        <v>93.1</v>
      </c>
      <c r="C148" s="89">
        <v>100.6</v>
      </c>
      <c r="D148" s="5">
        <v>104.7</v>
      </c>
      <c r="E148" s="5">
        <v>105.4</v>
      </c>
      <c r="F148" s="5">
        <v>101.2</v>
      </c>
    </row>
    <row r="149" spans="1:6" ht="12.75">
      <c r="A149" s="5" t="s">
        <v>431</v>
      </c>
      <c r="B149" s="89">
        <v>100.8</v>
      </c>
      <c r="C149" s="89">
        <v>100.2</v>
      </c>
      <c r="D149" s="5">
        <v>101.7</v>
      </c>
      <c r="E149" s="5">
        <v>99.8</v>
      </c>
      <c r="F149" s="5">
        <v>104.2</v>
      </c>
    </row>
    <row r="150" spans="1:6" ht="12.75">
      <c r="A150" s="5" t="s">
        <v>492</v>
      </c>
      <c r="B150" s="90"/>
      <c r="C150" s="90"/>
      <c r="D150" s="5"/>
      <c r="E150" s="5"/>
      <c r="F150" s="5"/>
    </row>
    <row r="151" spans="1:6" ht="12.75">
      <c r="A151" s="5" t="s">
        <v>463</v>
      </c>
      <c r="B151" s="88">
        <v>99.2</v>
      </c>
      <c r="C151" s="88">
        <v>102.1</v>
      </c>
      <c r="D151" s="5">
        <v>101.1</v>
      </c>
      <c r="E151" s="5">
        <v>103.7</v>
      </c>
      <c r="F151" s="5">
        <v>106.9</v>
      </c>
    </row>
    <row r="152" spans="1:6" ht="12.75">
      <c r="A152" s="5" t="s">
        <v>433</v>
      </c>
      <c r="B152" s="67"/>
      <c r="C152" s="67"/>
      <c r="D152" s="5"/>
      <c r="E152" s="5"/>
      <c r="F152" s="5"/>
    </row>
    <row r="153" spans="1:6" ht="12.75">
      <c r="A153" s="5" t="s">
        <v>393</v>
      </c>
      <c r="B153" s="88">
        <v>76.9</v>
      </c>
      <c r="C153" s="88">
        <v>100.6</v>
      </c>
      <c r="D153" s="5">
        <v>90.4</v>
      </c>
      <c r="E153" s="5">
        <v>118.1</v>
      </c>
      <c r="F153" s="5">
        <v>78.3</v>
      </c>
    </row>
    <row r="154" spans="1:6" ht="12.75">
      <c r="A154" s="284" t="s">
        <v>58</v>
      </c>
      <c r="B154" s="67"/>
      <c r="C154" s="67"/>
      <c r="D154" s="5"/>
      <c r="E154" s="5"/>
      <c r="F154" s="5"/>
    </row>
    <row r="155" spans="1:6" ht="12.75">
      <c r="A155" s="175" t="s">
        <v>395</v>
      </c>
      <c r="B155" s="91">
        <v>101.3</v>
      </c>
      <c r="C155" s="91">
        <v>129.9</v>
      </c>
      <c r="D155" s="43">
        <v>100.4</v>
      </c>
      <c r="E155" s="5">
        <v>106.2</v>
      </c>
      <c r="F155" s="5">
        <v>120.5</v>
      </c>
    </row>
    <row r="156" spans="1:6" ht="12.75">
      <c r="A156" s="284" t="s">
        <v>66</v>
      </c>
      <c r="B156" s="90">
        <v>111.2</v>
      </c>
      <c r="C156" s="90">
        <v>103.5</v>
      </c>
      <c r="D156" s="5">
        <v>101.5</v>
      </c>
      <c r="E156" s="36">
        <v>97.9</v>
      </c>
      <c r="F156" s="5">
        <v>106.2</v>
      </c>
    </row>
    <row r="157" spans="1:6" ht="13.5" thickBot="1">
      <c r="A157" s="11"/>
      <c r="B157" s="11"/>
      <c r="C157" s="11"/>
      <c r="D157" s="42"/>
      <c r="E157" s="42"/>
      <c r="F157" s="42"/>
    </row>
    <row r="158" spans="1:3" ht="12.75">
      <c r="A158" s="5"/>
      <c r="B158" s="5"/>
      <c r="C158" s="5"/>
    </row>
  </sheetData>
  <mergeCells count="1">
    <mergeCell ref="A129:E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&amp;C146</oddFooter>
  </headerFooter>
  <rowBreaks count="3" manualBreakCount="3">
    <brk id="58" max="255" man="1"/>
    <brk id="94" max="255" man="1"/>
    <brk id="126" max="5" man="1"/>
  </row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="120" zoomScaleNormal="120" workbookViewId="0" topLeftCell="A1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85" t="s">
        <v>379</v>
      </c>
    </row>
    <row r="2" ht="18.75" customHeight="1">
      <c r="A2" s="224" t="s">
        <v>202</v>
      </c>
    </row>
    <row r="3" spans="1:6" ht="18" customHeight="1" thickBot="1">
      <c r="A3" s="172" t="s">
        <v>790</v>
      </c>
      <c r="B3" s="42"/>
      <c r="C3" s="42"/>
      <c r="D3" s="42"/>
      <c r="E3" s="42"/>
      <c r="F3" s="42"/>
    </row>
    <row r="4" spans="1:6" ht="18" customHeight="1" thickBot="1">
      <c r="A4" s="11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5" spans="1:2" ht="12.75">
      <c r="A5" s="5"/>
      <c r="B5" s="5"/>
    </row>
    <row r="6" spans="1:7" ht="12.75">
      <c r="A6" s="40" t="s">
        <v>121</v>
      </c>
      <c r="B6" s="82">
        <v>60250</v>
      </c>
      <c r="C6" s="9">
        <v>82598.6</v>
      </c>
      <c r="D6" s="9">
        <f>SUM(D8:D27)</f>
        <v>87328.8</v>
      </c>
      <c r="E6" s="9">
        <f>SUM(E8:E27)</f>
        <v>98842.2</v>
      </c>
      <c r="F6" s="9">
        <v>134945.7</v>
      </c>
      <c r="G6" s="140"/>
    </row>
    <row r="7" spans="1:6" ht="12.75">
      <c r="A7" s="38"/>
      <c r="B7" s="6"/>
      <c r="D7" s="5"/>
      <c r="F7" s="6"/>
    </row>
    <row r="8" spans="1:6" ht="12.75">
      <c r="A8" s="5" t="s">
        <v>338</v>
      </c>
      <c r="B8" s="6">
        <v>23138.3</v>
      </c>
      <c r="C8" s="6">
        <v>28852.4</v>
      </c>
      <c r="D8" s="94">
        <v>28010.7</v>
      </c>
      <c r="E8" s="6">
        <v>27698.6</v>
      </c>
      <c r="F8" s="6">
        <v>38018.3</v>
      </c>
    </row>
    <row r="9" spans="1:6" ht="12.75">
      <c r="A9" s="5" t="s">
        <v>339</v>
      </c>
      <c r="B9" s="6">
        <v>1.2</v>
      </c>
      <c r="C9" s="6">
        <v>1.4</v>
      </c>
      <c r="D9" s="94">
        <v>1.4</v>
      </c>
      <c r="E9" s="6">
        <v>2.6</v>
      </c>
      <c r="F9" s="6">
        <v>19.1</v>
      </c>
    </row>
    <row r="10" spans="1:6" ht="12.75">
      <c r="A10" s="5" t="s">
        <v>340</v>
      </c>
      <c r="B10" s="6">
        <v>47.9</v>
      </c>
      <c r="C10" s="6">
        <v>12.2</v>
      </c>
      <c r="D10" s="94">
        <v>80.3</v>
      </c>
      <c r="E10" s="6">
        <v>62.4</v>
      </c>
      <c r="F10" s="6">
        <v>64.3</v>
      </c>
    </row>
    <row r="11" spans="1:6" ht="12.75">
      <c r="A11" s="5" t="s">
        <v>341</v>
      </c>
      <c r="B11" s="6">
        <v>21124.7</v>
      </c>
      <c r="C11" s="6">
        <v>31738.1</v>
      </c>
      <c r="D11" s="94">
        <v>36801.1</v>
      </c>
      <c r="E11" s="6">
        <v>47223</v>
      </c>
      <c r="F11" s="6">
        <v>64145.6</v>
      </c>
    </row>
    <row r="12" spans="1:6" ht="12.75">
      <c r="A12" s="5" t="s">
        <v>342</v>
      </c>
      <c r="B12" s="6"/>
      <c r="D12" s="48"/>
      <c r="E12" s="6"/>
      <c r="F12" s="6"/>
    </row>
    <row r="13" spans="1:6" ht="12.75">
      <c r="A13" s="5" t="s">
        <v>53</v>
      </c>
      <c r="B13" s="47">
        <v>1683.6</v>
      </c>
      <c r="C13" s="6">
        <v>1885</v>
      </c>
      <c r="D13" s="94">
        <v>1727.8</v>
      </c>
      <c r="E13" s="6">
        <v>1472.8</v>
      </c>
      <c r="F13" s="6">
        <v>2500</v>
      </c>
    </row>
    <row r="14" spans="1:6" ht="12.75">
      <c r="A14" s="5" t="s">
        <v>344</v>
      </c>
      <c r="B14" s="6">
        <v>2709.3</v>
      </c>
      <c r="C14" s="6">
        <v>4526.8</v>
      </c>
      <c r="D14" s="94">
        <v>3374.2</v>
      </c>
      <c r="E14" s="6">
        <v>5163.9</v>
      </c>
      <c r="F14" s="6">
        <v>7655</v>
      </c>
    </row>
    <row r="15" spans="1:6" ht="12.75">
      <c r="A15" s="5" t="s">
        <v>474</v>
      </c>
      <c r="B15" s="6"/>
      <c r="D15" s="48"/>
      <c r="E15" s="6"/>
      <c r="F15" s="6"/>
    </row>
    <row r="16" spans="1:6" ht="12.75">
      <c r="A16" s="5" t="s">
        <v>454</v>
      </c>
      <c r="B16" s="6">
        <v>6631.5</v>
      </c>
      <c r="C16" s="6">
        <v>8569.1</v>
      </c>
      <c r="D16" s="94">
        <v>9039.2</v>
      </c>
      <c r="E16" s="6">
        <v>8006.7</v>
      </c>
      <c r="F16" s="6">
        <v>10243.2</v>
      </c>
    </row>
    <row r="17" spans="1:6" ht="12.75">
      <c r="A17" s="5" t="s">
        <v>347</v>
      </c>
      <c r="B17" s="6">
        <v>421.5</v>
      </c>
      <c r="C17" s="6">
        <v>729.7</v>
      </c>
      <c r="D17" s="48">
        <v>778.7</v>
      </c>
      <c r="E17" s="6">
        <v>629.3</v>
      </c>
      <c r="F17" s="6">
        <v>820.6</v>
      </c>
    </row>
    <row r="18" spans="1:6" ht="12.75">
      <c r="A18" s="5" t="s">
        <v>348</v>
      </c>
      <c r="B18" s="6">
        <v>918.8</v>
      </c>
      <c r="C18" s="6">
        <v>1308.8</v>
      </c>
      <c r="D18" s="48">
        <v>1514.2</v>
      </c>
      <c r="E18" s="6">
        <v>1866.5</v>
      </c>
      <c r="F18" s="6">
        <v>3022.6</v>
      </c>
    </row>
    <row r="19" spans="1:6" ht="13.5">
      <c r="A19" s="5" t="s">
        <v>325</v>
      </c>
      <c r="B19" s="6">
        <v>385.1</v>
      </c>
      <c r="C19" s="6">
        <v>567.1</v>
      </c>
      <c r="D19" s="94">
        <v>581</v>
      </c>
      <c r="E19" s="6">
        <v>558.5</v>
      </c>
      <c r="F19" s="6">
        <v>560.8</v>
      </c>
    </row>
    <row r="20" spans="1:6" ht="12.75">
      <c r="A20" s="5" t="s">
        <v>350</v>
      </c>
      <c r="B20" s="6"/>
      <c r="D20" s="48"/>
      <c r="E20" s="6"/>
      <c r="F20" s="6"/>
    </row>
    <row r="21" spans="1:6" ht="12.75">
      <c r="A21" s="5" t="s">
        <v>351</v>
      </c>
      <c r="B21" s="6">
        <v>557.8</v>
      </c>
      <c r="C21" s="6">
        <v>797.5</v>
      </c>
      <c r="D21" s="94">
        <v>1195.1</v>
      </c>
      <c r="E21" s="6">
        <v>1521.9</v>
      </c>
      <c r="F21" s="6">
        <v>1852.8</v>
      </c>
    </row>
    <row r="22" spans="1:6" ht="12.75">
      <c r="A22" s="5" t="s">
        <v>352</v>
      </c>
      <c r="B22" s="6">
        <v>728.1</v>
      </c>
      <c r="C22" s="6">
        <v>1029.6</v>
      </c>
      <c r="D22" s="94">
        <v>1328.5</v>
      </c>
      <c r="E22" s="6">
        <v>1680.1</v>
      </c>
      <c r="F22" s="6">
        <v>1762.3</v>
      </c>
    </row>
    <row r="23" spans="1:6" ht="12.75">
      <c r="A23" s="5" t="s">
        <v>353</v>
      </c>
      <c r="B23" s="6">
        <v>1006</v>
      </c>
      <c r="C23" s="6">
        <v>1182.3</v>
      </c>
      <c r="D23" s="94">
        <v>1300.9</v>
      </c>
      <c r="E23" s="6">
        <v>1365</v>
      </c>
      <c r="F23" s="6">
        <v>2088.4</v>
      </c>
    </row>
    <row r="24" spans="1:6" ht="12.75">
      <c r="A24" s="5" t="s">
        <v>483</v>
      </c>
      <c r="B24" s="6"/>
      <c r="D24" s="48"/>
      <c r="E24" s="6"/>
      <c r="F24" s="6"/>
    </row>
    <row r="25" spans="1:6" ht="12.75">
      <c r="A25" s="5" t="s">
        <v>484</v>
      </c>
      <c r="B25" s="6">
        <v>594.3</v>
      </c>
      <c r="C25" s="6">
        <v>755.4</v>
      </c>
      <c r="D25" s="94">
        <v>890.8</v>
      </c>
      <c r="E25" s="6">
        <v>925.8</v>
      </c>
      <c r="F25" s="6">
        <v>1327.2</v>
      </c>
    </row>
    <row r="26" spans="1:6" ht="12.75">
      <c r="A26" s="5" t="s">
        <v>355</v>
      </c>
      <c r="B26" s="6"/>
      <c r="D26" s="48"/>
      <c r="E26" s="6"/>
      <c r="F26" s="6"/>
    </row>
    <row r="27" spans="1:6" ht="12.75">
      <c r="A27" s="5" t="s">
        <v>356</v>
      </c>
      <c r="B27" s="6">
        <v>301.9</v>
      </c>
      <c r="C27" s="6">
        <v>643.2</v>
      </c>
      <c r="D27" s="94">
        <v>704.9</v>
      </c>
      <c r="E27" s="6">
        <v>665.1</v>
      </c>
      <c r="F27" s="6">
        <v>865.5</v>
      </c>
    </row>
    <row r="28" spans="1:6" ht="13.5" thickBot="1">
      <c r="A28" s="11"/>
      <c r="B28" s="8"/>
      <c r="C28" s="42"/>
      <c r="D28" s="42"/>
      <c r="E28" s="42"/>
      <c r="F28" s="42"/>
    </row>
    <row r="29" spans="1:2" ht="12.75">
      <c r="A29" s="38"/>
      <c r="B29" s="5"/>
    </row>
    <row r="30" ht="18.75" customHeight="1">
      <c r="A30" s="85" t="s">
        <v>380</v>
      </c>
    </row>
    <row r="31" spans="1:6" ht="18.75" customHeight="1" thickBot="1">
      <c r="A31" s="172" t="s">
        <v>790</v>
      </c>
      <c r="B31" s="42"/>
      <c r="C31" s="42"/>
      <c r="D31" s="42"/>
      <c r="E31" s="42"/>
      <c r="F31" s="42"/>
    </row>
    <row r="32" spans="1:6" ht="18" customHeight="1" thickBot="1">
      <c r="A32" s="11"/>
      <c r="B32" s="79">
        <v>2007</v>
      </c>
      <c r="C32" s="79">
        <v>2008</v>
      </c>
      <c r="D32" s="79">
        <v>2009</v>
      </c>
      <c r="E32" s="79">
        <v>2010</v>
      </c>
      <c r="F32" s="79">
        <v>2011</v>
      </c>
    </row>
    <row r="33" spans="1:2" ht="12.75">
      <c r="A33" s="5"/>
      <c r="B33" s="5"/>
    </row>
    <row r="34" spans="1:7" ht="12.75">
      <c r="A34" s="40" t="s">
        <v>424</v>
      </c>
      <c r="B34" s="82">
        <v>38426.4</v>
      </c>
      <c r="C34" s="9">
        <v>55345.8</v>
      </c>
      <c r="D34" s="9">
        <f>SUM(D36:D58)</f>
        <v>57904.9</v>
      </c>
      <c r="E34" s="9">
        <f>SUM(E36:E58)</f>
        <v>71495.4</v>
      </c>
      <c r="F34" s="9">
        <v>95046.3</v>
      </c>
      <c r="G34" s="140"/>
    </row>
    <row r="35" spans="1:6" ht="12.75">
      <c r="A35" s="38"/>
      <c r="B35" s="5"/>
      <c r="D35" s="5"/>
      <c r="F35" s="6"/>
    </row>
    <row r="36" spans="1:6" ht="12.75">
      <c r="A36" s="5" t="s">
        <v>338</v>
      </c>
      <c r="B36" s="6">
        <v>13320.2</v>
      </c>
      <c r="C36" s="6">
        <v>17150.7</v>
      </c>
      <c r="D36" s="94">
        <v>16357.9</v>
      </c>
      <c r="E36" s="6">
        <v>16575.2</v>
      </c>
      <c r="F36" s="6">
        <v>22677.2</v>
      </c>
    </row>
    <row r="37" spans="1:6" ht="12.75">
      <c r="A37" s="5" t="s">
        <v>339</v>
      </c>
      <c r="B37" s="6">
        <v>0.3</v>
      </c>
      <c r="C37" s="6">
        <v>0.6</v>
      </c>
      <c r="D37" s="94">
        <v>0.6</v>
      </c>
      <c r="E37" s="6">
        <v>1</v>
      </c>
      <c r="F37" s="6">
        <v>7.1</v>
      </c>
    </row>
    <row r="38" spans="1:6" ht="12.75">
      <c r="A38" s="5" t="s">
        <v>340</v>
      </c>
      <c r="B38" s="6">
        <v>18</v>
      </c>
      <c r="C38" s="6">
        <v>8.1</v>
      </c>
      <c r="D38" s="94">
        <v>53.3</v>
      </c>
      <c r="E38" s="6">
        <v>44.2</v>
      </c>
      <c r="F38" s="6">
        <v>47.2</v>
      </c>
    </row>
    <row r="39" spans="1:6" ht="12.75">
      <c r="A39" s="5" t="s">
        <v>341</v>
      </c>
      <c r="B39" s="47">
        <v>17909.3</v>
      </c>
      <c r="C39" s="6">
        <v>26583.1</v>
      </c>
      <c r="D39" s="94">
        <v>32073.1</v>
      </c>
      <c r="E39" s="6">
        <v>43636.6</v>
      </c>
      <c r="F39" s="6">
        <v>55418.9</v>
      </c>
    </row>
    <row r="40" spans="1:6" ht="12.75">
      <c r="A40" s="5" t="s">
        <v>342</v>
      </c>
      <c r="B40" s="6"/>
      <c r="D40" s="6"/>
      <c r="E40" s="6"/>
      <c r="F40" s="6"/>
    </row>
    <row r="41" spans="1:6" ht="12.75">
      <c r="A41" s="5" t="s">
        <v>53</v>
      </c>
      <c r="B41" s="6">
        <v>1136</v>
      </c>
      <c r="C41" s="6">
        <v>1438.9</v>
      </c>
      <c r="D41" s="94">
        <v>1081.6</v>
      </c>
      <c r="E41" s="6">
        <v>1046.2</v>
      </c>
      <c r="F41" s="6">
        <v>1302.8</v>
      </c>
    </row>
    <row r="42" spans="1:6" ht="12.75">
      <c r="A42" s="5" t="s">
        <v>344</v>
      </c>
      <c r="B42" s="6">
        <v>2111.9</v>
      </c>
      <c r="C42" s="6">
        <v>3432.9</v>
      </c>
      <c r="D42" s="94">
        <v>2297.1</v>
      </c>
      <c r="E42" s="6">
        <v>3659.8</v>
      </c>
      <c r="F42" s="6">
        <v>5548.2</v>
      </c>
    </row>
    <row r="43" spans="1:6" ht="12.75">
      <c r="A43" s="5" t="s">
        <v>474</v>
      </c>
      <c r="B43" s="6"/>
      <c r="D43" s="6"/>
      <c r="E43" s="6"/>
      <c r="F43" s="6"/>
    </row>
    <row r="44" spans="1:6" ht="12.75">
      <c r="A44" s="5" t="s">
        <v>454</v>
      </c>
      <c r="B44" s="6">
        <v>1649.4</v>
      </c>
      <c r="C44" s="6">
        <v>3397.7</v>
      </c>
      <c r="D44" s="94">
        <v>2315.6</v>
      </c>
      <c r="E44" s="6">
        <v>2476</v>
      </c>
      <c r="F44" s="6">
        <v>4749.6</v>
      </c>
    </row>
    <row r="45" spans="1:6" ht="12.75">
      <c r="A45" s="5" t="s">
        <v>347</v>
      </c>
      <c r="B45" s="6">
        <v>284.1</v>
      </c>
      <c r="C45" s="6">
        <v>482.6</v>
      </c>
      <c r="D45" s="6">
        <v>556.7</v>
      </c>
      <c r="E45" s="6">
        <v>523.9</v>
      </c>
      <c r="F45" s="6">
        <v>518</v>
      </c>
    </row>
    <row r="46" spans="1:6" ht="12.75">
      <c r="A46" s="5" t="s">
        <v>348</v>
      </c>
      <c r="B46" s="6">
        <v>524.8</v>
      </c>
      <c r="C46" s="6">
        <v>755.1</v>
      </c>
      <c r="D46" s="6">
        <v>861.5</v>
      </c>
      <c r="E46" s="6">
        <v>993.6</v>
      </c>
      <c r="F46" s="6">
        <v>1773.3</v>
      </c>
    </row>
    <row r="47" spans="1:6" ht="13.5">
      <c r="A47" s="5" t="s">
        <v>325</v>
      </c>
      <c r="B47" s="6">
        <v>104.2</v>
      </c>
      <c r="C47" s="6">
        <v>149.4</v>
      </c>
      <c r="D47" s="47">
        <v>162.9</v>
      </c>
      <c r="E47" s="6">
        <v>145.6</v>
      </c>
      <c r="F47" s="6">
        <v>146.7</v>
      </c>
    </row>
    <row r="48" spans="1:6" ht="12.75">
      <c r="A48" s="5" t="s">
        <v>350</v>
      </c>
      <c r="B48" s="6"/>
      <c r="D48" s="6"/>
      <c r="E48" s="6"/>
      <c r="F48" s="6"/>
    </row>
    <row r="49" spans="1:6" ht="12.75">
      <c r="A49" s="5" t="s">
        <v>351</v>
      </c>
      <c r="B49" s="6">
        <v>183.8</v>
      </c>
      <c r="C49" s="6">
        <v>356.3</v>
      </c>
      <c r="D49" s="94">
        <v>353.5</v>
      </c>
      <c r="E49" s="6">
        <v>363</v>
      </c>
      <c r="F49" s="6">
        <v>542.1</v>
      </c>
    </row>
    <row r="50" spans="1:6" ht="12.75">
      <c r="A50" s="5" t="s">
        <v>352</v>
      </c>
      <c r="B50" s="6">
        <v>199.6</v>
      </c>
      <c r="C50" s="6">
        <v>293.9</v>
      </c>
      <c r="D50" s="94">
        <v>345.5</v>
      </c>
      <c r="E50" s="6">
        <v>567.5</v>
      </c>
      <c r="F50" s="6">
        <v>559.3</v>
      </c>
    </row>
    <row r="51" spans="1:6" ht="12.75">
      <c r="A51" s="5" t="s">
        <v>353</v>
      </c>
      <c r="B51" s="6">
        <v>379.7</v>
      </c>
      <c r="C51" s="6">
        <v>415.8</v>
      </c>
      <c r="D51" s="94">
        <v>464.9</v>
      </c>
      <c r="E51" s="6">
        <v>499.2</v>
      </c>
      <c r="F51" s="6">
        <v>585.4</v>
      </c>
    </row>
    <row r="52" spans="1:6" ht="12.75">
      <c r="A52" s="5" t="s">
        <v>483</v>
      </c>
      <c r="B52" s="6"/>
      <c r="D52" s="6"/>
      <c r="E52" s="6"/>
      <c r="F52" s="6"/>
    </row>
    <row r="53" spans="1:6" ht="12.75">
      <c r="A53" s="5" t="s">
        <v>484</v>
      </c>
      <c r="B53" s="6">
        <v>232</v>
      </c>
      <c r="C53" s="6">
        <v>301</v>
      </c>
      <c r="D53" s="94">
        <v>285</v>
      </c>
      <c r="E53" s="6">
        <v>343.4</v>
      </c>
      <c r="F53" s="6">
        <v>409.6</v>
      </c>
    </row>
    <row r="54" spans="1:6" ht="12.75">
      <c r="A54" s="5" t="s">
        <v>355</v>
      </c>
      <c r="B54" s="6"/>
      <c r="D54" s="6"/>
      <c r="E54" s="6"/>
      <c r="F54" s="6"/>
    </row>
    <row r="55" spans="1:6" ht="12.75">
      <c r="A55" s="5" t="s">
        <v>356</v>
      </c>
      <c r="B55" s="6">
        <v>161.3</v>
      </c>
      <c r="C55" s="6">
        <v>273.6</v>
      </c>
      <c r="D55" s="94">
        <v>359.9</v>
      </c>
      <c r="E55" s="6">
        <v>298.5</v>
      </c>
      <c r="F55" s="6">
        <v>461.5</v>
      </c>
    </row>
    <row r="56" spans="1:6" ht="12.75">
      <c r="A56" s="284" t="s">
        <v>54</v>
      </c>
      <c r="B56" s="6"/>
      <c r="D56" s="6"/>
      <c r="E56" s="6"/>
      <c r="F56" s="6"/>
    </row>
    <row r="57" spans="1:6" ht="12.75">
      <c r="A57" s="175" t="s">
        <v>362</v>
      </c>
      <c r="B57" s="6">
        <v>211.8</v>
      </c>
      <c r="C57" s="36">
        <v>306.1</v>
      </c>
      <c r="D57" s="379">
        <v>335.8</v>
      </c>
      <c r="E57" s="6">
        <v>321.7</v>
      </c>
      <c r="F57" s="6">
        <v>299.4</v>
      </c>
    </row>
    <row r="58" spans="1:6" ht="13.5" thickBot="1">
      <c r="A58" s="11"/>
      <c r="B58" s="11"/>
      <c r="C58" s="42"/>
      <c r="D58" s="378"/>
      <c r="E58" s="42"/>
      <c r="F58" s="42"/>
    </row>
    <row r="59" spans="1:4" ht="12.75">
      <c r="A59" s="38"/>
      <c r="B59" s="5"/>
      <c r="D59" s="194"/>
    </row>
    <row r="60" spans="1:4" ht="18.75" customHeight="1">
      <c r="A60" s="85" t="s">
        <v>381</v>
      </c>
      <c r="D60" s="194"/>
    </row>
    <row r="61" spans="1:6" ht="18" customHeight="1" thickBot="1">
      <c r="A61" s="172" t="s">
        <v>790</v>
      </c>
      <c r="B61" s="42"/>
      <c r="C61" s="42"/>
      <c r="D61" s="42"/>
      <c r="E61" s="42"/>
      <c r="F61" s="42"/>
    </row>
    <row r="62" spans="1:6" ht="18" customHeight="1" thickBot="1">
      <c r="A62" s="11"/>
      <c r="B62" s="79">
        <v>2007</v>
      </c>
      <c r="C62" s="79">
        <v>2008</v>
      </c>
      <c r="D62" s="79">
        <v>2009</v>
      </c>
      <c r="E62" s="79">
        <v>2010</v>
      </c>
      <c r="F62" s="79">
        <v>2011</v>
      </c>
    </row>
    <row r="63" spans="1:4" ht="12.75">
      <c r="A63" s="5"/>
      <c r="D63" s="6"/>
    </row>
    <row r="64" spans="1:7" ht="13.5">
      <c r="A64" s="375" t="s">
        <v>334</v>
      </c>
      <c r="B64" s="82">
        <v>23607.7</v>
      </c>
      <c r="C64" s="82">
        <v>29137.3</v>
      </c>
      <c r="D64" s="6">
        <v>31566.4</v>
      </c>
      <c r="E64" s="9">
        <f>E66+E89</f>
        <v>29800.2</v>
      </c>
      <c r="F64" s="9">
        <v>42247</v>
      </c>
      <c r="G64" s="140"/>
    </row>
    <row r="65" spans="1:6" ht="12.75">
      <c r="A65" s="40"/>
      <c r="B65" s="140"/>
      <c r="C65" s="140"/>
      <c r="D65" s="140"/>
      <c r="E65" s="140"/>
      <c r="F65" s="6"/>
    </row>
    <row r="66" spans="1:7" ht="12.75">
      <c r="A66" s="284" t="s">
        <v>468</v>
      </c>
      <c r="B66" s="6">
        <v>21823.6</v>
      </c>
      <c r="C66" s="6">
        <v>27252.8</v>
      </c>
      <c r="D66" s="6">
        <v>29423.9</v>
      </c>
      <c r="E66" s="6">
        <f>SUM(E67:E88)</f>
        <v>27346.8</v>
      </c>
      <c r="F66" s="6">
        <v>39899.4</v>
      </c>
      <c r="G66" s="140"/>
    </row>
    <row r="67" spans="1:6" ht="12.75">
      <c r="A67" s="5" t="s">
        <v>364</v>
      </c>
      <c r="B67" s="47">
        <v>9818.1</v>
      </c>
      <c r="C67" s="47">
        <v>11701.7</v>
      </c>
      <c r="D67" s="6">
        <v>11652.8</v>
      </c>
      <c r="E67" s="6">
        <v>11123.4</v>
      </c>
      <c r="F67" s="6">
        <v>15341.1</v>
      </c>
    </row>
    <row r="68" spans="1:6" ht="12.75">
      <c r="A68" s="5" t="s">
        <v>365</v>
      </c>
      <c r="B68" s="47">
        <v>0.9</v>
      </c>
      <c r="C68" s="47">
        <v>0.8</v>
      </c>
      <c r="D68" s="6">
        <v>0.8</v>
      </c>
      <c r="E68" s="6">
        <v>1.6</v>
      </c>
      <c r="F68" s="6">
        <v>12</v>
      </c>
    </row>
    <row r="69" spans="1:6" ht="12.75">
      <c r="A69" s="5" t="s">
        <v>366</v>
      </c>
      <c r="B69" s="47">
        <v>29.9</v>
      </c>
      <c r="C69" s="47">
        <v>4.1</v>
      </c>
      <c r="D69" s="6">
        <v>27</v>
      </c>
      <c r="E69" s="6">
        <v>18.2</v>
      </c>
      <c r="F69" s="6">
        <v>17.1</v>
      </c>
    </row>
    <row r="70" spans="1:6" ht="12.75">
      <c r="A70" s="5" t="s">
        <v>367</v>
      </c>
      <c r="B70" s="47">
        <v>3215.4</v>
      </c>
      <c r="C70" s="47">
        <v>5155</v>
      </c>
      <c r="D70" s="6">
        <v>4728</v>
      </c>
      <c r="E70" s="6">
        <v>3586.4</v>
      </c>
      <c r="F70" s="6">
        <v>8726.7</v>
      </c>
    </row>
    <row r="71" spans="1:6" ht="12.75">
      <c r="A71" s="5" t="s">
        <v>368</v>
      </c>
      <c r="B71" s="5"/>
      <c r="C71" s="5"/>
      <c r="D71" s="6"/>
      <c r="E71" s="6"/>
      <c r="F71" s="6"/>
    </row>
    <row r="72" spans="1:6" ht="12.75">
      <c r="A72" s="5" t="s">
        <v>369</v>
      </c>
      <c r="B72" s="47">
        <v>547.6</v>
      </c>
      <c r="C72" s="47">
        <v>446.1</v>
      </c>
      <c r="D72" s="6">
        <v>646.2</v>
      </c>
      <c r="E72" s="6">
        <v>426.6</v>
      </c>
      <c r="F72" s="6">
        <v>1197.2</v>
      </c>
    </row>
    <row r="73" spans="1:6" ht="12.75">
      <c r="A73" s="5" t="s">
        <v>370</v>
      </c>
      <c r="B73" s="47">
        <v>597.4</v>
      </c>
      <c r="C73" s="47">
        <v>1093.9</v>
      </c>
      <c r="D73" s="6">
        <v>1077.1</v>
      </c>
      <c r="E73" s="6">
        <v>1504.1</v>
      </c>
      <c r="F73" s="6">
        <v>2106.8</v>
      </c>
    </row>
    <row r="74" spans="1:6" ht="12.75">
      <c r="A74" s="5" t="s">
        <v>527</v>
      </c>
      <c r="B74" s="5"/>
      <c r="C74" s="5"/>
      <c r="D74" s="6"/>
      <c r="E74" s="6"/>
      <c r="F74" s="6"/>
    </row>
    <row r="75" spans="1:6" ht="12.75">
      <c r="A75" s="5" t="s">
        <v>533</v>
      </c>
      <c r="B75" s="47">
        <v>4982.1</v>
      </c>
      <c r="C75" s="47">
        <v>5171.4</v>
      </c>
      <c r="D75" s="6">
        <v>6723.6</v>
      </c>
      <c r="E75" s="6">
        <v>5530.7</v>
      </c>
      <c r="F75" s="6">
        <v>5493.6</v>
      </c>
    </row>
    <row r="76" spans="1:6" ht="12.75">
      <c r="A76" s="5" t="s">
        <v>425</v>
      </c>
      <c r="B76" s="47">
        <v>137.4</v>
      </c>
      <c r="C76" s="47">
        <v>247.1</v>
      </c>
      <c r="D76" s="6">
        <v>222</v>
      </c>
      <c r="E76" s="6">
        <v>105.4</v>
      </c>
      <c r="F76" s="6">
        <v>302.6</v>
      </c>
    </row>
    <row r="77" spans="1:6" ht="12.75">
      <c r="A77" s="5" t="s">
        <v>426</v>
      </c>
      <c r="B77" s="47">
        <v>394</v>
      </c>
      <c r="C77" s="47">
        <v>553.7</v>
      </c>
      <c r="D77" s="6">
        <v>652.7</v>
      </c>
      <c r="E77" s="6">
        <v>872.9</v>
      </c>
      <c r="F77" s="6">
        <v>1249.3</v>
      </c>
    </row>
    <row r="78" spans="1:6" ht="13.5">
      <c r="A78" s="5" t="s">
        <v>327</v>
      </c>
      <c r="B78" s="47">
        <v>280.9</v>
      </c>
      <c r="C78" s="47">
        <v>417.7</v>
      </c>
      <c r="D78" s="6">
        <v>418.1</v>
      </c>
      <c r="E78" s="47">
        <v>412.9</v>
      </c>
      <c r="F78" s="6">
        <v>414.1</v>
      </c>
    </row>
    <row r="79" spans="1:6" ht="12.75">
      <c r="A79" s="5" t="s">
        <v>428</v>
      </c>
      <c r="B79" s="5"/>
      <c r="C79" s="5"/>
      <c r="D79" s="6"/>
      <c r="E79" s="6"/>
      <c r="F79" s="6"/>
    </row>
    <row r="80" spans="1:6" ht="12.75">
      <c r="A80" s="5" t="s">
        <v>378</v>
      </c>
      <c r="B80" s="47">
        <v>374</v>
      </c>
      <c r="C80" s="47">
        <v>441.2</v>
      </c>
      <c r="D80" s="6">
        <v>841.6</v>
      </c>
      <c r="E80" s="6">
        <v>1158.9</v>
      </c>
      <c r="F80" s="6">
        <v>1310.7</v>
      </c>
    </row>
    <row r="81" spans="1:6" ht="12.75">
      <c r="A81" s="5" t="s">
        <v>430</v>
      </c>
      <c r="B81" s="47">
        <v>528.5</v>
      </c>
      <c r="C81" s="47">
        <v>735.7</v>
      </c>
      <c r="D81" s="6">
        <v>983</v>
      </c>
      <c r="E81" s="6">
        <v>1112.6</v>
      </c>
      <c r="F81" s="6">
        <v>1203</v>
      </c>
    </row>
    <row r="82" spans="1:6" ht="12.75">
      <c r="A82" s="5" t="s">
        <v>431</v>
      </c>
      <c r="B82" s="47">
        <v>626.3</v>
      </c>
      <c r="C82" s="47">
        <v>766.5</v>
      </c>
      <c r="D82" s="6">
        <v>836</v>
      </c>
      <c r="E82" s="6">
        <v>865.8</v>
      </c>
      <c r="F82" s="6">
        <v>1503</v>
      </c>
    </row>
    <row r="83" spans="1:6" ht="12.75">
      <c r="A83" s="5" t="s">
        <v>492</v>
      </c>
      <c r="B83" s="5"/>
      <c r="C83" s="5"/>
      <c r="D83" s="6"/>
      <c r="E83" s="6"/>
      <c r="F83" s="6"/>
    </row>
    <row r="84" spans="1:6" ht="12.75">
      <c r="A84" s="5" t="s">
        <v>463</v>
      </c>
      <c r="B84" s="47">
        <v>362.3</v>
      </c>
      <c r="C84" s="47">
        <v>454.4</v>
      </c>
      <c r="D84" s="6">
        <v>605.8</v>
      </c>
      <c r="E84" s="6">
        <v>582.4</v>
      </c>
      <c r="F84" s="6">
        <v>917.6</v>
      </c>
    </row>
    <row r="85" spans="1:6" ht="12.75">
      <c r="A85" s="5" t="s">
        <v>433</v>
      </c>
      <c r="B85" s="5"/>
      <c r="C85" s="5"/>
      <c r="D85" s="6"/>
      <c r="E85" s="6"/>
      <c r="F85" s="6"/>
    </row>
    <row r="86" spans="1:6" ht="12.75">
      <c r="A86" s="5" t="s">
        <v>393</v>
      </c>
      <c r="B86" s="47">
        <v>140.6</v>
      </c>
      <c r="C86" s="47">
        <v>369.6</v>
      </c>
      <c r="D86" s="6">
        <v>345</v>
      </c>
      <c r="E86" s="6">
        <v>366.6</v>
      </c>
      <c r="F86" s="6">
        <v>404</v>
      </c>
    </row>
    <row r="87" spans="1:6" ht="12.75">
      <c r="A87" s="284" t="s">
        <v>58</v>
      </c>
      <c r="B87" s="5"/>
      <c r="D87" s="6"/>
      <c r="E87" s="6"/>
      <c r="F87" s="6"/>
    </row>
    <row r="88" spans="1:6" ht="12.75">
      <c r="A88" s="175" t="s">
        <v>395</v>
      </c>
      <c r="B88" s="5">
        <v>-211.8</v>
      </c>
      <c r="C88" s="47">
        <v>-306.1</v>
      </c>
      <c r="D88" s="6">
        <v>-335.8</v>
      </c>
      <c r="E88" s="6">
        <v>-321.7</v>
      </c>
      <c r="F88" s="6">
        <v>-299.4</v>
      </c>
    </row>
    <row r="89" spans="1:6" ht="12.75">
      <c r="A89" s="284" t="s">
        <v>55</v>
      </c>
      <c r="B89" s="5">
        <v>1784.1</v>
      </c>
      <c r="C89" s="47">
        <v>1884.5</v>
      </c>
      <c r="D89" s="6">
        <v>2142.5</v>
      </c>
      <c r="E89" s="6">
        <v>2453.4</v>
      </c>
      <c r="F89" s="6">
        <v>2347.6</v>
      </c>
    </row>
    <row r="90" spans="1:6" ht="13.5" thickBot="1">
      <c r="A90" s="42"/>
      <c r="B90" s="11"/>
      <c r="C90" s="42"/>
      <c r="D90" s="8"/>
      <c r="E90" s="42"/>
      <c r="F90" s="42"/>
    </row>
    <row r="91" ht="12.75">
      <c r="B91" s="5"/>
    </row>
    <row r="92" ht="12.75">
      <c r="A92" s="206" t="s">
        <v>328</v>
      </c>
    </row>
    <row r="93" ht="12.75">
      <c r="A93" s="373" t="s">
        <v>56</v>
      </c>
    </row>
    <row r="95" ht="18.75" customHeight="1">
      <c r="A95" s="105" t="s">
        <v>382</v>
      </c>
    </row>
    <row r="96" ht="18.75" customHeight="1">
      <c r="A96" s="105" t="s">
        <v>199</v>
      </c>
    </row>
    <row r="97" spans="1:6" ht="18" customHeight="1" thickBot="1">
      <c r="A97" s="172" t="s">
        <v>200</v>
      </c>
      <c r="B97" s="42"/>
      <c r="C97" s="42"/>
      <c r="D97" s="42"/>
      <c r="E97" s="42"/>
      <c r="F97" s="42"/>
    </row>
    <row r="98" spans="1:6" ht="18" customHeight="1" thickBot="1">
      <c r="A98" s="225"/>
      <c r="B98" s="79">
        <v>2007</v>
      </c>
      <c r="C98" s="79">
        <v>2008</v>
      </c>
      <c r="D98" s="79">
        <v>2009</v>
      </c>
      <c r="E98" s="79">
        <v>2010</v>
      </c>
      <c r="F98" s="79">
        <v>2011</v>
      </c>
    </row>
    <row r="99" ht="12.75">
      <c r="A99" s="284"/>
    </row>
    <row r="100" spans="1:6" ht="12.75">
      <c r="A100" s="375" t="s">
        <v>335</v>
      </c>
      <c r="B100" s="374">
        <v>100</v>
      </c>
      <c r="C100" s="374">
        <v>100</v>
      </c>
      <c r="D100" s="374">
        <v>100</v>
      </c>
      <c r="E100" s="374">
        <v>100</v>
      </c>
      <c r="F100" s="40">
        <v>100</v>
      </c>
    </row>
    <row r="101" spans="1:6" ht="12.75">
      <c r="A101" s="375"/>
      <c r="B101" s="5"/>
      <c r="D101" s="5"/>
      <c r="E101" s="45"/>
      <c r="F101" s="43"/>
    </row>
    <row r="102" spans="1:6" ht="12.75">
      <c r="A102" s="5" t="s">
        <v>364</v>
      </c>
      <c r="B102" s="47">
        <v>41.6</v>
      </c>
      <c r="C102" s="47">
        <v>40.2</v>
      </c>
      <c r="D102" s="36">
        <v>36.9</v>
      </c>
      <c r="E102" s="46">
        <v>37.3</v>
      </c>
      <c r="F102" s="46">
        <v>36.3</v>
      </c>
    </row>
    <row r="103" spans="1:6" ht="12.75">
      <c r="A103" s="5" t="s">
        <v>365</v>
      </c>
      <c r="B103" s="47">
        <v>0</v>
      </c>
      <c r="C103" s="47">
        <v>0</v>
      </c>
      <c r="D103" s="46">
        <v>0</v>
      </c>
      <c r="E103" s="46">
        <v>0</v>
      </c>
      <c r="F103" s="46">
        <v>0</v>
      </c>
    </row>
    <row r="104" spans="1:6" ht="12.75">
      <c r="A104" s="5" t="s">
        <v>366</v>
      </c>
      <c r="B104" s="47">
        <v>0.1</v>
      </c>
      <c r="C104" s="47">
        <v>0</v>
      </c>
      <c r="D104" s="36">
        <v>0.1</v>
      </c>
      <c r="E104" s="46">
        <v>0.1</v>
      </c>
      <c r="F104" s="46">
        <v>0</v>
      </c>
    </row>
    <row r="105" spans="1:6" ht="12.75">
      <c r="A105" s="5" t="s">
        <v>367</v>
      </c>
      <c r="B105" s="47">
        <v>13.6</v>
      </c>
      <c r="C105" s="47">
        <v>17.7</v>
      </c>
      <c r="D105" s="36">
        <v>15</v>
      </c>
      <c r="E105" s="46">
        <v>12</v>
      </c>
      <c r="F105" s="46">
        <v>20.6</v>
      </c>
    </row>
    <row r="106" spans="1:6" ht="12.75">
      <c r="A106" s="5" t="s">
        <v>368</v>
      </c>
      <c r="B106" s="47"/>
      <c r="C106" s="47"/>
      <c r="D106" s="36"/>
      <c r="E106" s="46"/>
      <c r="F106" s="46"/>
    </row>
    <row r="107" spans="1:6" ht="12.75">
      <c r="A107" s="5" t="s">
        <v>369</v>
      </c>
      <c r="B107" s="47">
        <v>2.3</v>
      </c>
      <c r="C107" s="47">
        <v>1.5</v>
      </c>
      <c r="D107" s="36">
        <v>2.1</v>
      </c>
      <c r="E107" s="46">
        <v>1.4</v>
      </c>
      <c r="F107" s="46">
        <v>2.8</v>
      </c>
    </row>
    <row r="108" spans="1:6" ht="12.75">
      <c r="A108" s="5" t="s">
        <v>370</v>
      </c>
      <c r="B108" s="47">
        <v>2.5</v>
      </c>
      <c r="C108" s="47">
        <v>3.8</v>
      </c>
      <c r="D108" s="36">
        <v>3.4</v>
      </c>
      <c r="E108" s="46">
        <v>5.1</v>
      </c>
      <c r="F108" s="46">
        <v>5</v>
      </c>
    </row>
    <row r="109" spans="1:6" ht="12.75">
      <c r="A109" s="5" t="s">
        <v>527</v>
      </c>
      <c r="B109" s="47"/>
      <c r="C109" s="47"/>
      <c r="D109" s="36"/>
      <c r="E109" s="46"/>
      <c r="F109" s="46"/>
    </row>
    <row r="110" spans="1:6" ht="12.75">
      <c r="A110" s="5" t="s">
        <v>533</v>
      </c>
      <c r="B110" s="47">
        <v>21.1</v>
      </c>
      <c r="C110" s="47">
        <v>17.7</v>
      </c>
      <c r="D110" s="36">
        <v>21.3</v>
      </c>
      <c r="E110" s="46">
        <v>18.6</v>
      </c>
      <c r="F110" s="46">
        <v>13</v>
      </c>
    </row>
    <row r="111" spans="1:6" ht="12.75">
      <c r="A111" s="5" t="s">
        <v>425</v>
      </c>
      <c r="B111" s="47">
        <v>0.6</v>
      </c>
      <c r="C111" s="47">
        <v>0.9</v>
      </c>
      <c r="D111" s="36">
        <v>0.7</v>
      </c>
      <c r="E111" s="46">
        <v>0.4</v>
      </c>
      <c r="F111" s="46">
        <v>0.7</v>
      </c>
    </row>
    <row r="112" spans="1:6" ht="12.75">
      <c r="A112" s="5" t="s">
        <v>426</v>
      </c>
      <c r="B112" s="47">
        <v>1.7</v>
      </c>
      <c r="C112" s="47">
        <v>1.9</v>
      </c>
      <c r="D112" s="36">
        <v>2.1</v>
      </c>
      <c r="E112" s="46">
        <v>2.9</v>
      </c>
      <c r="F112" s="46">
        <v>3</v>
      </c>
    </row>
    <row r="113" spans="1:6" ht="13.5">
      <c r="A113" s="5" t="s">
        <v>327</v>
      </c>
      <c r="B113" s="47">
        <v>1.2</v>
      </c>
      <c r="C113" s="47">
        <v>1.4</v>
      </c>
      <c r="D113" s="46">
        <v>1.3</v>
      </c>
      <c r="E113" s="46">
        <v>1.4</v>
      </c>
      <c r="F113" s="46">
        <v>1</v>
      </c>
    </row>
    <row r="114" spans="1:6" ht="12.75">
      <c r="A114" s="5" t="s">
        <v>428</v>
      </c>
      <c r="B114" s="47"/>
      <c r="C114" s="47"/>
      <c r="D114" s="36"/>
      <c r="E114" s="46"/>
      <c r="F114" s="46"/>
    </row>
    <row r="115" spans="1:6" ht="12.75">
      <c r="A115" s="5" t="s">
        <v>378</v>
      </c>
      <c r="B115" s="47">
        <v>1.6</v>
      </c>
      <c r="C115" s="47">
        <v>1.5</v>
      </c>
      <c r="D115" s="36">
        <v>2.7</v>
      </c>
      <c r="E115" s="46">
        <v>3.9</v>
      </c>
      <c r="F115" s="46">
        <v>3.1</v>
      </c>
    </row>
    <row r="116" spans="1:6" ht="12.75">
      <c r="A116" s="5" t="s">
        <v>430</v>
      </c>
      <c r="B116" s="47">
        <v>2.2</v>
      </c>
      <c r="C116" s="47">
        <v>2.5</v>
      </c>
      <c r="D116" s="36">
        <v>3.1</v>
      </c>
      <c r="E116" s="46">
        <v>3.7</v>
      </c>
      <c r="F116" s="46">
        <v>2.8</v>
      </c>
    </row>
    <row r="117" spans="1:6" ht="12.75">
      <c r="A117" s="5" t="s">
        <v>431</v>
      </c>
      <c r="B117" s="47">
        <v>2.7</v>
      </c>
      <c r="C117" s="47">
        <v>2.6</v>
      </c>
      <c r="D117" s="36">
        <v>2.6</v>
      </c>
      <c r="E117" s="46">
        <v>2.9</v>
      </c>
      <c r="F117" s="46">
        <v>3.6</v>
      </c>
    </row>
    <row r="118" spans="1:6" ht="12.75">
      <c r="A118" s="5" t="s">
        <v>492</v>
      </c>
      <c r="B118" s="47"/>
      <c r="C118" s="47"/>
      <c r="D118" s="36"/>
      <c r="E118" s="46"/>
      <c r="F118" s="46"/>
    </row>
    <row r="119" spans="1:6" ht="12.75">
      <c r="A119" s="5" t="s">
        <v>463</v>
      </c>
      <c r="B119" s="47">
        <v>1.5</v>
      </c>
      <c r="C119" s="47">
        <v>1.6</v>
      </c>
      <c r="D119" s="36">
        <v>1.9</v>
      </c>
      <c r="E119" s="46">
        <v>2</v>
      </c>
      <c r="F119" s="46">
        <v>2.2</v>
      </c>
    </row>
    <row r="120" spans="1:6" ht="12.75">
      <c r="A120" s="5" t="s">
        <v>433</v>
      </c>
      <c r="B120" s="47"/>
      <c r="C120" s="47"/>
      <c r="D120" s="36"/>
      <c r="E120" s="46"/>
      <c r="F120" s="46"/>
    </row>
    <row r="121" spans="1:6" ht="12.75">
      <c r="A121" s="5" t="s">
        <v>393</v>
      </c>
      <c r="B121" s="47">
        <v>0.6</v>
      </c>
      <c r="C121" s="47">
        <v>1.3</v>
      </c>
      <c r="D121" s="36">
        <v>1.1</v>
      </c>
      <c r="E121" s="46">
        <v>1.2</v>
      </c>
      <c r="F121" s="46">
        <v>1</v>
      </c>
    </row>
    <row r="122" spans="1:6" ht="12.75">
      <c r="A122" s="284" t="s">
        <v>58</v>
      </c>
      <c r="B122" s="47"/>
      <c r="C122" s="47"/>
      <c r="D122" s="36"/>
      <c r="E122" s="36"/>
      <c r="F122" s="36"/>
    </row>
    <row r="123" spans="1:6" ht="12.75">
      <c r="A123" s="175" t="s">
        <v>395</v>
      </c>
      <c r="B123" s="47">
        <v>-0.9</v>
      </c>
      <c r="C123" s="47">
        <v>-1.1</v>
      </c>
      <c r="D123" s="46">
        <v>-1.1</v>
      </c>
      <c r="E123" s="36">
        <v>-1.1</v>
      </c>
      <c r="F123" s="36">
        <v>-0.7</v>
      </c>
    </row>
    <row r="124" spans="1:6" ht="12.75">
      <c r="A124" s="284" t="s">
        <v>55</v>
      </c>
      <c r="B124" s="47">
        <v>7.6</v>
      </c>
      <c r="C124" s="47">
        <v>6.5</v>
      </c>
      <c r="D124" s="36">
        <v>6.8</v>
      </c>
      <c r="E124" s="36">
        <v>8.2</v>
      </c>
      <c r="F124" s="36">
        <v>5.6</v>
      </c>
    </row>
    <row r="125" spans="1:6" ht="13.5" thickBot="1">
      <c r="A125" s="42"/>
      <c r="B125" s="11"/>
      <c r="C125" s="42"/>
      <c r="D125" s="42"/>
      <c r="E125" s="42"/>
      <c r="F125" s="42"/>
    </row>
    <row r="126" ht="12.75">
      <c r="B126" s="5"/>
    </row>
    <row r="127" spans="1:3" ht="18.75" customHeight="1">
      <c r="A127" s="85" t="s">
        <v>383</v>
      </c>
      <c r="B127" s="5"/>
      <c r="C127" s="5"/>
    </row>
    <row r="128" spans="1:3" ht="18.75" customHeight="1">
      <c r="A128" s="85" t="s">
        <v>199</v>
      </c>
      <c r="B128" s="5"/>
      <c r="C128" s="5"/>
    </row>
    <row r="129" spans="1:6" ht="18" customHeight="1" thickBot="1">
      <c r="A129" s="483" t="s">
        <v>201</v>
      </c>
      <c r="B129" s="471"/>
      <c r="C129" s="471"/>
      <c r="D129" s="471"/>
      <c r="E129" s="471"/>
      <c r="F129" s="42"/>
    </row>
    <row r="130" spans="1:6" ht="18" customHeight="1" thickBot="1">
      <c r="A130" s="86"/>
      <c r="B130" s="79">
        <v>2007</v>
      </c>
      <c r="C130" s="79">
        <v>2008</v>
      </c>
      <c r="D130" s="79">
        <v>2009</v>
      </c>
      <c r="E130" s="79">
        <v>2010</v>
      </c>
      <c r="F130" s="79">
        <v>2011</v>
      </c>
    </row>
    <row r="131" spans="1:3" ht="12.75">
      <c r="A131" s="5"/>
      <c r="B131" s="5"/>
      <c r="C131" s="5"/>
    </row>
    <row r="132" spans="1:6" ht="12.75">
      <c r="A132" s="40" t="s">
        <v>329</v>
      </c>
      <c r="B132" s="87">
        <v>104.2</v>
      </c>
      <c r="C132" s="87">
        <v>101.4</v>
      </c>
      <c r="D132" s="68">
        <v>101</v>
      </c>
      <c r="E132" s="87">
        <v>99</v>
      </c>
      <c r="F132" s="40">
        <v>105.2</v>
      </c>
    </row>
    <row r="133" spans="1:6" ht="12.75">
      <c r="A133" s="5"/>
      <c r="B133" s="5"/>
      <c r="C133" s="5"/>
      <c r="D133" s="5"/>
      <c r="F133" s="5"/>
    </row>
    <row r="134" spans="1:6" ht="12.75">
      <c r="A134" s="5" t="s">
        <v>364</v>
      </c>
      <c r="B134" s="88">
        <v>96</v>
      </c>
      <c r="C134" s="88">
        <v>100.1</v>
      </c>
      <c r="D134" s="5">
        <v>109.5</v>
      </c>
      <c r="E134" s="88">
        <v>94.1</v>
      </c>
      <c r="F134" s="5">
        <v>103.2</v>
      </c>
    </row>
    <row r="135" spans="1:6" ht="12.75">
      <c r="A135" s="5" t="s">
        <v>365</v>
      </c>
      <c r="B135" s="89">
        <v>80</v>
      </c>
      <c r="C135" s="89">
        <v>86.4</v>
      </c>
      <c r="D135" s="36">
        <v>100</v>
      </c>
      <c r="E135" s="89">
        <v>100</v>
      </c>
      <c r="F135" s="5">
        <v>104.8</v>
      </c>
    </row>
    <row r="136" spans="1:6" ht="12.75">
      <c r="A136" s="5" t="s">
        <v>366</v>
      </c>
      <c r="B136" s="88">
        <v>157.1</v>
      </c>
      <c r="C136" s="88">
        <v>70.8</v>
      </c>
      <c r="D136" s="5">
        <v>131.7</v>
      </c>
      <c r="E136" s="88">
        <v>75.1</v>
      </c>
      <c r="F136" s="5">
        <v>95.2</v>
      </c>
    </row>
    <row r="137" spans="1:6" ht="12.75">
      <c r="A137" s="5" t="s">
        <v>367</v>
      </c>
      <c r="B137" s="88">
        <v>112.8</v>
      </c>
      <c r="C137" s="88">
        <v>92.6</v>
      </c>
      <c r="D137" s="36">
        <v>82</v>
      </c>
      <c r="E137" s="88">
        <v>104</v>
      </c>
      <c r="F137" s="5">
        <v>92.9</v>
      </c>
    </row>
    <row r="138" spans="1:6" ht="12.75">
      <c r="A138" s="5" t="s">
        <v>368</v>
      </c>
      <c r="B138" s="67"/>
      <c r="C138" s="67"/>
      <c r="D138" s="5"/>
      <c r="F138" s="5"/>
    </row>
    <row r="139" spans="1:6" ht="12.75">
      <c r="A139" s="5" t="s">
        <v>369</v>
      </c>
      <c r="B139" s="88">
        <v>109.3</v>
      </c>
      <c r="C139" s="88">
        <v>104</v>
      </c>
      <c r="D139" s="5">
        <v>94.5</v>
      </c>
      <c r="E139" s="88">
        <v>106.4</v>
      </c>
      <c r="F139" s="5">
        <v>120.7</v>
      </c>
    </row>
    <row r="140" spans="1:6" ht="12.75">
      <c r="A140" s="5" t="s">
        <v>370</v>
      </c>
      <c r="B140" s="89">
        <v>152.2</v>
      </c>
      <c r="C140" s="89">
        <v>132.3</v>
      </c>
      <c r="D140" s="5">
        <v>69.3</v>
      </c>
      <c r="E140" s="88">
        <v>132.6</v>
      </c>
      <c r="F140" s="5">
        <v>128.6</v>
      </c>
    </row>
    <row r="141" spans="1:6" ht="12.75">
      <c r="A141" s="5" t="s">
        <v>527</v>
      </c>
      <c r="B141" s="67"/>
      <c r="C141" s="67"/>
      <c r="D141" s="5"/>
      <c r="F141" s="5"/>
    </row>
    <row r="142" spans="1:6" ht="12.75">
      <c r="A142" s="5" t="s">
        <v>533</v>
      </c>
      <c r="B142" s="88">
        <v>111</v>
      </c>
      <c r="C142" s="88">
        <v>105.6</v>
      </c>
      <c r="D142" s="5">
        <v>108.6</v>
      </c>
      <c r="E142" s="88">
        <v>97.6</v>
      </c>
      <c r="F142" s="5">
        <v>108.1</v>
      </c>
    </row>
    <row r="143" spans="1:6" ht="12.75">
      <c r="A143" s="5" t="s">
        <v>425</v>
      </c>
      <c r="B143" s="89">
        <v>237.1</v>
      </c>
      <c r="C143" s="89">
        <v>115.6</v>
      </c>
      <c r="D143" s="5">
        <v>102.6</v>
      </c>
      <c r="E143" s="88">
        <v>72.9</v>
      </c>
      <c r="F143" s="5">
        <v>106.8</v>
      </c>
    </row>
    <row r="144" spans="1:6" ht="12.75">
      <c r="A144" s="5" t="s">
        <v>426</v>
      </c>
      <c r="B144" s="89">
        <v>111.2</v>
      </c>
      <c r="C144" s="89">
        <v>99.2</v>
      </c>
      <c r="D144" s="36">
        <v>101</v>
      </c>
      <c r="E144" s="88">
        <v>118.8</v>
      </c>
      <c r="F144" s="5">
        <v>115.5</v>
      </c>
    </row>
    <row r="145" spans="1:6" ht="13.5">
      <c r="A145" s="5" t="s">
        <v>327</v>
      </c>
      <c r="B145" s="89">
        <v>92.1</v>
      </c>
      <c r="C145" s="89">
        <v>119.8</v>
      </c>
      <c r="D145" s="43">
        <v>99.4</v>
      </c>
      <c r="E145" s="88">
        <v>90.9</v>
      </c>
      <c r="F145" s="5">
        <v>103.6</v>
      </c>
    </row>
    <row r="146" spans="1:6" ht="12.75">
      <c r="A146" s="5" t="s">
        <v>428</v>
      </c>
      <c r="B146" s="350"/>
      <c r="C146" s="350"/>
      <c r="D146" s="5"/>
      <c r="F146" s="5"/>
    </row>
    <row r="147" spans="1:6" ht="12.75">
      <c r="A147" s="5" t="s">
        <v>378</v>
      </c>
      <c r="B147" s="88">
        <v>102.9</v>
      </c>
      <c r="C147" s="88">
        <v>101.4</v>
      </c>
      <c r="D147" s="5">
        <v>107.7</v>
      </c>
      <c r="E147" s="88">
        <v>100.2</v>
      </c>
      <c r="F147" s="36">
        <v>112</v>
      </c>
    </row>
    <row r="148" spans="1:6" ht="12.75">
      <c r="A148" s="5" t="s">
        <v>430</v>
      </c>
      <c r="B148" s="89">
        <v>100.4</v>
      </c>
      <c r="C148" s="89">
        <v>102.7</v>
      </c>
      <c r="D148" s="5">
        <v>99.3</v>
      </c>
      <c r="E148" s="88">
        <v>97.3</v>
      </c>
      <c r="F148" s="5">
        <v>99.9</v>
      </c>
    </row>
    <row r="149" spans="1:6" ht="12.75">
      <c r="A149" s="5" t="s">
        <v>431</v>
      </c>
      <c r="B149" s="89">
        <v>101.2</v>
      </c>
      <c r="C149" s="89">
        <v>99.1</v>
      </c>
      <c r="D149" s="5">
        <v>99.3</v>
      </c>
      <c r="E149" s="88">
        <v>99.9</v>
      </c>
      <c r="F149" s="36">
        <v>108</v>
      </c>
    </row>
    <row r="150" spans="1:6" ht="12.75">
      <c r="A150" s="5" t="s">
        <v>492</v>
      </c>
      <c r="B150" s="90"/>
      <c r="C150" s="90"/>
      <c r="D150" s="5"/>
      <c r="F150" s="5"/>
    </row>
    <row r="151" spans="1:6" ht="12.75">
      <c r="A151" s="5" t="s">
        <v>463</v>
      </c>
      <c r="B151" s="88">
        <v>103.1</v>
      </c>
      <c r="C151" s="88">
        <v>99.3</v>
      </c>
      <c r="D151" s="98">
        <v>99.3</v>
      </c>
      <c r="E151" s="88">
        <v>98.9</v>
      </c>
      <c r="F151" s="5">
        <v>101.8</v>
      </c>
    </row>
    <row r="152" spans="1:6" ht="12.75">
      <c r="A152" s="5" t="s">
        <v>433</v>
      </c>
      <c r="B152" s="67"/>
      <c r="C152" s="67"/>
      <c r="D152" s="5"/>
      <c r="F152" s="5"/>
    </row>
    <row r="153" spans="1:6" ht="12.75">
      <c r="A153" s="5" t="s">
        <v>393</v>
      </c>
      <c r="B153" s="88">
        <v>83</v>
      </c>
      <c r="C153" s="88">
        <v>102.8</v>
      </c>
      <c r="D153" s="5">
        <v>94.8</v>
      </c>
      <c r="E153" s="88">
        <v>98.2</v>
      </c>
      <c r="F153" s="36">
        <v>95</v>
      </c>
    </row>
    <row r="154" spans="1:6" ht="12.75">
      <c r="A154" s="284" t="s">
        <v>58</v>
      </c>
      <c r="B154" s="67"/>
      <c r="C154" s="67"/>
      <c r="D154" s="5"/>
      <c r="F154" s="5"/>
    </row>
    <row r="155" spans="1:6" ht="12.75">
      <c r="A155" s="175" t="s">
        <v>395</v>
      </c>
      <c r="B155" s="91">
        <v>92.1</v>
      </c>
      <c r="C155" s="91">
        <v>118.8</v>
      </c>
      <c r="D155" s="43">
        <v>99.4</v>
      </c>
      <c r="E155" s="91">
        <v>91.4</v>
      </c>
      <c r="F155" s="5">
        <v>103.9</v>
      </c>
    </row>
    <row r="156" spans="1:6" ht="12.75">
      <c r="A156" s="284" t="s">
        <v>66</v>
      </c>
      <c r="B156" s="90">
        <v>104.2</v>
      </c>
      <c r="C156" s="90">
        <v>101.4</v>
      </c>
      <c r="D156" s="36">
        <v>101</v>
      </c>
      <c r="E156" s="90">
        <v>99</v>
      </c>
      <c r="F156" s="5">
        <v>105.2</v>
      </c>
    </row>
    <row r="157" spans="1:6" ht="13.5" thickBot="1">
      <c r="A157" s="11"/>
      <c r="B157" s="11"/>
      <c r="C157" s="11"/>
      <c r="D157" s="42"/>
      <c r="E157" s="42"/>
      <c r="F157" s="42"/>
    </row>
    <row r="158" spans="1:3" ht="12.75">
      <c r="A158" s="5"/>
      <c r="B158" s="5"/>
      <c r="C158" s="5"/>
    </row>
  </sheetData>
  <mergeCells count="1">
    <mergeCell ref="A129:E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&amp;C150</oddFooter>
  </headerFooter>
  <rowBreaks count="3" manualBreakCount="3">
    <brk id="58" max="255" man="1"/>
    <brk id="94" max="255" man="1"/>
    <brk id="126" max="5" man="1"/>
  </row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="120" zoomScaleNormal="120" workbookViewId="0" topLeftCell="A148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05" t="s">
        <v>384</v>
      </c>
    </row>
    <row r="2" ht="18.75" customHeight="1">
      <c r="A2" s="224" t="s">
        <v>789</v>
      </c>
    </row>
    <row r="3" spans="1:6" ht="18" customHeight="1" thickBot="1">
      <c r="A3" s="172" t="s">
        <v>790</v>
      </c>
      <c r="B3" s="42"/>
      <c r="C3" s="42"/>
      <c r="D3" s="42"/>
      <c r="E3" s="42"/>
      <c r="F3" s="42"/>
    </row>
    <row r="4" spans="1:6" ht="18" customHeight="1" thickBot="1">
      <c r="A4" s="225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5" spans="1:2" ht="12.75">
      <c r="A5" s="284"/>
      <c r="B5" s="5"/>
    </row>
    <row r="6" spans="1:7" ht="12.75">
      <c r="A6" s="375" t="s">
        <v>61</v>
      </c>
      <c r="B6" s="82">
        <v>87996</v>
      </c>
      <c r="C6" s="9">
        <v>116149.8</v>
      </c>
      <c r="D6" s="9">
        <f>SUM(D8:D27)</f>
        <v>127126.2</v>
      </c>
      <c r="E6" s="9">
        <f>SUM(E8:E27)</f>
        <v>141968.9</v>
      </c>
      <c r="F6" s="9">
        <v>170278.9</v>
      </c>
      <c r="G6" s="140"/>
    </row>
    <row r="7" spans="1:6" ht="12.75">
      <c r="A7" s="284"/>
      <c r="B7" s="5"/>
      <c r="D7" s="5"/>
      <c r="F7" s="6"/>
    </row>
    <row r="8" spans="1:6" ht="12.75">
      <c r="A8" s="5" t="s">
        <v>338</v>
      </c>
      <c r="B8" s="6">
        <v>1055</v>
      </c>
      <c r="C8" s="6">
        <v>532.1</v>
      </c>
      <c r="D8" s="94">
        <v>603.1</v>
      </c>
      <c r="E8" s="6">
        <v>299.8</v>
      </c>
      <c r="F8" s="6">
        <v>251.5</v>
      </c>
    </row>
    <row r="9" spans="1:6" ht="12.75">
      <c r="A9" s="5" t="s">
        <v>339</v>
      </c>
      <c r="B9" s="6">
        <v>1.8</v>
      </c>
      <c r="C9" s="6">
        <v>12</v>
      </c>
      <c r="D9" s="126">
        <v>4.2</v>
      </c>
      <c r="E9" s="6">
        <v>30.2</v>
      </c>
      <c r="F9" s="6">
        <v>20</v>
      </c>
    </row>
    <row r="10" spans="1:6" ht="12.75">
      <c r="A10" s="5" t="s">
        <v>340</v>
      </c>
      <c r="B10" s="6">
        <v>76.9</v>
      </c>
      <c r="C10" s="6">
        <v>8.8</v>
      </c>
      <c r="D10" s="94">
        <v>31.3</v>
      </c>
      <c r="E10" s="6">
        <v>103.5</v>
      </c>
      <c r="F10" s="6">
        <v>40.2</v>
      </c>
    </row>
    <row r="11" spans="1:6" ht="12.75">
      <c r="A11" s="5" t="s">
        <v>341</v>
      </c>
      <c r="B11" s="47">
        <v>13996</v>
      </c>
      <c r="C11" s="6">
        <v>18221.6</v>
      </c>
      <c r="D11" s="94">
        <v>15821.6</v>
      </c>
      <c r="E11" s="6">
        <v>18549.9</v>
      </c>
      <c r="F11" s="6">
        <v>22719.7</v>
      </c>
    </row>
    <row r="12" spans="1:6" ht="12.75">
      <c r="A12" s="5" t="s">
        <v>342</v>
      </c>
      <c r="B12" s="6"/>
      <c r="D12" s="48"/>
      <c r="E12" s="6"/>
      <c r="F12" s="6"/>
    </row>
    <row r="13" spans="1:6" ht="12.75">
      <c r="A13" s="5" t="s">
        <v>53</v>
      </c>
      <c r="B13" s="6">
        <v>2127.5</v>
      </c>
      <c r="C13" s="6">
        <v>2355.8</v>
      </c>
      <c r="D13" s="94">
        <v>3527.2</v>
      </c>
      <c r="E13" s="6">
        <v>4952</v>
      </c>
      <c r="F13" s="6">
        <v>5770.8</v>
      </c>
    </row>
    <row r="14" spans="1:6" ht="12.75">
      <c r="A14" s="5" t="s">
        <v>344</v>
      </c>
      <c r="B14" s="6">
        <v>9085.5</v>
      </c>
      <c r="C14" s="6">
        <v>10779.2</v>
      </c>
      <c r="D14" s="94">
        <v>12779.3</v>
      </c>
      <c r="E14" s="6">
        <v>12105.2</v>
      </c>
      <c r="F14" s="6">
        <v>14452.8</v>
      </c>
    </row>
    <row r="15" spans="1:6" ht="12.75">
      <c r="A15" s="5" t="s">
        <v>474</v>
      </c>
      <c r="B15" s="6"/>
      <c r="D15" s="48"/>
      <c r="E15" s="6"/>
      <c r="F15" s="6"/>
    </row>
    <row r="16" spans="1:6" ht="12.75">
      <c r="A16" s="5" t="s">
        <v>454</v>
      </c>
      <c r="B16" s="6">
        <v>18303.9</v>
      </c>
      <c r="C16" s="6">
        <v>22533.3</v>
      </c>
      <c r="D16" s="94">
        <v>23760.6</v>
      </c>
      <c r="E16" s="6">
        <v>26249.1</v>
      </c>
      <c r="F16" s="6">
        <v>30831</v>
      </c>
    </row>
    <row r="17" spans="1:6" ht="12.75">
      <c r="A17" s="5" t="s">
        <v>347</v>
      </c>
      <c r="B17" s="6">
        <v>2855.4</v>
      </c>
      <c r="C17" s="6">
        <v>3629</v>
      </c>
      <c r="D17" s="94">
        <v>4026.7</v>
      </c>
      <c r="E17" s="6">
        <v>4374.9</v>
      </c>
      <c r="F17" s="6">
        <v>6087.8</v>
      </c>
    </row>
    <row r="18" spans="1:6" ht="12.75">
      <c r="A18" s="5" t="s">
        <v>348</v>
      </c>
      <c r="B18" s="6">
        <v>16711.9</v>
      </c>
      <c r="C18" s="6">
        <v>24556.5</v>
      </c>
      <c r="D18" s="48">
        <v>28052.2</v>
      </c>
      <c r="E18" s="6">
        <v>31715.1</v>
      </c>
      <c r="F18" s="6">
        <v>38712.5</v>
      </c>
    </row>
    <row r="19" spans="1:6" ht="13.5">
      <c r="A19" s="5" t="s">
        <v>325</v>
      </c>
      <c r="B19" s="6">
        <v>4139.2</v>
      </c>
      <c r="C19" s="6">
        <v>5928.1</v>
      </c>
      <c r="D19" s="94">
        <v>7269.5</v>
      </c>
      <c r="E19" s="6">
        <v>7699.7</v>
      </c>
      <c r="F19" s="6">
        <v>9101.1</v>
      </c>
    </row>
    <row r="20" spans="1:6" ht="12.75">
      <c r="A20" s="5" t="s">
        <v>350</v>
      </c>
      <c r="B20" s="6"/>
      <c r="D20" s="48"/>
      <c r="E20" s="6"/>
      <c r="F20" s="6"/>
    </row>
    <row r="21" spans="1:6" ht="12.75">
      <c r="A21" s="5" t="s">
        <v>351</v>
      </c>
      <c r="B21" s="6">
        <v>4774.9</v>
      </c>
      <c r="C21" s="6">
        <v>8818.3</v>
      </c>
      <c r="D21" s="94">
        <v>9766.2</v>
      </c>
      <c r="E21" s="6">
        <v>10984.5</v>
      </c>
      <c r="F21" s="6">
        <v>12569.4</v>
      </c>
    </row>
    <row r="22" spans="1:6" ht="12.75">
      <c r="A22" s="5" t="s">
        <v>352</v>
      </c>
      <c r="B22" s="6">
        <v>6504.6</v>
      </c>
      <c r="C22" s="6">
        <v>8785.8</v>
      </c>
      <c r="D22" s="94">
        <v>10043.6</v>
      </c>
      <c r="E22" s="6">
        <v>10887.5</v>
      </c>
      <c r="F22" s="6">
        <v>12604.5</v>
      </c>
    </row>
    <row r="23" spans="1:6" ht="12.75">
      <c r="A23" s="5" t="s">
        <v>353</v>
      </c>
      <c r="B23" s="6">
        <v>3109.8</v>
      </c>
      <c r="C23" s="6">
        <v>3798.5</v>
      </c>
      <c r="D23" s="94">
        <v>4000.5</v>
      </c>
      <c r="E23" s="6">
        <v>4643.7</v>
      </c>
      <c r="F23" s="6">
        <v>5918.2</v>
      </c>
    </row>
    <row r="24" spans="1:6" ht="12.75">
      <c r="A24" s="5" t="s">
        <v>483</v>
      </c>
      <c r="B24" s="6"/>
      <c r="D24" s="48"/>
      <c r="E24" s="6"/>
      <c r="F24" s="6"/>
    </row>
    <row r="25" spans="1:6" ht="12.75">
      <c r="A25" s="5" t="s">
        <v>484</v>
      </c>
      <c r="B25" s="6">
        <v>1862.8</v>
      </c>
      <c r="C25" s="6">
        <v>2355.8</v>
      </c>
      <c r="D25" s="94">
        <v>2589.8</v>
      </c>
      <c r="E25" s="6">
        <v>2989.7</v>
      </c>
      <c r="F25" s="6">
        <v>4176</v>
      </c>
    </row>
    <row r="26" spans="1:6" ht="12.75">
      <c r="A26" s="5" t="s">
        <v>355</v>
      </c>
      <c r="B26" s="6"/>
      <c r="D26" s="48"/>
      <c r="E26" s="6"/>
      <c r="F26" s="6"/>
    </row>
    <row r="27" spans="1:6" ht="12.75">
      <c r="A27" s="5" t="s">
        <v>356</v>
      </c>
      <c r="B27" s="6">
        <v>3390.8</v>
      </c>
      <c r="C27" s="6">
        <v>3835</v>
      </c>
      <c r="D27" s="94">
        <v>4850.4</v>
      </c>
      <c r="E27" s="6">
        <v>6384.1</v>
      </c>
      <c r="F27" s="6">
        <v>7023.4</v>
      </c>
    </row>
    <row r="28" spans="1:6" ht="13.5" thickBot="1">
      <c r="A28" s="225"/>
      <c r="B28" s="11"/>
      <c r="C28" s="42"/>
      <c r="D28" s="42"/>
      <c r="E28" s="42"/>
      <c r="F28" s="42"/>
    </row>
    <row r="29" spans="1:2" ht="12.75">
      <c r="A29" s="175"/>
      <c r="B29" s="5"/>
    </row>
    <row r="30" ht="18.75" customHeight="1">
      <c r="A30" s="105" t="s">
        <v>385</v>
      </c>
    </row>
    <row r="31" spans="1:6" ht="18.75" customHeight="1" thickBot="1">
      <c r="A31" s="172" t="s">
        <v>282</v>
      </c>
      <c r="B31" s="42"/>
      <c r="C31" s="42"/>
      <c r="D31" s="42"/>
      <c r="E31" s="42"/>
      <c r="F31" s="42"/>
    </row>
    <row r="32" spans="1:6" ht="18" customHeight="1" thickBot="1">
      <c r="A32" s="225"/>
      <c r="B32" s="79">
        <v>2007</v>
      </c>
      <c r="C32" s="79">
        <v>2008</v>
      </c>
      <c r="D32" s="79">
        <v>2009</v>
      </c>
      <c r="E32" s="79">
        <v>2010</v>
      </c>
      <c r="F32" s="79">
        <v>2011</v>
      </c>
    </row>
    <row r="33" spans="1:2" ht="12.75">
      <c r="A33" s="284"/>
      <c r="B33" s="5"/>
    </row>
    <row r="34" spans="1:7" ht="12.75">
      <c r="A34" s="375" t="s">
        <v>424</v>
      </c>
      <c r="B34" s="9">
        <v>49428</v>
      </c>
      <c r="C34" s="9">
        <v>63397.6</v>
      </c>
      <c r="D34" s="9">
        <f>SUM(D36:D58)</f>
        <v>67344.8</v>
      </c>
      <c r="E34" s="9">
        <f>SUM(E36:E58)</f>
        <v>75713.2</v>
      </c>
      <c r="F34" s="9">
        <v>90502.2</v>
      </c>
      <c r="G34" s="140"/>
    </row>
    <row r="35" spans="1:6" ht="12.75">
      <c r="A35" s="175"/>
      <c r="B35" s="5"/>
      <c r="D35" s="5"/>
      <c r="F35" s="6"/>
    </row>
    <row r="36" spans="1:6" ht="12.75">
      <c r="A36" s="5" t="s">
        <v>338</v>
      </c>
      <c r="B36" s="6">
        <v>607.3</v>
      </c>
      <c r="C36" s="47">
        <v>237.6</v>
      </c>
      <c r="D36" s="94">
        <v>387.8</v>
      </c>
      <c r="E36" s="6">
        <v>206.9</v>
      </c>
      <c r="F36" s="6">
        <v>175.3</v>
      </c>
    </row>
    <row r="37" spans="1:6" ht="12.75">
      <c r="A37" s="5" t="s">
        <v>339</v>
      </c>
      <c r="B37" s="6">
        <v>1.6</v>
      </c>
      <c r="C37" s="6">
        <v>11.3</v>
      </c>
      <c r="D37" s="126">
        <v>1.9</v>
      </c>
      <c r="E37" s="6">
        <v>20.5</v>
      </c>
      <c r="F37" s="6">
        <v>13.5</v>
      </c>
    </row>
    <row r="38" spans="1:6" ht="12.75">
      <c r="A38" s="5" t="s">
        <v>340</v>
      </c>
      <c r="B38" s="6">
        <v>34</v>
      </c>
      <c r="C38" s="47">
        <v>7.6</v>
      </c>
      <c r="D38" s="94">
        <v>17.8</v>
      </c>
      <c r="E38" s="6">
        <v>62.8</v>
      </c>
      <c r="F38" s="6">
        <v>22</v>
      </c>
    </row>
    <row r="39" spans="1:6" ht="12.75">
      <c r="A39" s="5" t="s">
        <v>341</v>
      </c>
      <c r="B39" s="6">
        <v>9958.6</v>
      </c>
      <c r="C39" s="47">
        <v>12235</v>
      </c>
      <c r="D39" s="94">
        <v>10052.1</v>
      </c>
      <c r="E39" s="6">
        <v>12764.5</v>
      </c>
      <c r="F39" s="6">
        <v>14683.4</v>
      </c>
    </row>
    <row r="40" spans="1:6" ht="12.75">
      <c r="A40" s="5" t="s">
        <v>342</v>
      </c>
      <c r="B40" s="6"/>
      <c r="D40" s="6"/>
      <c r="E40" s="6"/>
      <c r="F40" s="6"/>
    </row>
    <row r="41" spans="1:6" ht="12.75">
      <c r="A41" s="5" t="s">
        <v>53</v>
      </c>
      <c r="B41" s="6">
        <v>1525.9</v>
      </c>
      <c r="C41" s="47">
        <v>2048.8</v>
      </c>
      <c r="D41" s="94">
        <v>2048.5</v>
      </c>
      <c r="E41" s="6">
        <v>2848</v>
      </c>
      <c r="F41" s="6">
        <v>5222</v>
      </c>
    </row>
    <row r="42" spans="1:6" ht="12.75">
      <c r="A42" s="5" t="s">
        <v>344</v>
      </c>
      <c r="B42" s="6">
        <v>7852.9</v>
      </c>
      <c r="C42" s="47">
        <v>7392.9</v>
      </c>
      <c r="D42" s="94">
        <v>8578.1</v>
      </c>
      <c r="E42" s="6">
        <v>8306.8</v>
      </c>
      <c r="F42" s="6">
        <v>9047.8</v>
      </c>
    </row>
    <row r="43" spans="1:6" ht="12.75">
      <c r="A43" s="5" t="s">
        <v>474</v>
      </c>
      <c r="B43" s="6"/>
      <c r="D43" s="6"/>
      <c r="E43" s="6"/>
      <c r="F43" s="6"/>
    </row>
    <row r="44" spans="1:6" ht="12.75">
      <c r="A44" s="5" t="s">
        <v>454</v>
      </c>
      <c r="B44" s="6">
        <v>7261.1</v>
      </c>
      <c r="C44" s="47">
        <v>9400.6</v>
      </c>
      <c r="D44" s="94">
        <v>10475.5</v>
      </c>
      <c r="E44" s="6">
        <v>9551.7</v>
      </c>
      <c r="F44" s="6">
        <v>11700.2</v>
      </c>
    </row>
    <row r="45" spans="1:6" ht="12.75">
      <c r="A45" s="5" t="s">
        <v>347</v>
      </c>
      <c r="B45" s="6">
        <v>1769.5</v>
      </c>
      <c r="C45" s="47">
        <v>2235.4</v>
      </c>
      <c r="D45" s="94">
        <v>2586.1</v>
      </c>
      <c r="E45" s="6">
        <v>2720.8</v>
      </c>
      <c r="F45" s="6">
        <v>3702.9</v>
      </c>
    </row>
    <row r="46" spans="1:6" ht="12.75">
      <c r="A46" s="5" t="s">
        <v>348</v>
      </c>
      <c r="B46" s="6">
        <v>8103.2</v>
      </c>
      <c r="C46" s="47">
        <v>12891.4</v>
      </c>
      <c r="D46" s="47">
        <v>14089.4</v>
      </c>
      <c r="E46" s="6">
        <v>17304.7</v>
      </c>
      <c r="F46" s="6">
        <v>20526.1</v>
      </c>
    </row>
    <row r="47" spans="1:6" ht="13.5">
      <c r="A47" s="5" t="s">
        <v>325</v>
      </c>
      <c r="B47" s="6">
        <v>1158</v>
      </c>
      <c r="C47" s="47">
        <v>1539.6</v>
      </c>
      <c r="D47" s="47">
        <v>2012.9</v>
      </c>
      <c r="E47" s="6">
        <v>1940.2</v>
      </c>
      <c r="F47" s="6">
        <v>2342</v>
      </c>
    </row>
    <row r="48" spans="1:6" ht="12.75">
      <c r="A48" s="5" t="s">
        <v>350</v>
      </c>
      <c r="B48" s="6"/>
      <c r="D48" s="6"/>
      <c r="E48" s="6"/>
      <c r="F48" s="6"/>
    </row>
    <row r="49" spans="1:6" ht="12.75">
      <c r="A49" s="5" t="s">
        <v>351</v>
      </c>
      <c r="B49" s="6">
        <v>1925.5</v>
      </c>
      <c r="C49" s="47">
        <v>3503.7</v>
      </c>
      <c r="D49" s="94">
        <v>3813.7</v>
      </c>
      <c r="E49" s="6">
        <v>4265.4</v>
      </c>
      <c r="F49" s="6">
        <v>4968.1</v>
      </c>
    </row>
    <row r="50" spans="1:6" ht="12.75">
      <c r="A50" s="5" t="s">
        <v>352</v>
      </c>
      <c r="B50" s="6">
        <v>3378.2</v>
      </c>
      <c r="C50" s="47">
        <v>4644.8</v>
      </c>
      <c r="D50" s="94">
        <v>4940.2</v>
      </c>
      <c r="E50" s="6">
        <v>5453.9</v>
      </c>
      <c r="F50" s="6">
        <v>5753.5</v>
      </c>
    </row>
    <row r="51" spans="1:6" ht="12.75">
      <c r="A51" s="5" t="s">
        <v>353</v>
      </c>
      <c r="B51" s="6">
        <v>1050.5</v>
      </c>
      <c r="C51" s="47">
        <v>1106.2</v>
      </c>
      <c r="D51" s="94">
        <v>1108.5</v>
      </c>
      <c r="E51" s="6">
        <v>1407.6</v>
      </c>
      <c r="F51" s="6">
        <v>1693.6</v>
      </c>
    </row>
    <row r="52" spans="1:6" ht="12.75">
      <c r="A52" s="5" t="s">
        <v>483</v>
      </c>
      <c r="B52" s="6"/>
      <c r="D52" s="6"/>
      <c r="E52" s="6"/>
      <c r="F52" s="6"/>
    </row>
    <row r="53" spans="1:6" ht="12.75">
      <c r="A53" s="5" t="s">
        <v>484</v>
      </c>
      <c r="B53" s="6">
        <v>779.2</v>
      </c>
      <c r="C53" s="47">
        <v>856.9</v>
      </c>
      <c r="D53" s="94">
        <v>798.7</v>
      </c>
      <c r="E53" s="6">
        <v>989.7</v>
      </c>
      <c r="F53" s="6">
        <v>1296.9</v>
      </c>
    </row>
    <row r="54" spans="1:6" ht="12.75">
      <c r="A54" s="5" t="s">
        <v>355</v>
      </c>
      <c r="B54" s="6"/>
      <c r="D54" s="6"/>
      <c r="E54" s="6"/>
      <c r="F54" s="6"/>
    </row>
    <row r="55" spans="1:6" ht="12.75">
      <c r="A55" s="5" t="s">
        <v>356</v>
      </c>
      <c r="B55" s="6">
        <v>1714.8</v>
      </c>
      <c r="C55" s="47">
        <v>1816.2</v>
      </c>
      <c r="D55" s="94">
        <v>2075.9</v>
      </c>
      <c r="E55" s="6">
        <v>2868.3</v>
      </c>
      <c r="F55" s="6">
        <v>3421.8</v>
      </c>
    </row>
    <row r="56" spans="1:6" ht="12.75">
      <c r="A56" s="284" t="s">
        <v>54</v>
      </c>
      <c r="B56" s="6"/>
      <c r="D56" s="6"/>
      <c r="E56" s="6"/>
      <c r="F56" s="6"/>
    </row>
    <row r="57" spans="1:6" ht="12.75">
      <c r="A57" s="175" t="s">
        <v>362</v>
      </c>
      <c r="B57" s="6">
        <v>2307.7</v>
      </c>
      <c r="C57" s="6">
        <v>3469.6</v>
      </c>
      <c r="D57" s="379">
        <v>4357.7</v>
      </c>
      <c r="E57" s="6">
        <v>5001.4</v>
      </c>
      <c r="F57" s="6">
        <v>5933.1</v>
      </c>
    </row>
    <row r="58" spans="1:6" ht="13.5" thickBot="1">
      <c r="A58" s="225"/>
      <c r="B58" s="11"/>
      <c r="C58" s="42"/>
      <c r="D58" s="378"/>
      <c r="E58" s="42"/>
      <c r="F58" s="42"/>
    </row>
    <row r="59" spans="1:2" ht="12.75">
      <c r="A59" s="175"/>
      <c r="B59" s="5"/>
    </row>
    <row r="60" ht="18.75" customHeight="1">
      <c r="A60" s="105" t="s">
        <v>386</v>
      </c>
    </row>
    <row r="61" spans="1:6" ht="18.75" customHeight="1" thickBot="1">
      <c r="A61" s="172" t="s">
        <v>243</v>
      </c>
      <c r="B61" s="42"/>
      <c r="C61" s="42"/>
      <c r="D61" s="42"/>
      <c r="E61" s="42"/>
      <c r="F61" s="42"/>
    </row>
    <row r="62" spans="1:6" ht="18" customHeight="1" thickBot="1">
      <c r="A62" s="225"/>
      <c r="B62" s="79">
        <v>2007</v>
      </c>
      <c r="C62" s="79">
        <v>2008</v>
      </c>
      <c r="D62" s="79">
        <v>2009</v>
      </c>
      <c r="E62" s="79">
        <v>2010</v>
      </c>
      <c r="F62" s="79">
        <v>2011</v>
      </c>
    </row>
    <row r="63" spans="1:2" ht="12.75">
      <c r="A63" s="284"/>
      <c r="B63" s="5"/>
    </row>
    <row r="64" spans="1:7" ht="13.5">
      <c r="A64" s="375" t="s">
        <v>334</v>
      </c>
      <c r="B64" s="82">
        <v>50486.8</v>
      </c>
      <c r="C64" s="82">
        <v>68303.6</v>
      </c>
      <c r="D64" s="9">
        <v>73540.2</v>
      </c>
      <c r="E64" s="9">
        <f>E66+E89</f>
        <v>79641.4</v>
      </c>
      <c r="F64" s="9">
        <v>103086.9</v>
      </c>
      <c r="G64" s="140"/>
    </row>
    <row r="65" spans="1:6" ht="12.75">
      <c r="A65" s="375"/>
      <c r="B65" s="140"/>
      <c r="C65" s="140"/>
      <c r="D65" s="140"/>
      <c r="E65" s="140"/>
      <c r="F65" s="6"/>
    </row>
    <row r="66" spans="1:7" ht="12.75">
      <c r="A66" s="284" t="s">
        <v>468</v>
      </c>
      <c r="B66" s="47">
        <v>38568</v>
      </c>
      <c r="C66" s="6">
        <v>52752.2</v>
      </c>
      <c r="D66" s="6">
        <v>59781.4</v>
      </c>
      <c r="E66" s="6">
        <f>SUM(E67:E88)</f>
        <v>66255.7</v>
      </c>
      <c r="F66" s="6">
        <v>79776.7</v>
      </c>
      <c r="G66" s="140"/>
    </row>
    <row r="67" spans="1:6" ht="12.75">
      <c r="A67" s="5" t="s">
        <v>364</v>
      </c>
      <c r="B67" s="6">
        <v>447.7</v>
      </c>
      <c r="C67" s="6">
        <v>294.5</v>
      </c>
      <c r="D67" s="6">
        <v>215.3</v>
      </c>
      <c r="E67" s="6">
        <v>92.9</v>
      </c>
      <c r="F67" s="6">
        <v>76.2</v>
      </c>
    </row>
    <row r="68" spans="1:6" ht="12.75">
      <c r="A68" s="5" t="s">
        <v>365</v>
      </c>
      <c r="B68" s="6">
        <v>0.2</v>
      </c>
      <c r="C68" s="6">
        <v>0.7</v>
      </c>
      <c r="D68" s="6">
        <v>2.3</v>
      </c>
      <c r="E68" s="6">
        <v>9.7</v>
      </c>
      <c r="F68" s="6">
        <v>6.5</v>
      </c>
    </row>
    <row r="69" spans="1:6" ht="12.75">
      <c r="A69" s="5" t="s">
        <v>366</v>
      </c>
      <c r="B69" s="6">
        <v>42.9</v>
      </c>
      <c r="C69" s="6">
        <v>1.2</v>
      </c>
      <c r="D69" s="6">
        <v>13.5</v>
      </c>
      <c r="E69" s="6">
        <v>40.7</v>
      </c>
      <c r="F69" s="6">
        <v>18.2</v>
      </c>
    </row>
    <row r="70" spans="1:6" ht="12.75">
      <c r="A70" s="5" t="s">
        <v>367</v>
      </c>
      <c r="B70" s="47">
        <v>4037.4</v>
      </c>
      <c r="C70" s="6">
        <v>5986.6</v>
      </c>
      <c r="D70" s="6">
        <v>5769.5</v>
      </c>
      <c r="E70" s="6">
        <v>5785.4</v>
      </c>
      <c r="F70" s="6">
        <v>8036.3</v>
      </c>
    </row>
    <row r="71" spans="1:6" ht="12.75">
      <c r="A71" s="5" t="s">
        <v>368</v>
      </c>
      <c r="B71" s="6"/>
      <c r="C71" s="6"/>
      <c r="D71" s="6"/>
      <c r="E71" s="6"/>
      <c r="F71" s="6"/>
    </row>
    <row r="72" spans="1:6" ht="12.75">
      <c r="A72" s="5" t="s">
        <v>369</v>
      </c>
      <c r="B72" s="6">
        <v>601.6</v>
      </c>
      <c r="C72" s="6">
        <v>307</v>
      </c>
      <c r="D72" s="6">
        <v>1478.7</v>
      </c>
      <c r="E72" s="6">
        <v>2104</v>
      </c>
      <c r="F72" s="6">
        <v>548.8</v>
      </c>
    </row>
    <row r="73" spans="1:6" ht="12.75">
      <c r="A73" s="5" t="s">
        <v>370</v>
      </c>
      <c r="B73" s="6">
        <v>1232.6</v>
      </c>
      <c r="C73" s="6">
        <v>3386.3</v>
      </c>
      <c r="D73" s="6">
        <v>4201.2</v>
      </c>
      <c r="E73" s="6">
        <v>3798.4</v>
      </c>
      <c r="F73" s="6">
        <v>5405</v>
      </c>
    </row>
    <row r="74" spans="1:6" ht="12.75">
      <c r="A74" s="5" t="s">
        <v>527</v>
      </c>
      <c r="B74" s="6"/>
      <c r="C74" s="6"/>
      <c r="D74" s="6"/>
      <c r="E74" s="6"/>
      <c r="F74" s="6"/>
    </row>
    <row r="75" spans="1:6" ht="12.75">
      <c r="A75" s="5" t="s">
        <v>533</v>
      </c>
      <c r="B75" s="6">
        <v>11042.8</v>
      </c>
      <c r="C75" s="6">
        <v>13132.7</v>
      </c>
      <c r="D75" s="6">
        <v>13285.1</v>
      </c>
      <c r="E75" s="6">
        <v>16697.4</v>
      </c>
      <c r="F75" s="6">
        <v>19130.8</v>
      </c>
    </row>
    <row r="76" spans="1:6" ht="12.75">
      <c r="A76" s="5" t="s">
        <v>425</v>
      </c>
      <c r="B76" s="6">
        <v>1085.9</v>
      </c>
      <c r="C76" s="6">
        <v>1393.6</v>
      </c>
      <c r="D76" s="6">
        <v>1440.6</v>
      </c>
      <c r="E76" s="6">
        <v>1654.1</v>
      </c>
      <c r="F76" s="6">
        <v>2384.9</v>
      </c>
    </row>
    <row r="77" spans="1:6" ht="12.75">
      <c r="A77" s="5" t="s">
        <v>426</v>
      </c>
      <c r="B77" s="6">
        <v>8608.7</v>
      </c>
      <c r="C77" s="6">
        <v>11665.1</v>
      </c>
      <c r="D77" s="6">
        <v>13962.8</v>
      </c>
      <c r="E77" s="6">
        <v>14410.4</v>
      </c>
      <c r="F77" s="6">
        <v>18186.4</v>
      </c>
    </row>
    <row r="78" spans="1:6" ht="13.5">
      <c r="A78" s="5" t="s">
        <v>327</v>
      </c>
      <c r="B78" s="6">
        <v>2981.2</v>
      </c>
      <c r="C78" s="6">
        <v>4388.5</v>
      </c>
      <c r="D78" s="6">
        <v>5256.6</v>
      </c>
      <c r="E78" s="6">
        <v>5759.5</v>
      </c>
      <c r="F78" s="6">
        <v>6759.1</v>
      </c>
    </row>
    <row r="79" spans="1:6" ht="12.75">
      <c r="A79" s="5" t="s">
        <v>428</v>
      </c>
      <c r="B79" s="6"/>
      <c r="C79" s="6"/>
      <c r="D79" s="6"/>
      <c r="E79" s="6"/>
      <c r="F79" s="6"/>
    </row>
    <row r="80" spans="1:6" ht="12.75">
      <c r="A80" s="5" t="s">
        <v>378</v>
      </c>
      <c r="B80" s="6">
        <v>2849.4</v>
      </c>
      <c r="C80" s="6">
        <v>5314.6</v>
      </c>
      <c r="D80" s="6">
        <v>5952.5</v>
      </c>
      <c r="E80" s="6">
        <v>6719.1</v>
      </c>
      <c r="F80" s="6">
        <v>7601.3</v>
      </c>
    </row>
    <row r="81" spans="1:6" ht="12.75">
      <c r="A81" s="5" t="s">
        <v>430</v>
      </c>
      <c r="B81" s="6">
        <v>3126.4</v>
      </c>
      <c r="C81" s="6">
        <v>4141</v>
      </c>
      <c r="D81" s="6">
        <v>5103.4</v>
      </c>
      <c r="E81" s="6">
        <v>5433.6</v>
      </c>
      <c r="F81" s="6">
        <v>6851</v>
      </c>
    </row>
    <row r="82" spans="1:6" ht="12.75">
      <c r="A82" s="5" t="s">
        <v>431</v>
      </c>
      <c r="B82" s="6">
        <v>2059.3</v>
      </c>
      <c r="C82" s="6">
        <v>2692.3</v>
      </c>
      <c r="D82" s="6">
        <v>2892</v>
      </c>
      <c r="E82" s="6">
        <v>3236.1</v>
      </c>
      <c r="F82" s="6">
        <v>4224.6</v>
      </c>
    </row>
    <row r="83" spans="1:6" ht="12.75">
      <c r="A83" s="5" t="s">
        <v>492</v>
      </c>
      <c r="B83" s="6"/>
      <c r="C83" s="6"/>
      <c r="D83" s="6"/>
      <c r="E83" s="6"/>
      <c r="F83" s="6"/>
    </row>
    <row r="84" spans="1:6" ht="12.75">
      <c r="A84" s="5" t="s">
        <v>463</v>
      </c>
      <c r="B84" s="6">
        <v>1083.6</v>
      </c>
      <c r="C84" s="6">
        <v>1498.9</v>
      </c>
      <c r="D84" s="6">
        <v>1791.1</v>
      </c>
      <c r="E84" s="6">
        <v>2000</v>
      </c>
      <c r="F84" s="6">
        <v>2879.1</v>
      </c>
    </row>
    <row r="85" spans="1:6" ht="12.75">
      <c r="A85" s="5" t="s">
        <v>433</v>
      </c>
      <c r="B85" s="6"/>
      <c r="C85" s="6"/>
      <c r="D85" s="6"/>
      <c r="E85" s="6"/>
      <c r="F85" s="6"/>
    </row>
    <row r="86" spans="1:6" ht="12.75">
      <c r="A86" s="5" t="s">
        <v>393</v>
      </c>
      <c r="B86" s="6">
        <v>1676</v>
      </c>
      <c r="C86" s="6">
        <v>2018.8</v>
      </c>
      <c r="D86" s="6">
        <v>2774.5</v>
      </c>
      <c r="E86" s="6">
        <v>3515.8</v>
      </c>
      <c r="F86" s="6">
        <v>3601.6</v>
      </c>
    </row>
    <row r="87" spans="1:6" ht="12.75">
      <c r="A87" s="284" t="s">
        <v>58</v>
      </c>
      <c r="B87" s="6"/>
      <c r="D87" s="6"/>
      <c r="E87" s="6"/>
      <c r="F87" s="6"/>
    </row>
    <row r="88" spans="1:6" ht="12.75">
      <c r="A88" s="175" t="s">
        <v>467</v>
      </c>
      <c r="B88" s="6">
        <v>-2307.7</v>
      </c>
      <c r="C88" s="6">
        <v>-3469.6</v>
      </c>
      <c r="D88" s="6">
        <v>-4357.7</v>
      </c>
      <c r="E88" s="6">
        <v>-5001.4</v>
      </c>
      <c r="F88" s="6">
        <v>-5933.1</v>
      </c>
    </row>
    <row r="89" spans="1:6" ht="12.75">
      <c r="A89" s="284" t="s">
        <v>55</v>
      </c>
      <c r="B89" s="6">
        <v>11918.8</v>
      </c>
      <c r="C89" s="6">
        <v>15551.4</v>
      </c>
      <c r="D89" s="6">
        <v>13758.8</v>
      </c>
      <c r="E89" s="6">
        <v>13385.7</v>
      </c>
      <c r="F89" s="6">
        <v>23310.2</v>
      </c>
    </row>
    <row r="90" spans="1:6" ht="13.5" thickBot="1">
      <c r="A90" s="42"/>
      <c r="B90" s="42"/>
      <c r="C90" s="42"/>
      <c r="D90" s="8"/>
      <c r="E90" s="42"/>
      <c r="F90" s="42"/>
    </row>
    <row r="91" ht="12.75">
      <c r="B91" s="5"/>
    </row>
    <row r="92" ht="12.75">
      <c r="A92" s="206" t="s">
        <v>328</v>
      </c>
    </row>
    <row r="93" ht="12.75">
      <c r="A93" s="373" t="s">
        <v>56</v>
      </c>
    </row>
    <row r="95" ht="18.75" customHeight="1">
      <c r="A95" s="105" t="s">
        <v>115</v>
      </c>
    </row>
    <row r="96" ht="18.75" customHeight="1">
      <c r="A96" s="105" t="s">
        <v>197</v>
      </c>
    </row>
    <row r="97" spans="1:6" ht="18.75" customHeight="1" thickBot="1">
      <c r="A97" s="172" t="s">
        <v>964</v>
      </c>
      <c r="B97" s="42"/>
      <c r="C97" s="42"/>
      <c r="D97" s="42"/>
      <c r="E97" s="42"/>
      <c r="F97" s="42"/>
    </row>
    <row r="98" spans="1:6" ht="18" customHeight="1" thickBot="1">
      <c r="A98" s="225"/>
      <c r="B98" s="79">
        <v>2007</v>
      </c>
      <c r="C98" s="79">
        <v>2008</v>
      </c>
      <c r="D98" s="79">
        <v>2009</v>
      </c>
      <c r="E98" s="79">
        <v>2010</v>
      </c>
      <c r="F98" s="79">
        <v>2011</v>
      </c>
    </row>
    <row r="99" ht="12.75">
      <c r="A99" s="284"/>
    </row>
    <row r="100" spans="1:7" ht="12.75">
      <c r="A100" s="375" t="s">
        <v>335</v>
      </c>
      <c r="B100" s="374">
        <v>100</v>
      </c>
      <c r="C100" s="374">
        <v>100</v>
      </c>
      <c r="D100" s="374">
        <v>100</v>
      </c>
      <c r="E100" s="374">
        <v>100</v>
      </c>
      <c r="F100" s="135">
        <v>100</v>
      </c>
      <c r="G100" s="41"/>
    </row>
    <row r="101" spans="1:6" ht="12.75">
      <c r="A101" s="375"/>
      <c r="B101" s="5"/>
      <c r="D101" s="5"/>
      <c r="F101" s="36"/>
    </row>
    <row r="102" spans="1:6" ht="12.75">
      <c r="A102" s="5" t="s">
        <v>364</v>
      </c>
      <c r="B102" s="6">
        <v>0.9</v>
      </c>
      <c r="C102" s="6">
        <v>0.4</v>
      </c>
      <c r="D102" s="36">
        <v>0.3</v>
      </c>
      <c r="E102" s="36">
        <v>0.1</v>
      </c>
      <c r="F102" s="36">
        <v>0.1</v>
      </c>
    </row>
    <row r="103" spans="1:6" ht="12.75">
      <c r="A103" s="5" t="s">
        <v>365</v>
      </c>
      <c r="B103" s="6">
        <v>0</v>
      </c>
      <c r="C103" s="6">
        <v>0</v>
      </c>
      <c r="D103" s="36">
        <v>0</v>
      </c>
      <c r="E103" s="36">
        <v>0</v>
      </c>
      <c r="F103" s="36">
        <v>0</v>
      </c>
    </row>
    <row r="104" spans="1:6" ht="12.75">
      <c r="A104" s="5" t="s">
        <v>366</v>
      </c>
      <c r="B104" s="6">
        <v>0.1</v>
      </c>
      <c r="C104" s="6">
        <v>0</v>
      </c>
      <c r="D104" s="36">
        <v>0</v>
      </c>
      <c r="E104" s="36">
        <v>0.1</v>
      </c>
      <c r="F104" s="36">
        <v>0</v>
      </c>
    </row>
    <row r="105" spans="1:6" ht="12.75">
      <c r="A105" s="5" t="s">
        <v>367</v>
      </c>
      <c r="B105" s="6">
        <v>8</v>
      </c>
      <c r="C105" s="6">
        <v>8.8</v>
      </c>
      <c r="D105" s="36">
        <v>7.9</v>
      </c>
      <c r="E105" s="36">
        <v>7.3</v>
      </c>
      <c r="F105" s="36">
        <v>7.8</v>
      </c>
    </row>
    <row r="106" spans="1:6" ht="12.75">
      <c r="A106" s="5" t="s">
        <v>368</v>
      </c>
      <c r="B106" s="6"/>
      <c r="C106" s="6"/>
      <c r="D106" s="36"/>
      <c r="E106" s="36"/>
      <c r="F106" s="36"/>
    </row>
    <row r="107" spans="1:6" ht="12.75">
      <c r="A107" s="5" t="s">
        <v>369</v>
      </c>
      <c r="B107" s="6">
        <v>1.2</v>
      </c>
      <c r="C107" s="6">
        <v>0.4</v>
      </c>
      <c r="D107" s="36">
        <v>2</v>
      </c>
      <c r="E107" s="36">
        <v>2.6</v>
      </c>
      <c r="F107" s="36">
        <v>0.5</v>
      </c>
    </row>
    <row r="108" spans="1:6" ht="12.75">
      <c r="A108" s="5" t="s">
        <v>370</v>
      </c>
      <c r="B108" s="6">
        <v>2.4</v>
      </c>
      <c r="C108" s="6">
        <v>5</v>
      </c>
      <c r="D108" s="36">
        <v>5.7</v>
      </c>
      <c r="E108" s="36">
        <v>4.8</v>
      </c>
      <c r="F108" s="36">
        <v>5.2</v>
      </c>
    </row>
    <row r="109" spans="1:6" ht="12.75">
      <c r="A109" s="5" t="s">
        <v>527</v>
      </c>
      <c r="B109" s="6"/>
      <c r="C109" s="6"/>
      <c r="D109" s="36"/>
      <c r="E109" s="36"/>
      <c r="F109" s="36"/>
    </row>
    <row r="110" spans="1:6" ht="12.75">
      <c r="A110" s="5" t="s">
        <v>533</v>
      </c>
      <c r="B110" s="6">
        <v>21.9</v>
      </c>
      <c r="C110" s="6">
        <v>19.2</v>
      </c>
      <c r="D110" s="36">
        <v>18.1</v>
      </c>
      <c r="E110" s="36">
        <v>21</v>
      </c>
      <c r="F110" s="36">
        <v>18.6</v>
      </c>
    </row>
    <row r="111" spans="1:6" ht="12.75">
      <c r="A111" s="5" t="s">
        <v>425</v>
      </c>
      <c r="B111" s="6">
        <v>2.2</v>
      </c>
      <c r="C111" s="6">
        <v>2</v>
      </c>
      <c r="D111" s="36">
        <v>2</v>
      </c>
      <c r="E111" s="36">
        <v>2.1</v>
      </c>
      <c r="F111" s="36">
        <v>2.3</v>
      </c>
    </row>
    <row r="112" spans="1:6" ht="12.75">
      <c r="A112" s="5" t="s">
        <v>426</v>
      </c>
      <c r="B112" s="6">
        <v>17.1</v>
      </c>
      <c r="C112" s="6">
        <v>17.1</v>
      </c>
      <c r="D112" s="36">
        <v>19</v>
      </c>
      <c r="E112" s="36">
        <v>18.1</v>
      </c>
      <c r="F112" s="36">
        <v>17.6</v>
      </c>
    </row>
    <row r="113" spans="1:6" ht="13.5">
      <c r="A113" s="5" t="s">
        <v>327</v>
      </c>
      <c r="B113" s="6">
        <v>5.9</v>
      </c>
      <c r="C113" s="6">
        <v>6.4</v>
      </c>
      <c r="D113" s="46">
        <v>7.1</v>
      </c>
      <c r="E113" s="36">
        <v>7.2</v>
      </c>
      <c r="F113" s="36">
        <v>6.6</v>
      </c>
    </row>
    <row r="114" spans="1:6" ht="12.75">
      <c r="A114" s="5" t="s">
        <v>428</v>
      </c>
      <c r="B114" s="6"/>
      <c r="C114" s="6"/>
      <c r="D114" s="36"/>
      <c r="E114" s="36"/>
      <c r="F114" s="36"/>
    </row>
    <row r="115" spans="1:6" ht="12.75">
      <c r="A115" s="5" t="s">
        <v>378</v>
      </c>
      <c r="B115" s="6">
        <v>5.6</v>
      </c>
      <c r="C115" s="6">
        <v>7.8</v>
      </c>
      <c r="D115" s="36">
        <v>8.1</v>
      </c>
      <c r="E115" s="36">
        <v>8.4</v>
      </c>
      <c r="F115" s="36">
        <v>7.4</v>
      </c>
    </row>
    <row r="116" spans="1:6" ht="12.75">
      <c r="A116" s="5" t="s">
        <v>430</v>
      </c>
      <c r="B116" s="6">
        <v>6.2</v>
      </c>
      <c r="C116" s="6">
        <v>6.1</v>
      </c>
      <c r="D116" s="36">
        <v>6.9</v>
      </c>
      <c r="E116" s="36">
        <v>6.8</v>
      </c>
      <c r="F116" s="36">
        <v>6.7</v>
      </c>
    </row>
    <row r="117" spans="1:6" ht="12.75">
      <c r="A117" s="5" t="s">
        <v>431</v>
      </c>
      <c r="B117" s="6">
        <v>4.1</v>
      </c>
      <c r="C117" s="6">
        <v>3.9</v>
      </c>
      <c r="D117" s="36">
        <v>3.9</v>
      </c>
      <c r="E117" s="36">
        <v>4.1</v>
      </c>
      <c r="F117" s="36">
        <v>4.1</v>
      </c>
    </row>
    <row r="118" spans="1:6" ht="12.75">
      <c r="A118" s="5" t="s">
        <v>492</v>
      </c>
      <c r="B118" s="6"/>
      <c r="C118" s="6"/>
      <c r="D118" s="36"/>
      <c r="E118" s="36"/>
      <c r="F118" s="36"/>
    </row>
    <row r="119" spans="1:6" ht="12.75">
      <c r="A119" s="5" t="s">
        <v>463</v>
      </c>
      <c r="B119" s="6">
        <v>2.1</v>
      </c>
      <c r="C119" s="6">
        <v>2.2</v>
      </c>
      <c r="D119" s="36">
        <v>2.4</v>
      </c>
      <c r="E119" s="36">
        <v>2.5</v>
      </c>
      <c r="F119" s="36">
        <v>2.8</v>
      </c>
    </row>
    <row r="120" spans="1:6" ht="12.75">
      <c r="A120" s="5" t="s">
        <v>433</v>
      </c>
      <c r="B120" s="6"/>
      <c r="C120" s="6"/>
      <c r="D120" s="36"/>
      <c r="E120" s="36"/>
      <c r="F120" s="36"/>
    </row>
    <row r="121" spans="1:6" ht="12.75">
      <c r="A121" s="5" t="s">
        <v>393</v>
      </c>
      <c r="B121" s="6">
        <v>3.3</v>
      </c>
      <c r="C121" s="6">
        <v>3</v>
      </c>
      <c r="D121" s="36">
        <v>3.8</v>
      </c>
      <c r="E121" s="36">
        <v>4.4</v>
      </c>
      <c r="F121" s="36">
        <v>3.5</v>
      </c>
    </row>
    <row r="122" spans="1:6" ht="12.75">
      <c r="A122" s="284" t="s">
        <v>58</v>
      </c>
      <c r="B122" s="6"/>
      <c r="C122" s="6"/>
      <c r="D122" s="36"/>
      <c r="E122" s="36"/>
      <c r="F122" s="36"/>
    </row>
    <row r="123" spans="1:6" ht="12.75">
      <c r="A123" s="175" t="s">
        <v>395</v>
      </c>
      <c r="B123" s="6">
        <v>-4.6</v>
      </c>
      <c r="C123" s="6">
        <v>-5.1</v>
      </c>
      <c r="D123" s="46">
        <v>-5.9</v>
      </c>
      <c r="E123" s="36">
        <v>-6.3</v>
      </c>
      <c r="F123" s="36">
        <v>-5.8</v>
      </c>
    </row>
    <row r="124" spans="1:6" ht="12.75">
      <c r="A124" s="284" t="s">
        <v>55</v>
      </c>
      <c r="B124" s="6">
        <v>23.6</v>
      </c>
      <c r="C124" s="6">
        <v>22.8</v>
      </c>
      <c r="D124" s="36">
        <v>18.7</v>
      </c>
      <c r="E124" s="36">
        <v>16.8</v>
      </c>
      <c r="F124" s="36">
        <v>22.6</v>
      </c>
    </row>
    <row r="125" spans="1:6" ht="13.5" thickBot="1">
      <c r="A125" s="42"/>
      <c r="B125" s="11"/>
      <c r="C125" s="42"/>
      <c r="D125" s="42"/>
      <c r="E125" s="42"/>
      <c r="F125" s="42"/>
    </row>
    <row r="126" ht="12.75">
      <c r="B126" s="5"/>
    </row>
    <row r="127" spans="1:3" ht="18.75" customHeight="1">
      <c r="A127" s="85" t="s">
        <v>51</v>
      </c>
      <c r="B127" s="5"/>
      <c r="C127" s="5"/>
    </row>
    <row r="128" spans="1:3" ht="18.75" customHeight="1">
      <c r="A128" s="85" t="s">
        <v>203</v>
      </c>
      <c r="B128" s="5"/>
      <c r="C128" s="5"/>
    </row>
    <row r="129" spans="1:6" ht="18" customHeight="1" thickBot="1">
      <c r="A129" s="483" t="s">
        <v>204</v>
      </c>
      <c r="B129" s="471"/>
      <c r="C129" s="471"/>
      <c r="D129" s="471"/>
      <c r="E129" s="471"/>
      <c r="F129" s="42"/>
    </row>
    <row r="130" spans="1:6" ht="18" customHeight="1" thickBot="1">
      <c r="A130" s="86"/>
      <c r="B130" s="79">
        <v>2007</v>
      </c>
      <c r="C130" s="79">
        <v>2008</v>
      </c>
      <c r="D130" s="79">
        <v>2009</v>
      </c>
      <c r="E130" s="79">
        <v>2010</v>
      </c>
      <c r="F130" s="79">
        <v>2011</v>
      </c>
    </row>
    <row r="131" spans="1:3" ht="12.75">
      <c r="A131" s="5"/>
      <c r="B131" s="5"/>
      <c r="C131" s="5"/>
    </row>
    <row r="132" spans="1:6" ht="12.75">
      <c r="A132" s="40" t="s">
        <v>329</v>
      </c>
      <c r="B132" s="87">
        <v>116.1</v>
      </c>
      <c r="C132" s="87">
        <v>112.7</v>
      </c>
      <c r="D132" s="40">
        <v>99.6</v>
      </c>
      <c r="E132" s="87">
        <v>101.7</v>
      </c>
      <c r="F132" s="40">
        <v>107.9</v>
      </c>
    </row>
    <row r="133" spans="1:6" ht="12.75">
      <c r="A133" s="5"/>
      <c r="B133" s="5"/>
      <c r="C133" s="5"/>
      <c r="D133" s="5"/>
      <c r="F133" s="5"/>
    </row>
    <row r="134" spans="1:6" ht="12.75">
      <c r="A134" s="5" t="s">
        <v>364</v>
      </c>
      <c r="B134" s="88">
        <v>94.2</v>
      </c>
      <c r="C134" s="88">
        <v>95.7</v>
      </c>
      <c r="D134" s="5">
        <v>93.9</v>
      </c>
      <c r="E134" s="88">
        <v>92.9</v>
      </c>
      <c r="F134" s="5">
        <v>105.8</v>
      </c>
    </row>
    <row r="135" spans="1:6" ht="12.75">
      <c r="A135" s="5" t="s">
        <v>365</v>
      </c>
      <c r="B135" s="89" t="s">
        <v>279</v>
      </c>
      <c r="C135" s="89">
        <v>66.7</v>
      </c>
      <c r="D135" s="36">
        <v>100</v>
      </c>
      <c r="E135" s="5">
        <v>74.2</v>
      </c>
      <c r="F135" s="36">
        <v>100</v>
      </c>
    </row>
    <row r="136" spans="1:6" ht="12.75">
      <c r="A136" s="5" t="s">
        <v>366</v>
      </c>
      <c r="B136" s="88">
        <v>80</v>
      </c>
      <c r="C136" s="88">
        <v>94</v>
      </c>
      <c r="D136" s="36">
        <v>75</v>
      </c>
      <c r="E136" s="5">
        <v>159.7</v>
      </c>
      <c r="F136" s="5">
        <v>63.9</v>
      </c>
    </row>
    <row r="137" spans="1:6" ht="12.75">
      <c r="A137" s="5" t="s">
        <v>367</v>
      </c>
      <c r="B137" s="88">
        <v>112</v>
      </c>
      <c r="C137" s="88">
        <v>101.1</v>
      </c>
      <c r="D137" s="5">
        <v>82.4</v>
      </c>
      <c r="E137" s="5">
        <v>127.8</v>
      </c>
      <c r="F137" s="5">
        <v>113.9</v>
      </c>
    </row>
    <row r="138" spans="1:6" ht="12.75">
      <c r="A138" s="5" t="s">
        <v>368</v>
      </c>
      <c r="B138" s="67"/>
      <c r="C138" s="67"/>
      <c r="D138" s="5"/>
      <c r="E138" s="5"/>
      <c r="F138" s="5"/>
    </row>
    <row r="139" spans="1:6" ht="12.75">
      <c r="A139" s="5" t="s">
        <v>369</v>
      </c>
      <c r="B139" s="88">
        <v>111.6</v>
      </c>
      <c r="C139" s="88">
        <v>100.3</v>
      </c>
      <c r="D139" s="5">
        <v>97.1</v>
      </c>
      <c r="E139" s="5">
        <v>104.7</v>
      </c>
      <c r="F139" s="5">
        <v>122.2</v>
      </c>
    </row>
    <row r="140" spans="1:6" ht="12.75">
      <c r="A140" s="5" t="s">
        <v>370</v>
      </c>
      <c r="B140" s="89">
        <v>126.9</v>
      </c>
      <c r="C140" s="89">
        <v>94</v>
      </c>
      <c r="D140" s="5">
        <v>110.3</v>
      </c>
      <c r="E140" s="5">
        <v>81.8</v>
      </c>
      <c r="F140" s="5">
        <v>104.5</v>
      </c>
    </row>
    <row r="141" spans="1:6" ht="12.75">
      <c r="A141" s="5" t="s">
        <v>527</v>
      </c>
      <c r="B141" s="67"/>
      <c r="C141" s="67"/>
      <c r="D141" s="5"/>
      <c r="E141" s="5"/>
      <c r="F141" s="5"/>
    </row>
    <row r="142" spans="1:6" ht="12.75">
      <c r="A142" s="5" t="s">
        <v>533</v>
      </c>
      <c r="B142" s="88">
        <v>114</v>
      </c>
      <c r="C142" s="88">
        <v>109.9</v>
      </c>
      <c r="D142" s="5">
        <v>97.6</v>
      </c>
      <c r="E142" s="5">
        <v>94.4</v>
      </c>
      <c r="F142" s="5">
        <v>107.8</v>
      </c>
    </row>
    <row r="143" spans="1:6" ht="12.75">
      <c r="A143" s="5" t="s">
        <v>425</v>
      </c>
      <c r="B143" s="89">
        <v>109.9</v>
      </c>
      <c r="C143" s="89">
        <v>111.2</v>
      </c>
      <c r="D143" s="5">
        <v>102.8</v>
      </c>
      <c r="E143" s="36">
        <v>95</v>
      </c>
      <c r="F143" s="5">
        <v>118.5</v>
      </c>
    </row>
    <row r="144" spans="1:6" ht="12.75">
      <c r="A144" s="5" t="s">
        <v>426</v>
      </c>
      <c r="B144" s="89">
        <v>148.4</v>
      </c>
      <c r="C144" s="89">
        <v>136</v>
      </c>
      <c r="D144" s="36">
        <v>105</v>
      </c>
      <c r="E144" s="5">
        <v>105.3</v>
      </c>
      <c r="F144" s="5">
        <v>110.8</v>
      </c>
    </row>
    <row r="145" spans="1:6" ht="13.5">
      <c r="A145" s="5" t="s">
        <v>327</v>
      </c>
      <c r="B145" s="89">
        <v>85.2</v>
      </c>
      <c r="C145" s="89">
        <v>102.4</v>
      </c>
      <c r="D145" s="43">
        <v>108.7</v>
      </c>
      <c r="E145" s="43">
        <v>98.8</v>
      </c>
      <c r="F145" s="5">
        <v>112.9</v>
      </c>
    </row>
    <row r="146" spans="1:6" ht="12.75">
      <c r="A146" s="5" t="s">
        <v>428</v>
      </c>
      <c r="B146" s="350"/>
      <c r="C146" s="350"/>
      <c r="D146" s="5"/>
      <c r="E146" s="5"/>
      <c r="F146" s="5"/>
    </row>
    <row r="147" spans="1:6" ht="12.75">
      <c r="A147" s="5" t="s">
        <v>378</v>
      </c>
      <c r="B147" s="88">
        <v>90.1</v>
      </c>
      <c r="C147" s="88">
        <v>113</v>
      </c>
      <c r="D147" s="5">
        <v>100.4</v>
      </c>
      <c r="E147" s="5">
        <v>108.2</v>
      </c>
      <c r="F147" s="5">
        <v>97.2</v>
      </c>
    </row>
    <row r="148" spans="1:6" ht="12.75">
      <c r="A148" s="5" t="s">
        <v>430</v>
      </c>
      <c r="B148" s="89">
        <v>102.6</v>
      </c>
      <c r="C148" s="89">
        <v>105.3</v>
      </c>
      <c r="D148" s="5">
        <v>103.9</v>
      </c>
      <c r="E148" s="5">
        <v>95.9</v>
      </c>
      <c r="F148" s="36">
        <v>111</v>
      </c>
    </row>
    <row r="149" spans="1:6" ht="12.75">
      <c r="A149" s="5" t="s">
        <v>431</v>
      </c>
      <c r="B149" s="89">
        <v>103.7</v>
      </c>
      <c r="C149" s="89">
        <v>103.7</v>
      </c>
      <c r="D149" s="5">
        <v>103.4</v>
      </c>
      <c r="E149" s="5">
        <v>101.9</v>
      </c>
      <c r="F149" s="36">
        <v>103</v>
      </c>
    </row>
    <row r="150" spans="1:6" ht="12.75">
      <c r="A150" s="5" t="s">
        <v>492</v>
      </c>
      <c r="B150" s="90"/>
      <c r="C150" s="90"/>
      <c r="D150" s="5"/>
      <c r="E150" s="5"/>
      <c r="F150" s="5"/>
    </row>
    <row r="151" spans="1:6" ht="12.75">
      <c r="A151" s="5" t="s">
        <v>463</v>
      </c>
      <c r="B151" s="88">
        <v>103.4</v>
      </c>
      <c r="C151" s="88">
        <v>100.8</v>
      </c>
      <c r="D151" s="5">
        <v>100.8</v>
      </c>
      <c r="E151" s="5">
        <v>100.6</v>
      </c>
      <c r="F151" s="5">
        <v>101.8</v>
      </c>
    </row>
    <row r="152" spans="1:6" ht="12.75">
      <c r="A152" s="5" t="s">
        <v>433</v>
      </c>
      <c r="B152" s="67"/>
      <c r="C152" s="67"/>
      <c r="D152" s="5"/>
      <c r="E152" s="5"/>
      <c r="F152" s="5"/>
    </row>
    <row r="153" spans="1:6" ht="12.75">
      <c r="A153" s="5" t="s">
        <v>393</v>
      </c>
      <c r="B153" s="88">
        <v>106</v>
      </c>
      <c r="C153" s="88">
        <v>100.5</v>
      </c>
      <c r="D153" s="5">
        <v>92.3</v>
      </c>
      <c r="E153" s="5">
        <v>94.5</v>
      </c>
      <c r="F153" s="5">
        <v>100.6</v>
      </c>
    </row>
    <row r="154" spans="1:6" ht="12.75">
      <c r="A154" s="284" t="s">
        <v>58</v>
      </c>
      <c r="B154" s="67"/>
      <c r="C154" s="67"/>
      <c r="D154" s="5"/>
      <c r="E154" s="5"/>
      <c r="F154" s="5"/>
    </row>
    <row r="155" spans="1:6" ht="12.75">
      <c r="A155" s="175" t="s">
        <v>395</v>
      </c>
      <c r="B155" s="91">
        <v>85.2</v>
      </c>
      <c r="C155" s="91">
        <v>102.2</v>
      </c>
      <c r="D155" s="43">
        <v>108.8</v>
      </c>
      <c r="E155" s="5">
        <v>98.7</v>
      </c>
      <c r="F155" s="5">
        <v>113.1</v>
      </c>
    </row>
    <row r="156" spans="1:6" ht="12.75">
      <c r="A156" s="284" t="s">
        <v>66</v>
      </c>
      <c r="B156" s="90">
        <v>116.1</v>
      </c>
      <c r="C156" s="90">
        <v>112.7</v>
      </c>
      <c r="D156" s="5">
        <v>99.6</v>
      </c>
      <c r="E156" s="5">
        <v>101.7</v>
      </c>
      <c r="F156" s="5">
        <v>107.9</v>
      </c>
    </row>
    <row r="157" spans="1:6" ht="13.5" thickBot="1">
      <c r="A157" s="11"/>
      <c r="B157" s="11"/>
      <c r="C157" s="11"/>
      <c r="D157" s="42"/>
      <c r="E157" s="42"/>
      <c r="F157" s="42"/>
    </row>
    <row r="158" spans="1:3" ht="12.75">
      <c r="A158" s="5"/>
      <c r="B158" s="5"/>
      <c r="C158" s="5"/>
    </row>
  </sheetData>
  <mergeCells count="1">
    <mergeCell ref="A129:E12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&amp;C154</oddFooter>
  </headerFooter>
  <rowBreaks count="3" manualBreakCount="3">
    <brk id="58" max="255" man="1"/>
    <brk id="93" max="255" man="1"/>
    <brk id="126" max="255" man="1"/>
  </row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G158"/>
  <sheetViews>
    <sheetView showGridLines="0" zoomScale="160" zoomScaleNormal="160" workbookViewId="0" topLeftCell="A123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05" t="s">
        <v>387</v>
      </c>
    </row>
    <row r="2" ht="18.75" customHeight="1">
      <c r="A2" s="224" t="s">
        <v>205</v>
      </c>
    </row>
    <row r="3" spans="1:6" ht="18" customHeight="1" thickBot="1">
      <c r="A3" s="172" t="s">
        <v>793</v>
      </c>
      <c r="B3" s="42"/>
      <c r="C3" s="42"/>
      <c r="D3" s="42"/>
      <c r="E3" s="42"/>
      <c r="F3" s="42"/>
    </row>
    <row r="4" spans="1:6" ht="18" customHeight="1" thickBot="1">
      <c r="A4" s="225"/>
      <c r="B4" s="79">
        <v>2007</v>
      </c>
      <c r="C4" s="79">
        <v>2008</v>
      </c>
      <c r="D4" s="79">
        <v>2009</v>
      </c>
      <c r="E4" s="79">
        <v>2010</v>
      </c>
      <c r="F4" s="79">
        <v>2011</v>
      </c>
    </row>
    <row r="5" spans="1:2" ht="12.75">
      <c r="A5" s="284"/>
      <c r="B5" s="5"/>
    </row>
    <row r="6" spans="1:7" ht="12.75">
      <c r="A6" s="375" t="s">
        <v>121</v>
      </c>
      <c r="B6" s="82">
        <v>9210.5</v>
      </c>
      <c r="C6" s="82">
        <v>12731</v>
      </c>
      <c r="D6" s="82">
        <f>SUM(D8:D27)</f>
        <v>14090.9</v>
      </c>
      <c r="E6" s="82">
        <f>SUM(E8:E27)</f>
        <v>13394.3</v>
      </c>
      <c r="F6" s="9">
        <v>19792</v>
      </c>
      <c r="G6" s="140"/>
    </row>
    <row r="7" spans="1:6" ht="12.75">
      <c r="A7" s="284"/>
      <c r="B7" s="5"/>
      <c r="D7" s="5"/>
      <c r="F7" s="6"/>
    </row>
    <row r="8" spans="1:6" ht="12.75">
      <c r="A8" s="5" t="s">
        <v>338</v>
      </c>
      <c r="B8" s="6">
        <v>463.4</v>
      </c>
      <c r="C8" s="5">
        <v>513.6</v>
      </c>
      <c r="D8" s="94">
        <v>521.9</v>
      </c>
      <c r="E8" s="6">
        <v>463.4</v>
      </c>
      <c r="F8" s="6">
        <v>680</v>
      </c>
    </row>
    <row r="9" spans="1:6" ht="12.75">
      <c r="A9" s="5" t="s">
        <v>339</v>
      </c>
      <c r="B9" s="6">
        <v>0</v>
      </c>
      <c r="C9" s="5">
        <v>0</v>
      </c>
      <c r="D9" s="48">
        <v>0</v>
      </c>
      <c r="E9" s="48">
        <v>0</v>
      </c>
      <c r="F9" s="48">
        <v>0</v>
      </c>
    </row>
    <row r="10" spans="1:6" ht="12.75">
      <c r="A10" s="5" t="s">
        <v>340</v>
      </c>
      <c r="B10" s="6">
        <v>0.2</v>
      </c>
      <c r="C10" s="5">
        <v>1.1</v>
      </c>
      <c r="D10" s="94">
        <v>6.1</v>
      </c>
      <c r="E10" s="6">
        <v>6.4</v>
      </c>
      <c r="F10" s="6">
        <v>48.9</v>
      </c>
    </row>
    <row r="11" spans="1:6" ht="12.75">
      <c r="A11" s="5" t="s">
        <v>341</v>
      </c>
      <c r="B11" s="47">
        <v>876</v>
      </c>
      <c r="C11" s="5">
        <v>1141.3</v>
      </c>
      <c r="D11" s="94">
        <v>1191.4</v>
      </c>
      <c r="E11" s="6">
        <v>875.9</v>
      </c>
      <c r="F11" s="6">
        <v>1510.1</v>
      </c>
    </row>
    <row r="12" spans="1:6" ht="12.75">
      <c r="A12" s="5" t="s">
        <v>342</v>
      </c>
      <c r="B12" s="6"/>
      <c r="C12" s="5"/>
      <c r="D12" s="48"/>
      <c r="E12" s="6"/>
      <c r="F12" s="6"/>
    </row>
    <row r="13" spans="1:6" ht="12.75">
      <c r="A13" s="5" t="s">
        <v>53</v>
      </c>
      <c r="B13" s="6">
        <v>509.5</v>
      </c>
      <c r="C13" s="5">
        <v>473.5</v>
      </c>
      <c r="D13" s="94">
        <v>524.5</v>
      </c>
      <c r="E13" s="6">
        <v>606.2</v>
      </c>
      <c r="F13" s="6">
        <v>766.5</v>
      </c>
    </row>
    <row r="14" spans="1:6" ht="12.75">
      <c r="A14" s="5" t="s">
        <v>344</v>
      </c>
      <c r="B14" s="6">
        <v>779.4</v>
      </c>
      <c r="C14" s="5">
        <v>975.9</v>
      </c>
      <c r="D14" s="94">
        <v>1631.6</v>
      </c>
      <c r="E14" s="6">
        <v>1940.2</v>
      </c>
      <c r="F14" s="6">
        <v>4595.7</v>
      </c>
    </row>
    <row r="15" spans="1:6" ht="12.75">
      <c r="A15" s="5" t="s">
        <v>474</v>
      </c>
      <c r="B15" s="6"/>
      <c r="C15" s="5"/>
      <c r="D15" s="48"/>
      <c r="E15" s="6"/>
      <c r="F15" s="6"/>
    </row>
    <row r="16" spans="1:6" ht="12.75">
      <c r="A16" s="5" t="s">
        <v>454</v>
      </c>
      <c r="B16" s="6">
        <v>3648.5</v>
      </c>
      <c r="C16" s="6">
        <v>5223.9</v>
      </c>
      <c r="D16" s="94">
        <v>5192</v>
      </c>
      <c r="E16" s="6">
        <v>4266.2</v>
      </c>
      <c r="F16" s="6">
        <v>5224.7</v>
      </c>
    </row>
    <row r="17" spans="1:6" ht="12.75">
      <c r="A17" s="5" t="s">
        <v>347</v>
      </c>
      <c r="B17" s="6">
        <v>469.9</v>
      </c>
      <c r="C17" s="5">
        <v>751.5</v>
      </c>
      <c r="D17" s="48">
        <v>798.9</v>
      </c>
      <c r="E17" s="6">
        <v>661.7</v>
      </c>
      <c r="F17" s="6">
        <v>1050.8</v>
      </c>
    </row>
    <row r="18" spans="1:6" ht="12.75">
      <c r="A18" s="5" t="s">
        <v>348</v>
      </c>
      <c r="B18" s="6">
        <v>691.3</v>
      </c>
      <c r="C18" s="5">
        <v>933.8</v>
      </c>
      <c r="D18" s="48">
        <v>1205.9</v>
      </c>
      <c r="E18" s="6">
        <v>1056.1</v>
      </c>
      <c r="F18" s="6">
        <v>1307.2</v>
      </c>
    </row>
    <row r="19" spans="1:6" ht="13.5">
      <c r="A19" s="5" t="s">
        <v>325</v>
      </c>
      <c r="B19" s="6">
        <v>167.9</v>
      </c>
      <c r="C19" s="5">
        <v>411.1</v>
      </c>
      <c r="D19" s="94">
        <v>452.5</v>
      </c>
      <c r="E19" s="6">
        <v>481</v>
      </c>
      <c r="F19" s="6">
        <v>646.8</v>
      </c>
    </row>
    <row r="20" spans="1:6" ht="12.75">
      <c r="A20" s="5" t="s">
        <v>350</v>
      </c>
      <c r="B20" s="6"/>
      <c r="C20" s="5"/>
      <c r="D20" s="48"/>
      <c r="E20" s="6"/>
      <c r="F20" s="6"/>
    </row>
    <row r="21" spans="1:6" ht="12.75">
      <c r="A21" s="5" t="s">
        <v>351</v>
      </c>
      <c r="B21" s="6">
        <v>339.3</v>
      </c>
      <c r="C21" s="5">
        <v>557.8</v>
      </c>
      <c r="D21" s="94">
        <v>609.7</v>
      </c>
      <c r="E21" s="6">
        <v>556.1</v>
      </c>
      <c r="F21" s="6">
        <v>1194.9</v>
      </c>
    </row>
    <row r="22" spans="1:6" ht="12.75">
      <c r="A22" s="5" t="s">
        <v>352</v>
      </c>
      <c r="B22" s="6">
        <v>490.9</v>
      </c>
      <c r="C22" s="5">
        <v>742.9</v>
      </c>
      <c r="D22" s="94">
        <v>787.8</v>
      </c>
      <c r="E22" s="6">
        <v>1201.4</v>
      </c>
      <c r="F22" s="6">
        <v>1103.5</v>
      </c>
    </row>
    <row r="23" spans="1:6" ht="12.75">
      <c r="A23" s="5" t="s">
        <v>353</v>
      </c>
      <c r="B23" s="6">
        <v>373.2</v>
      </c>
      <c r="C23" s="5">
        <v>421.4</v>
      </c>
      <c r="D23" s="94">
        <v>519</v>
      </c>
      <c r="E23" s="6">
        <v>587.5</v>
      </c>
      <c r="F23" s="6">
        <v>813.1</v>
      </c>
    </row>
    <row r="24" spans="1:6" ht="12.75">
      <c r="A24" s="5" t="s">
        <v>483</v>
      </c>
      <c r="B24" s="6"/>
      <c r="C24" s="5"/>
      <c r="D24" s="48"/>
      <c r="E24" s="6"/>
      <c r="F24" s="6"/>
    </row>
    <row r="25" spans="1:6" ht="12.75">
      <c r="A25" s="5" t="s">
        <v>484</v>
      </c>
      <c r="B25" s="6">
        <v>202.9</v>
      </c>
      <c r="C25" s="5">
        <v>230.9</v>
      </c>
      <c r="D25" s="48">
        <v>277.7</v>
      </c>
      <c r="E25" s="6">
        <v>324.9</v>
      </c>
      <c r="F25" s="6">
        <v>448.5</v>
      </c>
    </row>
    <row r="26" spans="1:6" ht="12.75">
      <c r="A26" s="5" t="s">
        <v>355</v>
      </c>
      <c r="B26" s="6"/>
      <c r="C26" s="5"/>
      <c r="D26" s="48"/>
      <c r="E26" s="6"/>
      <c r="F26" s="6"/>
    </row>
    <row r="27" spans="1:6" ht="12.75">
      <c r="A27" s="5" t="s">
        <v>356</v>
      </c>
      <c r="B27" s="6">
        <v>198.1</v>
      </c>
      <c r="C27" s="5">
        <v>352.3</v>
      </c>
      <c r="D27" s="48">
        <v>371.9</v>
      </c>
      <c r="E27" s="6">
        <v>367.3</v>
      </c>
      <c r="F27" s="6">
        <v>401.3</v>
      </c>
    </row>
    <row r="28" spans="1:6" ht="13.5" thickBot="1">
      <c r="A28" s="225"/>
      <c r="B28" s="8"/>
      <c r="C28" s="42"/>
      <c r="D28" s="42"/>
      <c r="E28" s="42"/>
      <c r="F28" s="42"/>
    </row>
    <row r="29" spans="1:2" ht="12.75">
      <c r="A29" s="175"/>
      <c r="B29" s="5"/>
    </row>
    <row r="30" ht="18.75" customHeight="1">
      <c r="A30" s="105" t="s">
        <v>388</v>
      </c>
    </row>
    <row r="31" spans="1:6" ht="18.75" customHeight="1" thickBot="1">
      <c r="A31" s="172" t="s">
        <v>282</v>
      </c>
      <c r="B31" s="42"/>
      <c r="C31" s="42"/>
      <c r="D31" s="42"/>
      <c r="E31" s="42"/>
      <c r="F31" s="42"/>
    </row>
    <row r="32" spans="1:6" ht="18" customHeight="1" thickBot="1">
      <c r="A32" s="225"/>
      <c r="B32" s="79">
        <v>2007</v>
      </c>
      <c r="C32" s="79">
        <v>2008</v>
      </c>
      <c r="D32" s="79">
        <v>2009</v>
      </c>
      <c r="E32" s="79">
        <v>2010</v>
      </c>
      <c r="F32" s="79">
        <v>2011</v>
      </c>
    </row>
    <row r="33" spans="1:2" ht="12.75">
      <c r="A33" s="284"/>
      <c r="B33" s="5"/>
    </row>
    <row r="34" spans="1:7" ht="12.75">
      <c r="A34" s="375" t="s">
        <v>424</v>
      </c>
      <c r="B34" s="82">
        <v>4929.3</v>
      </c>
      <c r="C34" s="9">
        <v>7018.4</v>
      </c>
      <c r="D34" s="9">
        <f>SUM(D36:D58)</f>
        <v>7568.6</v>
      </c>
      <c r="E34" s="9">
        <f>SUM(E36:E58)</f>
        <v>7444.6</v>
      </c>
      <c r="F34" s="9">
        <v>10616</v>
      </c>
      <c r="G34" s="140"/>
    </row>
    <row r="35" spans="1:6" ht="12.75">
      <c r="A35" s="175"/>
      <c r="B35" s="5"/>
      <c r="D35" s="5"/>
      <c r="F35" s="6"/>
    </row>
    <row r="36" spans="1:6" ht="12.75">
      <c r="A36" s="5" t="s">
        <v>338</v>
      </c>
      <c r="B36" s="6">
        <v>266.8</v>
      </c>
      <c r="C36" s="6">
        <v>277.9</v>
      </c>
      <c r="D36" s="94">
        <v>334.5</v>
      </c>
      <c r="E36" s="5">
        <v>338.7</v>
      </c>
      <c r="F36" s="6">
        <v>504.6</v>
      </c>
    </row>
    <row r="37" spans="1:6" ht="12.75">
      <c r="A37" s="5" t="s">
        <v>339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</row>
    <row r="38" spans="1:6" ht="12.75">
      <c r="A38" s="5" t="s">
        <v>340</v>
      </c>
      <c r="B38" s="6">
        <v>0.2</v>
      </c>
      <c r="C38" s="6">
        <v>0.5</v>
      </c>
      <c r="D38" s="94">
        <v>3.7</v>
      </c>
      <c r="E38" s="5">
        <v>4.2</v>
      </c>
      <c r="F38" s="6">
        <v>38</v>
      </c>
    </row>
    <row r="39" spans="1:6" ht="12.75">
      <c r="A39" s="5" t="s">
        <v>341</v>
      </c>
      <c r="B39" s="47">
        <v>734.7</v>
      </c>
      <c r="C39" s="6">
        <v>1004.5</v>
      </c>
      <c r="D39" s="94">
        <v>950.2</v>
      </c>
      <c r="E39" s="5">
        <v>678.1</v>
      </c>
      <c r="F39" s="6">
        <v>1271.6</v>
      </c>
    </row>
    <row r="40" spans="1:6" ht="12.75">
      <c r="A40" s="5" t="s">
        <v>342</v>
      </c>
      <c r="B40" s="6"/>
      <c r="D40" s="6"/>
      <c r="E40" s="5"/>
      <c r="F40" s="6"/>
    </row>
    <row r="41" spans="1:6" ht="12.75">
      <c r="A41" s="5" t="s">
        <v>53</v>
      </c>
      <c r="B41" s="6">
        <v>402</v>
      </c>
      <c r="C41" s="6">
        <v>423.6</v>
      </c>
      <c r="D41" s="94">
        <v>296.1</v>
      </c>
      <c r="E41" s="5">
        <v>406.8</v>
      </c>
      <c r="F41" s="6">
        <v>559.9</v>
      </c>
    </row>
    <row r="42" spans="1:6" ht="12.75">
      <c r="A42" s="5" t="s">
        <v>344</v>
      </c>
      <c r="B42" s="6">
        <v>623.2</v>
      </c>
      <c r="C42" s="6">
        <v>756.9</v>
      </c>
      <c r="D42" s="94">
        <v>1228.7</v>
      </c>
      <c r="E42" s="5">
        <v>1521.2</v>
      </c>
      <c r="F42" s="6">
        <v>3486.9</v>
      </c>
    </row>
    <row r="43" spans="1:6" ht="12.75">
      <c r="A43" s="5" t="s">
        <v>474</v>
      </c>
      <c r="B43" s="6"/>
      <c r="D43" s="6"/>
      <c r="E43" s="5"/>
      <c r="F43" s="6"/>
    </row>
    <row r="44" spans="1:6" ht="12.75">
      <c r="A44" s="5" t="s">
        <v>454</v>
      </c>
      <c r="B44" s="6">
        <v>1412.3</v>
      </c>
      <c r="C44" s="6">
        <v>2162.6</v>
      </c>
      <c r="D44" s="6">
        <v>2074</v>
      </c>
      <c r="E44" s="5">
        <v>1923.1</v>
      </c>
      <c r="F44" s="6">
        <v>1270</v>
      </c>
    </row>
    <row r="45" spans="1:6" ht="12.75">
      <c r="A45" s="5" t="s">
        <v>347</v>
      </c>
      <c r="B45" s="6">
        <v>343.9</v>
      </c>
      <c r="C45" s="6">
        <v>550.5</v>
      </c>
      <c r="D45" s="6">
        <v>431.7</v>
      </c>
      <c r="E45" s="5">
        <v>450.2</v>
      </c>
      <c r="F45" s="6">
        <v>633.4</v>
      </c>
    </row>
    <row r="46" spans="1:6" ht="12.75">
      <c r="A46" s="5" t="s">
        <v>348</v>
      </c>
      <c r="B46" s="6">
        <v>352.6</v>
      </c>
      <c r="C46" s="6">
        <v>458.6</v>
      </c>
      <c r="D46" s="6">
        <v>626.9</v>
      </c>
      <c r="E46" s="5">
        <v>465.1</v>
      </c>
      <c r="F46" s="6">
        <v>518.8</v>
      </c>
    </row>
    <row r="47" spans="1:6" ht="13.5">
      <c r="A47" s="5" t="s">
        <v>325</v>
      </c>
      <c r="B47" s="6">
        <v>48.9</v>
      </c>
      <c r="C47" s="6">
        <v>124.3</v>
      </c>
      <c r="D47" s="47">
        <v>139.3</v>
      </c>
      <c r="E47" s="5">
        <v>135.4</v>
      </c>
      <c r="F47" s="6">
        <v>187.1</v>
      </c>
    </row>
    <row r="48" spans="1:6" ht="12.75">
      <c r="A48" s="5" t="s">
        <v>350</v>
      </c>
      <c r="B48" s="6"/>
      <c r="D48" s="6"/>
      <c r="E48" s="5"/>
      <c r="F48" s="6"/>
    </row>
    <row r="49" spans="1:6" ht="12.75">
      <c r="A49" s="5" t="s">
        <v>351</v>
      </c>
      <c r="B49" s="6">
        <v>186.2</v>
      </c>
      <c r="C49" s="6">
        <v>347.5</v>
      </c>
      <c r="D49" s="6">
        <v>328</v>
      </c>
      <c r="E49" s="5">
        <v>253.6</v>
      </c>
      <c r="F49" s="6">
        <v>776.3</v>
      </c>
    </row>
    <row r="50" spans="1:6" ht="12.75">
      <c r="A50" s="5" t="s">
        <v>352</v>
      </c>
      <c r="B50" s="6">
        <v>173.7</v>
      </c>
      <c r="C50" s="6">
        <v>292</v>
      </c>
      <c r="D50" s="94">
        <v>452.6</v>
      </c>
      <c r="E50" s="5">
        <v>474.5</v>
      </c>
      <c r="F50" s="6">
        <v>445</v>
      </c>
    </row>
    <row r="51" spans="1:6" ht="12.75">
      <c r="A51" s="5" t="s">
        <v>353</v>
      </c>
      <c r="B51" s="6">
        <v>131.7</v>
      </c>
      <c r="C51" s="6">
        <v>149.3</v>
      </c>
      <c r="D51" s="94">
        <v>180.7</v>
      </c>
      <c r="E51" s="5">
        <v>202.8</v>
      </c>
      <c r="F51" s="6">
        <v>268.7</v>
      </c>
    </row>
    <row r="52" spans="1:6" ht="12.75">
      <c r="A52" s="5" t="s">
        <v>483</v>
      </c>
      <c r="B52" s="6"/>
      <c r="D52" s="6"/>
      <c r="E52" s="5"/>
      <c r="F52" s="6"/>
    </row>
    <row r="53" spans="1:6" ht="12.75">
      <c r="A53" s="5" t="s">
        <v>484</v>
      </c>
      <c r="B53" s="6">
        <v>72.8</v>
      </c>
      <c r="C53" s="6">
        <v>59.9</v>
      </c>
      <c r="D53" s="94">
        <v>57.7</v>
      </c>
      <c r="E53" s="5">
        <v>87.3</v>
      </c>
      <c r="F53" s="6">
        <v>96.9</v>
      </c>
    </row>
    <row r="54" spans="1:6" ht="12.75">
      <c r="A54" s="5" t="s">
        <v>355</v>
      </c>
      <c r="B54" s="6"/>
      <c r="D54" s="6"/>
      <c r="E54" s="5"/>
      <c r="F54" s="6"/>
    </row>
    <row r="55" spans="1:6" ht="12.75">
      <c r="A55" s="5" t="s">
        <v>356</v>
      </c>
      <c r="B55" s="6">
        <v>82.6</v>
      </c>
      <c r="C55" s="6">
        <v>159.2</v>
      </c>
      <c r="D55" s="94">
        <v>160.7</v>
      </c>
      <c r="E55" s="5">
        <v>176.4</v>
      </c>
      <c r="F55" s="6">
        <v>152.9</v>
      </c>
    </row>
    <row r="56" spans="1:6" ht="12.75">
      <c r="A56" s="284" t="s">
        <v>54</v>
      </c>
      <c r="B56" s="6"/>
      <c r="D56" s="6"/>
      <c r="E56" s="5"/>
      <c r="F56" s="6"/>
    </row>
    <row r="57" spans="1:6" ht="12.75">
      <c r="A57" s="175" t="s">
        <v>362</v>
      </c>
      <c r="B57" s="6">
        <v>97.7</v>
      </c>
      <c r="C57" s="5">
        <v>251.1</v>
      </c>
      <c r="D57" s="379">
        <v>303.8</v>
      </c>
      <c r="E57" s="5">
        <v>327.2</v>
      </c>
      <c r="F57" s="6">
        <v>405.9</v>
      </c>
    </row>
    <row r="58" spans="1:6" ht="13.5" thickBot="1">
      <c r="A58" s="225"/>
      <c r="B58" s="11"/>
      <c r="C58" s="42"/>
      <c r="D58" s="378"/>
      <c r="E58" s="42"/>
      <c r="F58" s="42"/>
    </row>
    <row r="59" ht="12.75">
      <c r="A59" s="175"/>
    </row>
    <row r="60" spans="1:2" ht="18.75" customHeight="1">
      <c r="A60" s="105" t="s">
        <v>388</v>
      </c>
      <c r="B60" s="5"/>
    </row>
    <row r="61" spans="1:6" ht="18.75" customHeight="1" thickBot="1">
      <c r="A61" s="172" t="s">
        <v>282</v>
      </c>
      <c r="B61" s="42"/>
      <c r="C61" s="42"/>
      <c r="D61" s="42"/>
      <c r="E61" s="42"/>
      <c r="F61" s="42"/>
    </row>
    <row r="62" spans="1:6" ht="18" customHeight="1" thickBot="1">
      <c r="A62" s="225"/>
      <c r="B62" s="83">
        <v>2007</v>
      </c>
      <c r="C62" s="83">
        <v>2008</v>
      </c>
      <c r="D62" s="79">
        <v>2009</v>
      </c>
      <c r="E62" s="79">
        <v>2010</v>
      </c>
      <c r="F62" s="79">
        <v>2011</v>
      </c>
    </row>
    <row r="63" spans="1:4" ht="12.75">
      <c r="A63" s="284"/>
      <c r="D63" s="6"/>
    </row>
    <row r="64" spans="1:7" ht="13.5">
      <c r="A64" s="375" t="s">
        <v>334</v>
      </c>
      <c r="B64" s="82">
        <v>4447.2</v>
      </c>
      <c r="C64" s="82">
        <v>5933.2</v>
      </c>
      <c r="D64" s="9">
        <v>6746.3</v>
      </c>
      <c r="E64" s="9">
        <f>E66+E89</f>
        <v>6088.2</v>
      </c>
      <c r="F64" s="9">
        <v>9263.2</v>
      </c>
      <c r="G64" s="140"/>
    </row>
    <row r="65" spans="1:6" ht="12.75">
      <c r="A65" s="375"/>
      <c r="B65" s="5"/>
      <c r="D65" s="6"/>
      <c r="E65" s="6"/>
      <c r="F65" s="6"/>
    </row>
    <row r="66" spans="1:7" ht="12.75">
      <c r="A66" s="284" t="s">
        <v>468</v>
      </c>
      <c r="B66" s="6">
        <v>4281.2</v>
      </c>
      <c r="C66" s="6">
        <v>5712.6</v>
      </c>
      <c r="D66" s="6">
        <v>6522.3</v>
      </c>
      <c r="E66" s="6">
        <f>SUM(E67:E88)</f>
        <v>5949.7</v>
      </c>
      <c r="F66" s="6">
        <v>9176</v>
      </c>
      <c r="G66" s="140"/>
    </row>
    <row r="67" spans="1:6" ht="12.75">
      <c r="A67" s="5" t="s">
        <v>364</v>
      </c>
      <c r="B67" s="6">
        <v>196.6</v>
      </c>
      <c r="C67" s="6">
        <v>235.7</v>
      </c>
      <c r="D67" s="6">
        <v>187.4</v>
      </c>
      <c r="E67" s="6">
        <v>124.7</v>
      </c>
      <c r="F67" s="6">
        <v>175.4</v>
      </c>
    </row>
    <row r="68" spans="1:6" ht="12.75">
      <c r="A68" s="5" t="s">
        <v>365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</row>
    <row r="69" spans="1:6" ht="12.75">
      <c r="A69" s="5" t="s">
        <v>366</v>
      </c>
      <c r="B69" s="6">
        <v>0</v>
      </c>
      <c r="C69" s="6">
        <v>0.6</v>
      </c>
      <c r="D69" s="6">
        <v>2.4</v>
      </c>
      <c r="E69" s="6">
        <v>2.2</v>
      </c>
      <c r="F69" s="6">
        <v>10.9</v>
      </c>
    </row>
    <row r="70" spans="1:6" ht="12.75">
      <c r="A70" s="5" t="s">
        <v>367</v>
      </c>
      <c r="B70" s="6">
        <v>141.3</v>
      </c>
      <c r="C70" s="6">
        <v>136.8</v>
      </c>
      <c r="D70" s="6">
        <v>241.2</v>
      </c>
      <c r="E70" s="6">
        <v>197.8</v>
      </c>
      <c r="F70" s="6">
        <v>238.5</v>
      </c>
    </row>
    <row r="71" spans="1:6" ht="12.75">
      <c r="A71" s="5" t="s">
        <v>368</v>
      </c>
      <c r="B71" s="5"/>
      <c r="C71" s="5"/>
      <c r="D71" s="6"/>
      <c r="E71" s="6"/>
      <c r="F71" s="6"/>
    </row>
    <row r="72" spans="1:6" ht="12.75">
      <c r="A72" s="5" t="s">
        <v>369</v>
      </c>
      <c r="B72" s="6">
        <v>107.5</v>
      </c>
      <c r="C72" s="6">
        <v>49.9</v>
      </c>
      <c r="D72" s="6">
        <v>228.4</v>
      </c>
      <c r="E72" s="6">
        <v>199.4</v>
      </c>
      <c r="F72" s="6">
        <v>206.6</v>
      </c>
    </row>
    <row r="73" spans="1:6" ht="12.75">
      <c r="A73" s="5" t="s">
        <v>370</v>
      </c>
      <c r="B73" s="6">
        <v>156.2</v>
      </c>
      <c r="C73" s="6">
        <v>219</v>
      </c>
      <c r="D73" s="6">
        <v>402.9</v>
      </c>
      <c r="E73" s="6">
        <v>419</v>
      </c>
      <c r="F73" s="6">
        <v>1108.8</v>
      </c>
    </row>
    <row r="74" spans="1:6" ht="12.75">
      <c r="A74" s="5" t="s">
        <v>527</v>
      </c>
      <c r="B74" s="5"/>
      <c r="C74" s="5"/>
      <c r="D74" s="6"/>
      <c r="E74" s="6"/>
      <c r="F74" s="6"/>
    </row>
    <row r="75" spans="1:6" ht="12.75">
      <c r="A75" s="5" t="s">
        <v>533</v>
      </c>
      <c r="B75" s="6">
        <v>2236.2</v>
      </c>
      <c r="C75" s="6">
        <v>3061.3</v>
      </c>
      <c r="D75" s="6">
        <v>3118</v>
      </c>
      <c r="E75" s="6">
        <v>2343.1</v>
      </c>
      <c r="F75" s="6">
        <v>3954.7</v>
      </c>
    </row>
    <row r="76" spans="1:6" ht="12.75">
      <c r="A76" s="5" t="s">
        <v>425</v>
      </c>
      <c r="B76" s="6">
        <v>126</v>
      </c>
      <c r="C76" s="6">
        <v>201</v>
      </c>
      <c r="D76" s="6">
        <v>367.2</v>
      </c>
      <c r="E76" s="6">
        <v>211.5</v>
      </c>
      <c r="F76" s="6">
        <v>417.4</v>
      </c>
    </row>
    <row r="77" spans="1:6" ht="12.75">
      <c r="A77" s="5" t="s">
        <v>426</v>
      </c>
      <c r="B77" s="6">
        <v>338.7</v>
      </c>
      <c r="C77" s="6">
        <v>475.2</v>
      </c>
      <c r="D77" s="6">
        <v>579</v>
      </c>
      <c r="E77" s="6">
        <v>591</v>
      </c>
      <c r="F77" s="6">
        <v>788.4</v>
      </c>
    </row>
    <row r="78" spans="1:6" ht="13.5">
      <c r="A78" s="5" t="s">
        <v>327</v>
      </c>
      <c r="B78" s="6">
        <v>119</v>
      </c>
      <c r="C78" s="6">
        <v>286.8</v>
      </c>
      <c r="D78" s="6">
        <v>313.2</v>
      </c>
      <c r="E78" s="47">
        <v>345.6</v>
      </c>
      <c r="F78" s="6">
        <v>459.7</v>
      </c>
    </row>
    <row r="79" spans="1:6" ht="12.75">
      <c r="A79" s="5" t="s">
        <v>428</v>
      </c>
      <c r="B79" s="5"/>
      <c r="C79" s="5"/>
      <c r="D79" s="6"/>
      <c r="E79" s="6"/>
      <c r="F79" s="6"/>
    </row>
    <row r="80" spans="1:6" ht="12.75">
      <c r="A80" s="5" t="s">
        <v>378</v>
      </c>
      <c r="B80" s="6">
        <v>153.1</v>
      </c>
      <c r="C80" s="6">
        <v>210.3</v>
      </c>
      <c r="D80" s="6">
        <v>281.7</v>
      </c>
      <c r="E80" s="6">
        <v>302.5</v>
      </c>
      <c r="F80" s="6">
        <v>418.6</v>
      </c>
    </row>
    <row r="81" spans="1:6" ht="12.75">
      <c r="A81" s="5" t="s">
        <v>430</v>
      </c>
      <c r="B81" s="6">
        <v>317.2</v>
      </c>
      <c r="C81" s="6">
        <v>450.9</v>
      </c>
      <c r="D81" s="6">
        <v>335.2</v>
      </c>
      <c r="E81" s="6">
        <v>726.9</v>
      </c>
      <c r="F81" s="6">
        <v>658.5</v>
      </c>
    </row>
    <row r="82" spans="1:6" ht="12.75">
      <c r="A82" s="5" t="s">
        <v>431</v>
      </c>
      <c r="B82" s="6">
        <v>241.5</v>
      </c>
      <c r="C82" s="6">
        <v>272.1</v>
      </c>
      <c r="D82" s="6">
        <v>338.3</v>
      </c>
      <c r="E82" s="6">
        <v>384.7</v>
      </c>
      <c r="F82" s="6">
        <v>544.4</v>
      </c>
    </row>
    <row r="83" spans="1:6" ht="12.75">
      <c r="A83" s="5" t="s">
        <v>492</v>
      </c>
      <c r="B83" s="5"/>
      <c r="C83" s="5"/>
      <c r="D83" s="6"/>
      <c r="E83" s="6"/>
      <c r="F83" s="6"/>
    </row>
    <row r="84" spans="1:6" ht="12.75">
      <c r="A84" s="5" t="s">
        <v>463</v>
      </c>
      <c r="B84" s="6">
        <v>130.1</v>
      </c>
      <c r="C84" s="6">
        <v>171</v>
      </c>
      <c r="D84" s="6">
        <v>220</v>
      </c>
      <c r="E84" s="6">
        <v>237.6</v>
      </c>
      <c r="F84" s="6">
        <v>351.6</v>
      </c>
    </row>
    <row r="85" spans="1:6" ht="12.75">
      <c r="A85" s="5" t="s">
        <v>433</v>
      </c>
      <c r="B85" s="5"/>
      <c r="C85" s="5"/>
      <c r="D85" s="6"/>
      <c r="E85" s="6"/>
      <c r="F85" s="6"/>
    </row>
    <row r="86" spans="1:6" ht="12.75">
      <c r="A86" s="5" t="s">
        <v>393</v>
      </c>
      <c r="B86" s="6">
        <v>115.5</v>
      </c>
      <c r="C86" s="6">
        <v>193.1</v>
      </c>
      <c r="D86" s="6">
        <v>211.2</v>
      </c>
      <c r="E86" s="6">
        <v>190.9</v>
      </c>
      <c r="F86" s="6">
        <v>248.4</v>
      </c>
    </row>
    <row r="87" spans="1:6" ht="12.75">
      <c r="A87" s="284" t="s">
        <v>58</v>
      </c>
      <c r="B87" s="5"/>
      <c r="D87" s="6"/>
      <c r="E87" s="6"/>
      <c r="F87" s="6"/>
    </row>
    <row r="88" spans="1:6" ht="12.75">
      <c r="A88" s="175" t="s">
        <v>395</v>
      </c>
      <c r="B88" s="5">
        <v>-97.7</v>
      </c>
      <c r="C88" s="5">
        <v>-251.1</v>
      </c>
      <c r="D88" s="6">
        <v>-303.8</v>
      </c>
      <c r="E88" s="6">
        <v>-327.2</v>
      </c>
      <c r="F88" s="6">
        <v>-405.9</v>
      </c>
    </row>
    <row r="89" spans="1:6" ht="12.75">
      <c r="A89" s="284" t="s">
        <v>55</v>
      </c>
      <c r="B89" s="36">
        <v>166</v>
      </c>
      <c r="C89" s="5">
        <v>220.6</v>
      </c>
      <c r="D89" s="6">
        <v>224</v>
      </c>
      <c r="E89" s="6">
        <v>138.5</v>
      </c>
      <c r="F89" s="6">
        <v>87.2</v>
      </c>
    </row>
    <row r="90" spans="1:6" ht="13.5" thickBot="1">
      <c r="A90" s="42"/>
      <c r="B90" s="11"/>
      <c r="C90" s="42"/>
      <c r="D90" s="8"/>
      <c r="E90" s="115"/>
      <c r="F90" s="42"/>
    </row>
    <row r="91" ht="12.75">
      <c r="B91" s="5"/>
    </row>
    <row r="92" ht="12.75">
      <c r="A92" s="206" t="s">
        <v>328</v>
      </c>
    </row>
    <row r="93" ht="12.75">
      <c r="A93" s="373" t="s">
        <v>56</v>
      </c>
    </row>
    <row r="94" ht="12.75" hidden="1"/>
    <row r="95" ht="18.75" customHeight="1">
      <c r="A95" s="105" t="s">
        <v>116</v>
      </c>
    </row>
    <row r="96" ht="18.75" customHeight="1">
      <c r="A96" s="105" t="s">
        <v>206</v>
      </c>
    </row>
    <row r="97" spans="1:6" ht="18" customHeight="1" thickBot="1">
      <c r="A97" s="172" t="s">
        <v>114</v>
      </c>
      <c r="B97" s="42"/>
      <c r="C97" s="42"/>
      <c r="D97" s="42"/>
      <c r="E97" s="42"/>
      <c r="F97" s="42"/>
    </row>
    <row r="98" spans="1:6" ht="18" customHeight="1" thickBot="1">
      <c r="A98" s="225"/>
      <c r="B98" s="79">
        <v>2007</v>
      </c>
      <c r="C98" s="79">
        <v>2008</v>
      </c>
      <c r="D98" s="79">
        <v>2009</v>
      </c>
      <c r="E98" s="79">
        <v>2010</v>
      </c>
      <c r="F98" s="79">
        <v>2011</v>
      </c>
    </row>
    <row r="99" ht="12.75">
      <c r="A99" s="284"/>
    </row>
    <row r="100" spans="1:6" ht="12.75">
      <c r="A100" s="375" t="s">
        <v>335</v>
      </c>
      <c r="B100" s="374">
        <v>100</v>
      </c>
      <c r="C100" s="374">
        <v>100</v>
      </c>
      <c r="D100" s="374">
        <v>100</v>
      </c>
      <c r="E100" s="374">
        <v>100</v>
      </c>
      <c r="F100" s="40">
        <v>100</v>
      </c>
    </row>
    <row r="101" spans="1:6" ht="12.75">
      <c r="A101" s="375"/>
      <c r="B101" s="5"/>
      <c r="D101" s="5"/>
      <c r="F101" s="5"/>
    </row>
    <row r="102" spans="1:6" ht="12.75">
      <c r="A102" s="5" t="s">
        <v>364</v>
      </c>
      <c r="B102" s="6">
        <v>4.4</v>
      </c>
      <c r="C102" s="6">
        <v>4</v>
      </c>
      <c r="D102" s="36">
        <v>2.8</v>
      </c>
      <c r="E102" s="36">
        <v>2</v>
      </c>
      <c r="F102" s="5">
        <v>1.9</v>
      </c>
    </row>
    <row r="103" spans="1:6" ht="12.75">
      <c r="A103" s="5" t="s">
        <v>365</v>
      </c>
      <c r="B103" s="6">
        <v>0</v>
      </c>
      <c r="C103" s="6">
        <v>0</v>
      </c>
      <c r="D103" s="36">
        <v>0</v>
      </c>
      <c r="E103" s="36">
        <v>0</v>
      </c>
      <c r="F103" s="36">
        <v>0</v>
      </c>
    </row>
    <row r="104" spans="1:6" ht="12.75">
      <c r="A104" s="5" t="s">
        <v>366</v>
      </c>
      <c r="B104" s="6">
        <v>0</v>
      </c>
      <c r="C104" s="6">
        <v>0</v>
      </c>
      <c r="D104" s="36">
        <v>0</v>
      </c>
      <c r="E104" s="36">
        <v>0</v>
      </c>
      <c r="F104" s="36">
        <v>0.1</v>
      </c>
    </row>
    <row r="105" spans="1:6" ht="12.75">
      <c r="A105" s="5" t="s">
        <v>367</v>
      </c>
      <c r="B105" s="6">
        <v>3.2</v>
      </c>
      <c r="C105" s="6">
        <v>2.3</v>
      </c>
      <c r="D105" s="36">
        <v>3.6</v>
      </c>
      <c r="E105" s="36">
        <v>3.3</v>
      </c>
      <c r="F105" s="5">
        <v>2.6</v>
      </c>
    </row>
    <row r="106" spans="1:6" ht="12.75">
      <c r="A106" s="5" t="s">
        <v>368</v>
      </c>
      <c r="B106" s="6"/>
      <c r="C106" s="6"/>
      <c r="D106" s="36"/>
      <c r="E106" s="36"/>
      <c r="F106" s="5"/>
    </row>
    <row r="107" spans="1:6" ht="12.75">
      <c r="A107" s="5" t="s">
        <v>369</v>
      </c>
      <c r="B107" s="6">
        <v>2.4</v>
      </c>
      <c r="C107" s="6">
        <v>0.8</v>
      </c>
      <c r="D107" s="376">
        <v>3.4</v>
      </c>
      <c r="E107" s="36">
        <v>3.3</v>
      </c>
      <c r="F107" s="5">
        <v>2.2</v>
      </c>
    </row>
    <row r="108" spans="1:6" ht="12.75">
      <c r="A108" s="5" t="s">
        <v>370</v>
      </c>
      <c r="B108" s="6">
        <v>3.5</v>
      </c>
      <c r="C108" s="6">
        <v>3.7</v>
      </c>
      <c r="D108" s="36">
        <v>6</v>
      </c>
      <c r="E108" s="36">
        <v>6.9</v>
      </c>
      <c r="F108" s="36">
        <v>12</v>
      </c>
    </row>
    <row r="109" spans="1:6" ht="12.75">
      <c r="A109" s="5" t="s">
        <v>527</v>
      </c>
      <c r="B109" s="6"/>
      <c r="C109" s="6"/>
      <c r="D109" s="36"/>
      <c r="E109" s="36"/>
      <c r="F109" s="5"/>
    </row>
    <row r="110" spans="1:6" ht="12.75">
      <c r="A110" s="5" t="s">
        <v>533</v>
      </c>
      <c r="B110" s="6">
        <v>50.3</v>
      </c>
      <c r="C110" s="6">
        <v>51.6</v>
      </c>
      <c r="D110" s="36">
        <v>46.2</v>
      </c>
      <c r="E110" s="36">
        <v>38.5</v>
      </c>
      <c r="F110" s="5">
        <v>42.7</v>
      </c>
    </row>
    <row r="111" spans="1:6" ht="12.75">
      <c r="A111" s="5" t="s">
        <v>425</v>
      </c>
      <c r="B111" s="6">
        <v>2.8</v>
      </c>
      <c r="C111" s="6">
        <v>3.4</v>
      </c>
      <c r="D111" s="36">
        <v>5.4</v>
      </c>
      <c r="E111" s="36">
        <v>3.5</v>
      </c>
      <c r="F111" s="5">
        <v>4.5</v>
      </c>
    </row>
    <row r="112" spans="1:6" ht="12.75">
      <c r="A112" s="5" t="s">
        <v>426</v>
      </c>
      <c r="B112" s="6">
        <v>7.6</v>
      </c>
      <c r="C112" s="6">
        <v>8</v>
      </c>
      <c r="D112" s="36">
        <v>8.6</v>
      </c>
      <c r="E112" s="36">
        <v>9.7</v>
      </c>
      <c r="F112" s="5">
        <v>8.5</v>
      </c>
    </row>
    <row r="113" spans="1:6" ht="13.5">
      <c r="A113" s="5" t="s">
        <v>327</v>
      </c>
      <c r="B113" s="6">
        <v>2.7</v>
      </c>
      <c r="C113" s="6">
        <v>4.8</v>
      </c>
      <c r="D113" s="46">
        <v>4.6</v>
      </c>
      <c r="E113" s="36">
        <v>5.7</v>
      </c>
      <c r="F113" s="36">
        <v>5</v>
      </c>
    </row>
    <row r="114" spans="1:6" ht="12.75">
      <c r="A114" s="5" t="s">
        <v>428</v>
      </c>
      <c r="B114" s="6"/>
      <c r="C114" s="6"/>
      <c r="D114" s="36"/>
      <c r="E114" s="36"/>
      <c r="F114" s="5"/>
    </row>
    <row r="115" spans="1:6" ht="12.75">
      <c r="A115" s="5" t="s">
        <v>378</v>
      </c>
      <c r="B115" s="6">
        <v>3.5</v>
      </c>
      <c r="C115" s="6">
        <v>3.5</v>
      </c>
      <c r="D115" s="36">
        <v>4.2</v>
      </c>
      <c r="E115" s="36">
        <v>5</v>
      </c>
      <c r="F115" s="5">
        <v>4.5</v>
      </c>
    </row>
    <row r="116" spans="1:6" ht="12.75">
      <c r="A116" s="5" t="s">
        <v>430</v>
      </c>
      <c r="B116" s="6">
        <v>7.1</v>
      </c>
      <c r="C116" s="6">
        <v>7.6</v>
      </c>
      <c r="D116" s="36">
        <v>5</v>
      </c>
      <c r="E116" s="36">
        <v>11.9</v>
      </c>
      <c r="F116" s="5">
        <v>7.1</v>
      </c>
    </row>
    <row r="117" spans="1:6" ht="12.75">
      <c r="A117" s="5" t="s">
        <v>431</v>
      </c>
      <c r="B117" s="6">
        <v>5.5</v>
      </c>
      <c r="C117" s="6">
        <v>4.6</v>
      </c>
      <c r="D117" s="36">
        <v>5</v>
      </c>
      <c r="E117" s="36">
        <v>6.3</v>
      </c>
      <c r="F117" s="5">
        <v>5.9</v>
      </c>
    </row>
    <row r="118" spans="1:6" ht="12.75">
      <c r="A118" s="5" t="s">
        <v>492</v>
      </c>
      <c r="B118" s="6"/>
      <c r="C118" s="6"/>
      <c r="D118" s="36"/>
      <c r="E118" s="36"/>
      <c r="F118" s="5"/>
    </row>
    <row r="119" spans="1:6" ht="12.75">
      <c r="A119" s="5" t="s">
        <v>463</v>
      </c>
      <c r="B119" s="6">
        <v>2.9</v>
      </c>
      <c r="C119" s="6">
        <v>2.9</v>
      </c>
      <c r="D119" s="36">
        <v>3.3</v>
      </c>
      <c r="E119" s="36">
        <v>3.9</v>
      </c>
      <c r="F119" s="5">
        <v>3.8</v>
      </c>
    </row>
    <row r="120" spans="1:6" ht="12.75">
      <c r="A120" s="5" t="s">
        <v>433</v>
      </c>
      <c r="B120" s="6"/>
      <c r="C120" s="6"/>
      <c r="D120" s="36"/>
      <c r="E120" s="36"/>
      <c r="F120" s="5"/>
    </row>
    <row r="121" spans="1:6" ht="12.75">
      <c r="A121" s="5" t="s">
        <v>393</v>
      </c>
      <c r="B121" s="6">
        <v>2.6</v>
      </c>
      <c r="C121" s="6">
        <v>3.3</v>
      </c>
      <c r="D121" s="36">
        <v>3.1</v>
      </c>
      <c r="E121" s="36">
        <v>3.1</v>
      </c>
      <c r="F121" s="5">
        <v>2.7</v>
      </c>
    </row>
    <row r="122" spans="1:6" ht="12.75">
      <c r="A122" s="284" t="s">
        <v>58</v>
      </c>
      <c r="B122" s="6"/>
      <c r="C122" s="6"/>
      <c r="D122" s="36"/>
      <c r="E122" s="36"/>
      <c r="F122" s="5"/>
    </row>
    <row r="123" spans="1:6" ht="12.75">
      <c r="A123" s="175" t="s">
        <v>395</v>
      </c>
      <c r="B123" s="6">
        <v>-2.2</v>
      </c>
      <c r="C123" s="6">
        <v>-4.2</v>
      </c>
      <c r="D123" s="46">
        <v>-4.5</v>
      </c>
      <c r="E123" s="36">
        <v>-5.4</v>
      </c>
      <c r="F123" s="5">
        <v>-4.4</v>
      </c>
    </row>
    <row r="124" spans="1:6" ht="12.75">
      <c r="A124" s="284" t="s">
        <v>55</v>
      </c>
      <c r="B124" s="6">
        <v>3.7</v>
      </c>
      <c r="C124" s="6">
        <v>3.7</v>
      </c>
      <c r="D124" s="36">
        <v>3.3</v>
      </c>
      <c r="E124" s="36">
        <v>2.3</v>
      </c>
      <c r="F124" s="5">
        <v>0.9</v>
      </c>
    </row>
    <row r="125" spans="1:6" ht="13.5" thickBot="1">
      <c r="A125" s="42"/>
      <c r="B125" s="11"/>
      <c r="C125" s="42"/>
      <c r="D125" s="42"/>
      <c r="E125" s="42"/>
      <c r="F125" s="42"/>
    </row>
    <row r="126" ht="12.75">
      <c r="B126" s="5"/>
    </row>
    <row r="127" spans="1:3" ht="18.75" customHeight="1">
      <c r="A127" s="85" t="s">
        <v>52</v>
      </c>
      <c r="B127" s="5"/>
      <c r="C127" s="5"/>
    </row>
    <row r="128" spans="1:3" ht="18.75" customHeight="1">
      <c r="A128" s="85" t="s">
        <v>207</v>
      </c>
      <c r="B128" s="5"/>
      <c r="C128" s="5"/>
    </row>
    <row r="129" spans="1:6" ht="18" customHeight="1" thickBot="1">
      <c r="A129" s="483" t="s">
        <v>208</v>
      </c>
      <c r="B129" s="471"/>
      <c r="C129" s="471"/>
      <c r="D129" s="471"/>
      <c r="E129" s="471"/>
      <c r="F129" s="42"/>
    </row>
    <row r="130" spans="1:6" ht="18" customHeight="1" thickBot="1">
      <c r="A130" s="86"/>
      <c r="B130" s="79">
        <v>2007</v>
      </c>
      <c r="C130" s="79">
        <v>2008</v>
      </c>
      <c r="D130" s="79">
        <v>2009</v>
      </c>
      <c r="E130" s="79">
        <v>2010</v>
      </c>
      <c r="F130" s="79">
        <v>2011</v>
      </c>
    </row>
    <row r="131" spans="1:3" ht="12.75">
      <c r="A131" s="5"/>
      <c r="B131" s="5"/>
      <c r="C131" s="5"/>
    </row>
    <row r="132" spans="1:6" ht="12.75">
      <c r="A132" s="40" t="s">
        <v>329</v>
      </c>
      <c r="B132" s="87">
        <v>110.2</v>
      </c>
      <c r="C132" s="87">
        <v>103.7</v>
      </c>
      <c r="D132" s="40">
        <v>104.5</v>
      </c>
      <c r="E132" s="87">
        <v>86.7</v>
      </c>
      <c r="F132" s="40">
        <v>113.5</v>
      </c>
    </row>
    <row r="133" spans="1:6" ht="12.75">
      <c r="A133" s="5"/>
      <c r="B133" s="5"/>
      <c r="C133" s="5"/>
      <c r="D133" s="5"/>
      <c r="F133" s="5"/>
    </row>
    <row r="134" spans="1:6" ht="12.75">
      <c r="A134" s="5" t="s">
        <v>364</v>
      </c>
      <c r="B134" s="88">
        <v>95</v>
      </c>
      <c r="C134" s="88">
        <v>99.8</v>
      </c>
      <c r="D134" s="5">
        <v>99.8</v>
      </c>
      <c r="E134" s="5">
        <v>87.6</v>
      </c>
      <c r="F134" s="5">
        <v>102.7</v>
      </c>
    </row>
    <row r="135" spans="1:6" ht="12.75">
      <c r="A135" s="5" t="s">
        <v>365</v>
      </c>
      <c r="B135" s="89">
        <v>0</v>
      </c>
      <c r="C135" s="89">
        <v>0</v>
      </c>
      <c r="D135" s="89">
        <v>0</v>
      </c>
      <c r="E135" s="89">
        <v>0</v>
      </c>
      <c r="F135" s="89">
        <v>0</v>
      </c>
    </row>
    <row r="136" spans="1:6" ht="12.75">
      <c r="A136" s="5" t="s">
        <v>366</v>
      </c>
      <c r="B136" s="88">
        <v>150</v>
      </c>
      <c r="C136" s="88">
        <v>101.7</v>
      </c>
      <c r="D136" s="36">
        <v>50</v>
      </c>
      <c r="E136" s="5">
        <v>98.7</v>
      </c>
      <c r="F136" s="5">
        <v>147.1</v>
      </c>
    </row>
    <row r="137" spans="1:6" ht="12.75">
      <c r="A137" s="5" t="s">
        <v>367</v>
      </c>
      <c r="B137" s="88">
        <v>130</v>
      </c>
      <c r="C137" s="88">
        <v>116.9</v>
      </c>
      <c r="D137" s="5">
        <v>132.6</v>
      </c>
      <c r="E137" s="5">
        <v>108.9</v>
      </c>
      <c r="F137" s="5">
        <v>87.2</v>
      </c>
    </row>
    <row r="138" spans="1:6" ht="12.75">
      <c r="A138" s="5" t="s">
        <v>368</v>
      </c>
      <c r="B138" s="67"/>
      <c r="C138" s="67"/>
      <c r="D138" s="5"/>
      <c r="E138" s="5"/>
      <c r="F138" s="5"/>
    </row>
    <row r="139" spans="1:6" ht="12.75">
      <c r="A139" s="5" t="s">
        <v>369</v>
      </c>
      <c r="B139" s="88">
        <v>101.2</v>
      </c>
      <c r="C139" s="88">
        <v>91.7</v>
      </c>
      <c r="D139" s="5">
        <v>105.2</v>
      </c>
      <c r="E139" s="5">
        <v>96.9</v>
      </c>
      <c r="F139" s="5">
        <v>128.3</v>
      </c>
    </row>
    <row r="140" spans="1:6" ht="12.75">
      <c r="A140" s="5" t="s">
        <v>370</v>
      </c>
      <c r="B140" s="89">
        <v>124.6</v>
      </c>
      <c r="C140" s="89">
        <v>99.2</v>
      </c>
      <c r="D140" s="5">
        <v>155.5</v>
      </c>
      <c r="E140" s="5">
        <v>101.3</v>
      </c>
      <c r="F140" s="5">
        <v>209.5</v>
      </c>
    </row>
    <row r="141" spans="1:6" ht="12.75">
      <c r="A141" s="5" t="s">
        <v>527</v>
      </c>
      <c r="B141" s="67"/>
      <c r="C141" s="67"/>
      <c r="D141" s="5"/>
      <c r="E141" s="5"/>
      <c r="F141" s="5"/>
    </row>
    <row r="142" spans="1:6" ht="12.75">
      <c r="A142" s="5" t="s">
        <v>533</v>
      </c>
      <c r="B142" s="88">
        <v>113.8</v>
      </c>
      <c r="C142" s="88">
        <v>106.4</v>
      </c>
      <c r="D142" s="5">
        <v>100.2</v>
      </c>
      <c r="E142" s="36">
        <v>78</v>
      </c>
      <c r="F142" s="5">
        <v>115.4</v>
      </c>
    </row>
    <row r="143" spans="1:6" ht="12.75">
      <c r="A143" s="5" t="s">
        <v>425</v>
      </c>
      <c r="B143" s="89">
        <v>161</v>
      </c>
      <c r="C143" s="89">
        <v>110.6</v>
      </c>
      <c r="D143" s="36">
        <v>107</v>
      </c>
      <c r="E143" s="36">
        <v>74</v>
      </c>
      <c r="F143" s="5">
        <v>126</v>
      </c>
    </row>
    <row r="144" spans="1:6" ht="12.75">
      <c r="A144" s="5" t="s">
        <v>426</v>
      </c>
      <c r="B144" s="89">
        <v>99.7</v>
      </c>
      <c r="C144" s="89">
        <v>102.3</v>
      </c>
      <c r="D144" s="5">
        <v>106.6</v>
      </c>
      <c r="E144" s="5">
        <v>74.9</v>
      </c>
      <c r="F144" s="36">
        <v>106</v>
      </c>
    </row>
    <row r="145" spans="1:6" ht="13.5">
      <c r="A145" s="5" t="s">
        <v>327</v>
      </c>
      <c r="B145" s="89">
        <v>148.9</v>
      </c>
      <c r="C145" s="89">
        <v>168.8</v>
      </c>
      <c r="D145" s="43">
        <v>96.1</v>
      </c>
      <c r="E145" s="43">
        <v>99.7</v>
      </c>
      <c r="F145" s="5">
        <v>127.3</v>
      </c>
    </row>
    <row r="146" spans="1:6" ht="12.75">
      <c r="A146" s="5" t="s">
        <v>428</v>
      </c>
      <c r="B146" s="350"/>
      <c r="C146" s="350"/>
      <c r="D146" s="5"/>
      <c r="E146" s="5"/>
      <c r="F146" s="5"/>
    </row>
    <row r="147" spans="1:6" ht="12.75">
      <c r="A147" s="5" t="s">
        <v>378</v>
      </c>
      <c r="B147" s="88">
        <v>92.6</v>
      </c>
      <c r="C147" s="88">
        <v>96.2</v>
      </c>
      <c r="D147" s="5">
        <v>92.9</v>
      </c>
      <c r="E147" s="36">
        <v>119</v>
      </c>
      <c r="F147" s="5">
        <v>98.6</v>
      </c>
    </row>
    <row r="148" spans="1:6" ht="12.75">
      <c r="A148" s="5" t="s">
        <v>430</v>
      </c>
      <c r="B148" s="89">
        <v>103.6</v>
      </c>
      <c r="C148" s="89">
        <v>97.9</v>
      </c>
      <c r="D148" s="5">
        <v>100.4</v>
      </c>
      <c r="E148" s="5">
        <v>97.6</v>
      </c>
      <c r="F148" s="5">
        <v>100.6</v>
      </c>
    </row>
    <row r="149" spans="1:6" ht="12.75">
      <c r="A149" s="5" t="s">
        <v>431</v>
      </c>
      <c r="B149" s="89">
        <v>92.8</v>
      </c>
      <c r="C149" s="89">
        <v>103.3</v>
      </c>
      <c r="D149" s="5">
        <v>108.3</v>
      </c>
      <c r="E149" s="5">
        <v>96.9</v>
      </c>
      <c r="F149" s="5">
        <v>70.6</v>
      </c>
    </row>
    <row r="150" spans="1:6" ht="12.75">
      <c r="A150" s="5" t="s">
        <v>492</v>
      </c>
      <c r="B150" s="90"/>
      <c r="C150" s="90"/>
      <c r="D150" s="5"/>
      <c r="E150" s="5"/>
      <c r="F150" s="5"/>
    </row>
    <row r="151" spans="1:6" ht="12.75">
      <c r="A151" s="5" t="s">
        <v>463</v>
      </c>
      <c r="B151" s="88">
        <v>100.9</v>
      </c>
      <c r="C151" s="88">
        <v>82.7</v>
      </c>
      <c r="D151" s="5">
        <v>114.6</v>
      </c>
      <c r="E151" s="5">
        <v>107.3</v>
      </c>
      <c r="F151" s="5">
        <v>90.1</v>
      </c>
    </row>
    <row r="152" spans="1:6" ht="12.75">
      <c r="A152" s="5" t="s">
        <v>433</v>
      </c>
      <c r="B152" s="67"/>
      <c r="C152" s="67"/>
      <c r="D152" s="5"/>
      <c r="E152" s="5"/>
      <c r="F152" s="5"/>
    </row>
    <row r="153" spans="1:6" ht="12.75">
      <c r="A153" s="5" t="s">
        <v>393</v>
      </c>
      <c r="B153" s="88">
        <v>100.2</v>
      </c>
      <c r="C153" s="88">
        <v>94.7</v>
      </c>
      <c r="D153" s="5">
        <v>102.7</v>
      </c>
      <c r="E153" s="5">
        <v>106.1</v>
      </c>
      <c r="F153" s="5">
        <v>95.7</v>
      </c>
    </row>
    <row r="154" spans="1:6" ht="12.75">
      <c r="A154" s="284" t="s">
        <v>58</v>
      </c>
      <c r="B154" s="67"/>
      <c r="C154" s="67"/>
      <c r="D154" s="5"/>
      <c r="E154" s="5"/>
      <c r="F154" s="5"/>
    </row>
    <row r="155" spans="1:6" ht="12.75">
      <c r="A155" s="175" t="s">
        <v>395</v>
      </c>
      <c r="B155" s="91">
        <v>149</v>
      </c>
      <c r="C155" s="91">
        <v>171.8</v>
      </c>
      <c r="D155" s="46">
        <v>96</v>
      </c>
      <c r="E155" s="5">
        <v>100.1</v>
      </c>
      <c r="F155" s="5">
        <v>128.1</v>
      </c>
    </row>
    <row r="156" spans="1:6" ht="12.75">
      <c r="A156" s="284" t="s">
        <v>66</v>
      </c>
      <c r="B156" s="90">
        <v>110.2</v>
      </c>
      <c r="C156" s="90">
        <v>103.7</v>
      </c>
      <c r="D156" s="5">
        <v>104.5</v>
      </c>
      <c r="E156" s="5">
        <v>86.7</v>
      </c>
      <c r="F156" s="5">
        <v>113.5</v>
      </c>
    </row>
    <row r="157" spans="1:6" ht="13.5" thickBot="1">
      <c r="A157" s="11"/>
      <c r="B157" s="11"/>
      <c r="C157" s="11"/>
      <c r="D157" s="42"/>
      <c r="E157" s="42"/>
      <c r="F157" s="42"/>
    </row>
    <row r="158" spans="1:3" ht="12.75">
      <c r="A158" s="5"/>
      <c r="B158" s="5"/>
      <c r="C158" s="5"/>
    </row>
  </sheetData>
  <mergeCells count="1">
    <mergeCell ref="A129:E129"/>
  </mergeCells>
  <printOptions/>
  <pageMargins left="0.75" right="0.75" top="1" bottom="1" header="0.5" footer="0.5"/>
  <pageSetup horizontalDpi="600" verticalDpi="600" orientation="portrait" paperSize="9" scale="84" r:id="rId1"/>
  <headerFooter alignWithMargins="0">
    <oddFooter>&amp;C157</oddFooter>
  </headerFooter>
  <rowBreaks count="3" manualBreakCount="3">
    <brk id="58" max="255" man="1"/>
    <brk id="59" max="255" man="1"/>
    <brk id="94" max="255" man="1"/>
  </row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F53"/>
  <sheetViews>
    <sheetView zoomScale="145" zoomScaleNormal="145" workbookViewId="0" topLeftCell="A39">
      <selection activeCell="F40" sqref="F40"/>
    </sheetView>
  </sheetViews>
  <sheetFormatPr defaultColWidth="9.00390625" defaultRowHeight="12.75"/>
  <cols>
    <col min="1" max="1" width="41.00390625" style="4" customWidth="1"/>
    <col min="2" max="16384" width="9.125" style="4" customWidth="1"/>
  </cols>
  <sheetData>
    <row r="1" ht="18.75" customHeight="1">
      <c r="A1" s="85" t="s">
        <v>670</v>
      </c>
    </row>
    <row r="2" spans="1:4" ht="13.5" hidden="1" thickBot="1">
      <c r="A2" s="104" t="s">
        <v>671</v>
      </c>
      <c r="B2" s="42"/>
      <c r="C2" s="42"/>
      <c r="D2" s="42"/>
    </row>
    <row r="3" spans="1:4" ht="13.5" hidden="1" thickBot="1">
      <c r="A3" s="151"/>
      <c r="B3" s="103">
        <v>2007</v>
      </c>
      <c r="C3" s="103">
        <v>2008</v>
      </c>
      <c r="D3" s="103">
        <v>2009</v>
      </c>
    </row>
    <row r="4" ht="12.75" hidden="1"/>
    <row r="5" ht="12.75" hidden="1">
      <c r="A5" s="5" t="s">
        <v>672</v>
      </c>
    </row>
    <row r="6" spans="1:4" ht="12.75" hidden="1">
      <c r="A6" s="5" t="s">
        <v>673</v>
      </c>
      <c r="B6" s="6">
        <v>243546.5</v>
      </c>
      <c r="C6" s="6">
        <v>278392.1</v>
      </c>
      <c r="D6" s="6">
        <v>323662</v>
      </c>
    </row>
    <row r="7" spans="1:4" ht="12.75" hidden="1">
      <c r="A7" s="5" t="s">
        <v>674</v>
      </c>
      <c r="B7" s="6">
        <v>278212</v>
      </c>
      <c r="C7" s="6">
        <v>319786.2</v>
      </c>
      <c r="D7" s="6">
        <v>367732.8</v>
      </c>
    </row>
    <row r="8" spans="1:4" ht="12.75" hidden="1">
      <c r="A8" s="5"/>
      <c r="B8" s="6"/>
      <c r="C8" s="6"/>
      <c r="D8" s="6"/>
    </row>
    <row r="9" spans="1:4" ht="12.75" hidden="1">
      <c r="A9" s="5" t="s">
        <v>675</v>
      </c>
      <c r="B9" s="6"/>
      <c r="C9" s="6"/>
      <c r="D9" s="6"/>
    </row>
    <row r="10" spans="1:4" ht="12.75" hidden="1">
      <c r="A10" s="5" t="s">
        <v>673</v>
      </c>
      <c r="B10" s="6">
        <v>169243.5</v>
      </c>
      <c r="C10" s="6">
        <v>196833.3</v>
      </c>
      <c r="D10" s="6">
        <v>228011.1</v>
      </c>
    </row>
    <row r="11" spans="1:4" ht="12.75" hidden="1">
      <c r="A11" s="5" t="s">
        <v>674</v>
      </c>
      <c r="B11" s="6">
        <v>192304.1</v>
      </c>
      <c r="C11" s="6">
        <v>223762.8</v>
      </c>
      <c r="D11" s="6">
        <v>254561.2</v>
      </c>
    </row>
    <row r="12" spans="1:4" ht="12.75" hidden="1">
      <c r="A12" s="5"/>
      <c r="B12" s="6"/>
      <c r="C12" s="6"/>
      <c r="D12" s="6"/>
    </row>
    <row r="13" spans="1:4" ht="12.75" hidden="1">
      <c r="A13" s="5" t="s">
        <v>676</v>
      </c>
      <c r="B13" s="6"/>
      <c r="C13" s="6"/>
      <c r="D13" s="6"/>
    </row>
    <row r="14" spans="1:4" ht="12.75" hidden="1">
      <c r="A14" s="5" t="s">
        <v>673</v>
      </c>
      <c r="B14" s="6"/>
      <c r="C14" s="6"/>
      <c r="D14" s="6"/>
    </row>
    <row r="15" spans="1:4" ht="12.75" hidden="1">
      <c r="A15" s="5" t="s">
        <v>674</v>
      </c>
      <c r="B15" s="6"/>
      <c r="C15" s="6"/>
      <c r="D15" s="6"/>
    </row>
    <row r="16" spans="1:4" ht="13.5" hidden="1" thickBot="1">
      <c r="A16" s="11"/>
      <c r="B16" s="42"/>
      <c r="C16" s="42"/>
      <c r="D16" s="42"/>
    </row>
    <row r="17" ht="12.75" hidden="1">
      <c r="A17" s="5"/>
    </row>
    <row r="18" ht="15.75" hidden="1">
      <c r="A18" s="85" t="s">
        <v>677</v>
      </c>
    </row>
    <row r="19" spans="1:4" ht="18" customHeight="1" thickBot="1">
      <c r="A19" s="104" t="s">
        <v>516</v>
      </c>
      <c r="B19" s="42"/>
      <c r="C19" s="42"/>
      <c r="D19" s="42"/>
    </row>
    <row r="20" spans="1:6" ht="18" customHeight="1" thickBot="1">
      <c r="A20" s="86"/>
      <c r="B20" s="103">
        <v>2007</v>
      </c>
      <c r="C20" s="103">
        <v>2008</v>
      </c>
      <c r="D20" s="103">
        <v>2009</v>
      </c>
      <c r="E20" s="103">
        <v>2010</v>
      </c>
      <c r="F20" s="103">
        <v>2011</v>
      </c>
    </row>
    <row r="21" ht="12.75">
      <c r="A21" s="5"/>
    </row>
    <row r="22" spans="1:3" ht="12.75">
      <c r="A22" s="40" t="s">
        <v>406</v>
      </c>
      <c r="B22" s="141" t="s">
        <v>190</v>
      </c>
      <c r="C22" s="380"/>
    </row>
    <row r="23" ht="12.75">
      <c r="A23" s="40" t="s">
        <v>60</v>
      </c>
    </row>
    <row r="24" spans="1:6" ht="12.75">
      <c r="A24" s="40" t="s">
        <v>678</v>
      </c>
      <c r="B24" s="9">
        <v>243546.5</v>
      </c>
      <c r="C24" s="9">
        <v>278392.1</v>
      </c>
      <c r="D24" s="9">
        <v>323662</v>
      </c>
      <c r="E24" s="9">
        <v>378346</v>
      </c>
      <c r="F24" s="9">
        <v>417446.6</v>
      </c>
    </row>
    <row r="25" spans="1:6" ht="12.75">
      <c r="A25" s="5" t="s">
        <v>679</v>
      </c>
      <c r="B25" s="6">
        <v>68294.2</v>
      </c>
      <c r="C25" s="6">
        <v>84602.7</v>
      </c>
      <c r="D25" s="6">
        <v>103301.1</v>
      </c>
      <c r="E25" s="6">
        <v>107193.6</v>
      </c>
      <c r="F25" s="6">
        <v>127395.2</v>
      </c>
    </row>
    <row r="26" spans="1:6" ht="12.75">
      <c r="A26" s="5" t="s">
        <v>680</v>
      </c>
      <c r="B26" s="6"/>
      <c r="C26" s="6"/>
      <c r="D26" s="6"/>
      <c r="E26" s="6"/>
      <c r="F26" s="6"/>
    </row>
    <row r="27" spans="1:6" ht="12.75">
      <c r="A27" s="5" t="s">
        <v>681</v>
      </c>
      <c r="B27" s="6">
        <v>18397.2</v>
      </c>
      <c r="C27" s="6">
        <v>19146.9</v>
      </c>
      <c r="D27" s="6">
        <v>16220.8</v>
      </c>
      <c r="E27" s="6">
        <v>20890.9</v>
      </c>
      <c r="F27" s="6">
        <v>34004.5</v>
      </c>
    </row>
    <row r="28" spans="1:6" ht="12.75">
      <c r="A28" s="5" t="s">
        <v>682</v>
      </c>
      <c r="B28" s="6">
        <v>49897</v>
      </c>
      <c r="C28" s="6">
        <v>65455.8</v>
      </c>
      <c r="D28" s="6">
        <v>87080.3</v>
      </c>
      <c r="E28" s="6">
        <v>86302.7</v>
      </c>
      <c r="F28" s="6">
        <v>93390.7</v>
      </c>
    </row>
    <row r="29" spans="1:6" ht="12.75">
      <c r="A29" s="40" t="s">
        <v>683</v>
      </c>
      <c r="B29" s="9">
        <v>33628.7</v>
      </c>
      <c r="C29" s="9">
        <v>43208.6</v>
      </c>
      <c r="D29" s="9">
        <v>59230.3</v>
      </c>
      <c r="E29" s="9">
        <v>60565.4</v>
      </c>
      <c r="F29" s="9">
        <v>69521.6</v>
      </c>
    </row>
    <row r="30" spans="1:6" ht="12.75">
      <c r="A30" s="5" t="s">
        <v>680</v>
      </c>
      <c r="B30" s="6"/>
      <c r="C30" s="6"/>
      <c r="D30" s="6"/>
      <c r="E30" s="6"/>
      <c r="F30" s="6"/>
    </row>
    <row r="31" spans="1:6" ht="12.75">
      <c r="A31" s="5" t="s">
        <v>684</v>
      </c>
      <c r="B31" s="6">
        <v>3893.9</v>
      </c>
      <c r="C31" s="6">
        <v>3213.7</v>
      </c>
      <c r="D31" s="6">
        <v>3874.3</v>
      </c>
      <c r="E31" s="47">
        <v>8622</v>
      </c>
      <c r="F31" s="6">
        <v>7133</v>
      </c>
    </row>
    <row r="32" spans="1:6" ht="12.75">
      <c r="A32" s="5" t="s">
        <v>685</v>
      </c>
      <c r="B32" s="6">
        <v>29734.8</v>
      </c>
      <c r="C32" s="6">
        <v>39994.9</v>
      </c>
      <c r="D32" s="6">
        <v>55356</v>
      </c>
      <c r="E32" s="47">
        <v>51943.4</v>
      </c>
      <c r="F32" s="6">
        <v>62388.6</v>
      </c>
    </row>
    <row r="33" spans="1:6" ht="12.75">
      <c r="A33" s="40" t="s">
        <v>686</v>
      </c>
      <c r="B33" s="9">
        <v>278212</v>
      </c>
      <c r="C33" s="9">
        <v>319786.2</v>
      </c>
      <c r="D33" s="9">
        <v>367732.8</v>
      </c>
      <c r="E33" s="9">
        <v>424974.2</v>
      </c>
      <c r="F33" s="9">
        <v>475320.2</v>
      </c>
    </row>
    <row r="34" spans="1:6" s="194" customFormat="1" ht="12.75">
      <c r="A34" s="38"/>
      <c r="E34" s="48"/>
      <c r="F34" s="48"/>
    </row>
    <row r="35" spans="1:6" ht="12.75">
      <c r="A35" s="5"/>
      <c r="B35" s="141" t="s">
        <v>191</v>
      </c>
      <c r="C35" s="141"/>
      <c r="D35" s="141"/>
      <c r="E35" s="6"/>
      <c r="F35" s="6"/>
    </row>
    <row r="36" spans="1:6" ht="18.75" customHeight="1" hidden="1">
      <c r="A36" s="85" t="s">
        <v>45</v>
      </c>
      <c r="E36" s="6"/>
      <c r="F36" s="6"/>
    </row>
    <row r="37" spans="1:6" ht="18" customHeight="1" hidden="1" thickBot="1">
      <c r="A37" s="127" t="s">
        <v>46</v>
      </c>
      <c r="B37" s="42"/>
      <c r="C37" s="42"/>
      <c r="D37" s="42"/>
      <c r="E37" s="6"/>
      <c r="F37" s="6"/>
    </row>
    <row r="38" spans="1:6" ht="18" customHeight="1" hidden="1" thickBot="1">
      <c r="A38" s="86"/>
      <c r="B38" s="103">
        <v>2007</v>
      </c>
      <c r="C38" s="103">
        <v>2008</v>
      </c>
      <c r="D38" s="103">
        <v>2009</v>
      </c>
      <c r="E38" s="6"/>
      <c r="F38" s="6"/>
    </row>
    <row r="39" spans="1:6" ht="12.75">
      <c r="A39" s="5"/>
      <c r="E39" s="6"/>
      <c r="F39" s="6"/>
    </row>
    <row r="40" spans="1:6" ht="12.75" hidden="1">
      <c r="A40" s="40" t="s">
        <v>687</v>
      </c>
      <c r="E40" s="6"/>
      <c r="F40" s="6"/>
    </row>
    <row r="41" spans="1:6" ht="12.75" hidden="1">
      <c r="A41" s="5"/>
      <c r="E41" s="6"/>
      <c r="F41" s="6"/>
    </row>
    <row r="42" spans="1:6" ht="12.75">
      <c r="A42" s="40" t="s">
        <v>688</v>
      </c>
      <c r="B42" s="9">
        <v>169243.5</v>
      </c>
      <c r="C42" s="9">
        <v>196833.3</v>
      </c>
      <c r="D42" s="9">
        <v>228011.1</v>
      </c>
      <c r="E42" s="9">
        <v>264422.4</v>
      </c>
      <c r="F42" s="9">
        <v>286220</v>
      </c>
    </row>
    <row r="43" spans="1:6" ht="12.75">
      <c r="A43" s="5" t="s">
        <v>689</v>
      </c>
      <c r="B43" s="6">
        <v>63304.7</v>
      </c>
      <c r="C43" s="6">
        <v>78057.1</v>
      </c>
      <c r="D43" s="6">
        <v>94593.1</v>
      </c>
      <c r="E43" s="6">
        <v>104473.1</v>
      </c>
      <c r="F43" s="6">
        <v>126275.6</v>
      </c>
    </row>
    <row r="44" spans="1:6" ht="12.75">
      <c r="A44" s="5" t="s">
        <v>680</v>
      </c>
      <c r="B44" s="6"/>
      <c r="C44" s="6"/>
      <c r="D44" s="6"/>
      <c r="E44" s="6"/>
      <c r="F44" s="6"/>
    </row>
    <row r="45" spans="1:6" ht="12.75">
      <c r="A45" s="5" t="s">
        <v>690</v>
      </c>
      <c r="B45" s="6">
        <v>18397.3</v>
      </c>
      <c r="C45" s="6">
        <v>19146.9</v>
      </c>
      <c r="D45" s="6">
        <v>16220.8</v>
      </c>
      <c r="E45" s="6">
        <v>20890.9</v>
      </c>
      <c r="F45" s="6">
        <v>34004.5</v>
      </c>
    </row>
    <row r="46" spans="1:6" ht="12.75">
      <c r="A46" s="5" t="s">
        <v>691</v>
      </c>
      <c r="B46" s="6">
        <v>44907.4</v>
      </c>
      <c r="C46" s="6">
        <v>58910.2</v>
      </c>
      <c r="D46" s="6">
        <v>78372.3</v>
      </c>
      <c r="E46" s="6">
        <v>83582.2</v>
      </c>
      <c r="F46" s="6">
        <v>92271.1</v>
      </c>
    </row>
    <row r="47" spans="1:6" ht="12.75">
      <c r="A47" s="40" t="s">
        <v>692</v>
      </c>
      <c r="B47" s="9">
        <v>40244.1</v>
      </c>
      <c r="C47" s="9">
        <v>51127.6</v>
      </c>
      <c r="D47" s="9">
        <v>68043</v>
      </c>
      <c r="E47" s="9">
        <v>76240.3</v>
      </c>
      <c r="F47" s="9">
        <v>91027.8</v>
      </c>
    </row>
    <row r="48" spans="1:6" ht="12.75">
      <c r="A48" s="5" t="s">
        <v>680</v>
      </c>
      <c r="B48" s="6"/>
      <c r="C48" s="6"/>
      <c r="D48" s="6"/>
      <c r="E48" s="6"/>
      <c r="F48" s="6"/>
    </row>
    <row r="49" spans="1:6" ht="12.75">
      <c r="A49" s="5" t="s">
        <v>693</v>
      </c>
      <c r="B49" s="6">
        <v>12676.2</v>
      </c>
      <c r="C49" s="6">
        <v>19524.6</v>
      </c>
      <c r="D49" s="6">
        <v>20193.8</v>
      </c>
      <c r="E49" s="47">
        <v>22511</v>
      </c>
      <c r="F49" s="6">
        <v>25260.8</v>
      </c>
    </row>
    <row r="50" spans="1:6" ht="12.75" hidden="1">
      <c r="A50" s="5" t="s">
        <v>694</v>
      </c>
      <c r="B50" s="6"/>
      <c r="C50" s="6"/>
      <c r="D50" s="6"/>
      <c r="E50" s="6"/>
      <c r="F50" s="6"/>
    </row>
    <row r="51" spans="1:6" ht="12.75" hidden="1">
      <c r="A51" s="5" t="s">
        <v>695</v>
      </c>
      <c r="B51" s="6"/>
      <c r="C51" s="6"/>
      <c r="D51" s="6"/>
      <c r="E51" s="6"/>
      <c r="F51" s="6"/>
    </row>
    <row r="52" spans="1:6" ht="12.75">
      <c r="A52" s="40" t="s">
        <v>696</v>
      </c>
      <c r="B52" s="9">
        <v>192304.1</v>
      </c>
      <c r="C52" s="9">
        <v>223762.8</v>
      </c>
      <c r="D52" s="9">
        <v>254561.2</v>
      </c>
      <c r="E52" s="9">
        <v>292655.2</v>
      </c>
      <c r="F52" s="9">
        <v>321467.8</v>
      </c>
    </row>
    <row r="53" spans="1:6" ht="13.5" thickBot="1">
      <c r="A53" s="11"/>
      <c r="B53" s="42"/>
      <c r="C53" s="42"/>
      <c r="D53" s="42"/>
      <c r="E53" s="42"/>
      <c r="F53" s="4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&amp;C159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showGridLines="0" zoomScale="130" zoomScaleNormal="130" workbookViewId="0" topLeftCell="A22">
      <selection activeCell="F40" sqref="F40"/>
    </sheetView>
  </sheetViews>
  <sheetFormatPr defaultColWidth="9.00390625" defaultRowHeight="12.75"/>
  <cols>
    <col min="1" max="1" width="37.00390625" style="4" customWidth="1"/>
    <col min="2" max="4" width="9.125" style="4" customWidth="1"/>
    <col min="5" max="5" width="9.75390625" style="4" bestFit="1" customWidth="1"/>
    <col min="6" max="6" width="9.625" style="4" bestFit="1" customWidth="1"/>
    <col min="7" max="16384" width="9.125" style="4" customWidth="1"/>
  </cols>
  <sheetData>
    <row r="1" ht="18.75" customHeight="1">
      <c r="A1" s="149" t="s">
        <v>241</v>
      </c>
    </row>
    <row r="2" ht="18.75" customHeight="1">
      <c r="A2" s="187" t="s">
        <v>242</v>
      </c>
    </row>
    <row r="3" spans="1:6" ht="18" customHeight="1" thickBot="1">
      <c r="A3" s="150" t="s">
        <v>243</v>
      </c>
      <c r="B3" s="42"/>
      <c r="C3" s="42"/>
      <c r="D3" s="42"/>
      <c r="E3" s="42"/>
      <c r="F3" s="42"/>
    </row>
    <row r="4" spans="1:6" ht="18" customHeight="1" thickBot="1">
      <c r="A4" s="173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</row>
    <row r="5" ht="12.75">
      <c r="A5" s="190"/>
    </row>
    <row r="6" ht="12.75">
      <c r="A6" s="152" t="s">
        <v>120</v>
      </c>
    </row>
    <row r="7" ht="12.75">
      <c r="A7" s="152"/>
    </row>
    <row r="8" spans="1:6" ht="12.75">
      <c r="A8" s="36" t="s">
        <v>240</v>
      </c>
      <c r="B8" s="6">
        <v>177823.6</v>
      </c>
      <c r="C8" s="6">
        <v>238240.4</v>
      </c>
      <c r="D8" s="6">
        <v>245154.2</v>
      </c>
      <c r="E8" s="6">
        <v>272146.5</v>
      </c>
      <c r="F8" s="6">
        <v>347158.7</v>
      </c>
    </row>
    <row r="9" spans="1:6" ht="12.75">
      <c r="A9" s="36" t="s">
        <v>244</v>
      </c>
      <c r="B9" s="6"/>
      <c r="C9" s="6"/>
      <c r="D9" s="5"/>
      <c r="F9" s="140"/>
    </row>
    <row r="10" spans="1:6" ht="12.75">
      <c r="A10" s="183" t="s">
        <v>245</v>
      </c>
      <c r="B10" s="6">
        <v>16547.2</v>
      </c>
      <c r="C10" s="6">
        <v>19482.6</v>
      </c>
      <c r="D10" s="6">
        <v>20142.2</v>
      </c>
      <c r="E10" s="6">
        <v>21685.6</v>
      </c>
      <c r="F10" s="47">
        <v>32992.7</v>
      </c>
    </row>
    <row r="11" spans="1:6" ht="12.75">
      <c r="A11" s="183" t="s">
        <v>246</v>
      </c>
      <c r="B11" s="6"/>
      <c r="C11" s="6"/>
      <c r="D11" s="6"/>
      <c r="F11" s="140"/>
    </row>
    <row r="12" spans="1:6" ht="12.75">
      <c r="A12" s="183" t="s">
        <v>245</v>
      </c>
      <c r="B12" s="6">
        <v>14758.7</v>
      </c>
      <c r="C12" s="6">
        <v>17638.7</v>
      </c>
      <c r="D12" s="6">
        <v>19519</v>
      </c>
      <c r="E12" s="6">
        <v>21435</v>
      </c>
      <c r="F12" s="6">
        <v>31897.6</v>
      </c>
    </row>
    <row r="13" spans="1:6" ht="12.75">
      <c r="A13" s="183" t="s">
        <v>247</v>
      </c>
      <c r="B13" s="6"/>
      <c r="C13" s="6"/>
      <c r="D13" s="6"/>
      <c r="F13" s="6"/>
    </row>
    <row r="14" spans="1:6" ht="12.75">
      <c r="A14" s="183" t="s">
        <v>248</v>
      </c>
      <c r="B14" s="6">
        <v>11420.2</v>
      </c>
      <c r="C14" s="6">
        <v>14224.1</v>
      </c>
      <c r="D14" s="6">
        <v>15984.6</v>
      </c>
      <c r="E14" s="6">
        <v>17155.1</v>
      </c>
      <c r="F14" s="6">
        <v>26287.4</v>
      </c>
    </row>
    <row r="15" spans="1:6" ht="12.75">
      <c r="A15" s="183" t="s">
        <v>249</v>
      </c>
      <c r="B15" s="6"/>
      <c r="C15" s="6"/>
      <c r="D15" s="6"/>
      <c r="F15" s="6"/>
    </row>
    <row r="16" spans="1:6" ht="12.75">
      <c r="A16" s="183" t="s">
        <v>250</v>
      </c>
      <c r="B16" s="6">
        <v>2438.1</v>
      </c>
      <c r="C16" s="6">
        <v>2359.5</v>
      </c>
      <c r="D16" s="6">
        <v>2330.3</v>
      </c>
      <c r="E16" s="6">
        <v>2844.2</v>
      </c>
      <c r="F16" s="6">
        <v>3611</v>
      </c>
    </row>
    <row r="17" spans="1:6" ht="12.75">
      <c r="A17" s="183" t="s">
        <v>251</v>
      </c>
      <c r="B17" s="6"/>
      <c r="C17" s="6"/>
      <c r="D17" s="6"/>
      <c r="F17" s="6"/>
    </row>
    <row r="18" spans="1:6" ht="12.75">
      <c r="A18" s="183" t="s">
        <v>252</v>
      </c>
      <c r="B18" s="6">
        <v>900.4</v>
      </c>
      <c r="C18" s="6">
        <v>1055.1</v>
      </c>
      <c r="D18" s="6">
        <v>1204.1</v>
      </c>
      <c r="E18" s="6">
        <v>1435.7</v>
      </c>
      <c r="F18" s="6">
        <v>1999.2</v>
      </c>
    </row>
    <row r="19" spans="1:6" ht="12.75">
      <c r="A19" s="191" t="s">
        <v>253</v>
      </c>
      <c r="B19" s="6"/>
      <c r="C19" s="6"/>
      <c r="D19" s="6"/>
      <c r="F19" s="6"/>
    </row>
    <row r="20" spans="1:6" ht="12.75">
      <c r="A20" s="183" t="s">
        <v>254</v>
      </c>
      <c r="B20" s="6">
        <v>1788.5</v>
      </c>
      <c r="C20" s="6">
        <v>1843.9</v>
      </c>
      <c r="D20" s="6">
        <v>623.2</v>
      </c>
      <c r="E20" s="6">
        <v>250.6</v>
      </c>
      <c r="F20" s="6">
        <v>1095.1</v>
      </c>
    </row>
    <row r="21" spans="1:6" ht="12.75">
      <c r="A21" s="152" t="s">
        <v>125</v>
      </c>
      <c r="B21" s="9">
        <v>194370.8</v>
      </c>
      <c r="C21" s="9">
        <v>257723</v>
      </c>
      <c r="D21" s="9">
        <v>265296.4</v>
      </c>
      <c r="E21" s="9">
        <v>293832.1</v>
      </c>
      <c r="F21" s="9">
        <v>380151.4</v>
      </c>
    </row>
    <row r="22" spans="1:4" ht="12.75">
      <c r="A22" s="183"/>
      <c r="B22" s="5"/>
      <c r="C22" s="5"/>
      <c r="D22" s="6"/>
    </row>
    <row r="23" spans="1:4" ht="12.75">
      <c r="A23" s="152" t="s">
        <v>126</v>
      </c>
      <c r="B23" s="5"/>
      <c r="C23" s="5"/>
      <c r="D23" s="6"/>
    </row>
    <row r="24" spans="1:4" ht="12.75">
      <c r="A24" s="183"/>
      <c r="B24" s="5"/>
      <c r="C24" s="5"/>
      <c r="D24" s="6"/>
    </row>
    <row r="25" spans="1:4" ht="12.75">
      <c r="A25" s="183" t="s">
        <v>244</v>
      </c>
      <c r="B25" s="5"/>
      <c r="C25" s="5"/>
      <c r="D25" s="6"/>
    </row>
    <row r="26" spans="1:6" ht="12.75">
      <c r="A26" s="183" t="s">
        <v>245</v>
      </c>
      <c r="B26" s="6">
        <v>16547.2</v>
      </c>
      <c r="C26" s="6">
        <v>19482.6</v>
      </c>
      <c r="D26" s="6">
        <v>20142.2</v>
      </c>
      <c r="E26" s="6">
        <v>21685.6</v>
      </c>
      <c r="F26" s="6">
        <v>32992.7</v>
      </c>
    </row>
    <row r="27" spans="1:6" ht="12.75">
      <c r="A27" s="183" t="s">
        <v>255</v>
      </c>
      <c r="B27" s="6"/>
      <c r="C27" s="5"/>
      <c r="D27" s="6"/>
      <c r="F27" s="5"/>
    </row>
    <row r="28" spans="1:6" ht="12.75">
      <c r="A28" s="183" t="s">
        <v>245</v>
      </c>
      <c r="B28" s="6">
        <v>14758.7</v>
      </c>
      <c r="C28" s="6">
        <v>17638.7</v>
      </c>
      <c r="D28" s="6">
        <f>D12</f>
        <v>19519</v>
      </c>
      <c r="E28" s="6">
        <v>21435</v>
      </c>
      <c r="F28" s="6">
        <v>31897.6</v>
      </c>
    </row>
    <row r="29" spans="1:6" ht="12.75">
      <c r="A29" s="183" t="s">
        <v>247</v>
      </c>
      <c r="B29" s="6"/>
      <c r="C29" s="5"/>
      <c r="D29" s="6"/>
      <c r="F29" s="6"/>
    </row>
    <row r="30" spans="1:6" ht="12.75">
      <c r="A30" s="183" t="s">
        <v>248</v>
      </c>
      <c r="B30" s="6">
        <v>11420.2</v>
      </c>
      <c r="C30" s="47">
        <v>14224.1</v>
      </c>
      <c r="D30" s="6">
        <v>15984.6</v>
      </c>
      <c r="E30" s="6">
        <v>17155.1</v>
      </c>
      <c r="F30" s="6">
        <v>26287.4</v>
      </c>
    </row>
    <row r="31" spans="1:6" ht="12.75">
      <c r="A31" s="183" t="s">
        <v>256</v>
      </c>
      <c r="B31" s="6"/>
      <c r="C31" s="5"/>
      <c r="D31" s="6"/>
      <c r="F31" s="6"/>
    </row>
    <row r="32" spans="1:6" ht="12.75">
      <c r="A32" s="183" t="s">
        <v>257</v>
      </c>
      <c r="B32" s="6">
        <v>2438.1</v>
      </c>
      <c r="C32" s="6">
        <v>2359.5</v>
      </c>
      <c r="D32" s="6">
        <v>2330.3</v>
      </c>
      <c r="E32" s="6">
        <v>2844.2</v>
      </c>
      <c r="F32" s="6">
        <v>3611</v>
      </c>
    </row>
    <row r="33" spans="1:6" ht="12.75">
      <c r="A33" s="183" t="s">
        <v>258</v>
      </c>
      <c r="B33" s="6"/>
      <c r="C33" s="5"/>
      <c r="D33" s="6"/>
      <c r="F33" s="6"/>
    </row>
    <row r="34" spans="1:6" ht="12.75">
      <c r="A34" s="183" t="s">
        <v>259</v>
      </c>
      <c r="B34" s="6">
        <v>900.4</v>
      </c>
      <c r="C34" s="6">
        <v>1055.1</v>
      </c>
      <c r="D34" s="6">
        <v>1204.1</v>
      </c>
      <c r="E34" s="6">
        <v>1435.7</v>
      </c>
      <c r="F34" s="6">
        <v>1999.2</v>
      </c>
    </row>
    <row r="35" spans="1:6" ht="12.75">
      <c r="A35" s="191" t="s">
        <v>253</v>
      </c>
      <c r="B35" s="6"/>
      <c r="C35" s="5"/>
      <c r="D35" s="6"/>
      <c r="F35" s="6"/>
    </row>
    <row r="36" spans="1:6" ht="12.75">
      <c r="A36" s="183" t="s">
        <v>260</v>
      </c>
      <c r="B36" s="6">
        <v>1788.5</v>
      </c>
      <c r="C36" s="6">
        <v>1843.9</v>
      </c>
      <c r="D36" s="6">
        <v>623.2</v>
      </c>
      <c r="E36" s="6">
        <v>250.6</v>
      </c>
      <c r="F36" s="6">
        <v>1095.1</v>
      </c>
    </row>
    <row r="37" spans="1:6" ht="12.75">
      <c r="A37" s="183" t="s">
        <v>261</v>
      </c>
      <c r="B37" s="6">
        <v>177823.6</v>
      </c>
      <c r="C37" s="6">
        <v>238240.4</v>
      </c>
      <c r="D37" s="6">
        <v>245154.2</v>
      </c>
      <c r="E37" s="6">
        <v>272146.5</v>
      </c>
      <c r="F37" s="6">
        <v>347158.7</v>
      </c>
    </row>
    <row r="38" spans="1:6" ht="12.75">
      <c r="A38" s="152" t="s">
        <v>125</v>
      </c>
      <c r="B38" s="9">
        <v>194370.8</v>
      </c>
      <c r="C38" s="9">
        <v>257723</v>
      </c>
      <c r="D38" s="9">
        <v>265296.4</v>
      </c>
      <c r="E38" s="9">
        <v>293832.1</v>
      </c>
      <c r="F38" s="9">
        <v>380151.4</v>
      </c>
    </row>
    <row r="39" spans="1:6" ht="13.5" thickBot="1">
      <c r="A39" s="188"/>
      <c r="B39" s="42"/>
      <c r="C39" s="42"/>
      <c r="D39" s="42"/>
      <c r="E39" s="42"/>
      <c r="F39" s="42"/>
    </row>
    <row r="40" ht="12.75">
      <c r="A40" s="18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&amp;C30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K171"/>
  <sheetViews>
    <sheetView view="pageBreakPreview" zoomScale="60" zoomScaleNormal="145" workbookViewId="0" topLeftCell="A140">
      <selection activeCell="F40" sqref="F40"/>
    </sheetView>
  </sheetViews>
  <sheetFormatPr defaultColWidth="9.00390625" defaultRowHeight="12.75"/>
  <cols>
    <col min="1" max="1" width="28.75390625" style="437" customWidth="1"/>
    <col min="2" max="2" width="8.75390625" style="437" customWidth="1"/>
    <col min="3" max="3" width="7.75390625" style="437" customWidth="1"/>
    <col min="4" max="4" width="8.25390625" style="437" customWidth="1"/>
    <col min="5" max="5" width="9.125" style="437" customWidth="1"/>
    <col min="6" max="6" width="7.625" style="437" customWidth="1"/>
    <col min="7" max="7" width="7.125" style="437" customWidth="1"/>
    <col min="8" max="8" width="9.25390625" style="437" customWidth="1"/>
    <col min="9" max="9" width="8.625" style="437" customWidth="1"/>
    <col min="10" max="10" width="9.125" style="437" hidden="1" customWidth="1"/>
    <col min="11" max="16384" width="9.125" style="437" customWidth="1"/>
  </cols>
  <sheetData>
    <row r="1" spans="1:10" ht="18.75" customHeight="1">
      <c r="A1" s="105" t="s">
        <v>702</v>
      </c>
      <c r="B1" s="105"/>
      <c r="C1" s="105"/>
      <c r="D1" s="105"/>
      <c r="E1" s="105"/>
      <c r="F1" s="105"/>
      <c r="G1" s="105"/>
      <c r="H1" s="105"/>
      <c r="I1" s="105"/>
      <c r="J1" s="4"/>
    </row>
    <row r="2" ht="18.75" customHeight="1" hidden="1">
      <c r="A2" s="17" t="s">
        <v>709</v>
      </c>
    </row>
    <row r="3" spans="1:10" ht="18" customHeight="1" thickBot="1">
      <c r="A3" s="104" t="s">
        <v>731</v>
      </c>
      <c r="B3" s="438"/>
      <c r="C3" s="438"/>
      <c r="D3" s="106"/>
      <c r="G3" s="106"/>
      <c r="H3" s="498"/>
      <c r="I3" s="500"/>
      <c r="J3" s="438"/>
    </row>
    <row r="4" spans="1:11" ht="12.75" customHeight="1">
      <c r="A4" s="490"/>
      <c r="B4" s="492" t="s">
        <v>688</v>
      </c>
      <c r="C4" s="494" t="s">
        <v>703</v>
      </c>
      <c r="D4" s="134" t="s">
        <v>704</v>
      </c>
      <c r="E4" s="107"/>
      <c r="F4" s="494" t="s">
        <v>705</v>
      </c>
      <c r="G4" s="134" t="s">
        <v>704</v>
      </c>
      <c r="H4" s="108"/>
      <c r="I4" s="488" t="s">
        <v>696</v>
      </c>
      <c r="J4" s="496" t="s">
        <v>706</v>
      </c>
      <c r="K4" s="439"/>
    </row>
    <row r="5" spans="1:11" ht="88.5" customHeight="1" thickBot="1">
      <c r="A5" s="491"/>
      <c r="B5" s="493"/>
      <c r="C5" s="495"/>
      <c r="D5" s="132" t="s">
        <v>713</v>
      </c>
      <c r="E5" s="132" t="s">
        <v>714</v>
      </c>
      <c r="F5" s="495"/>
      <c r="G5" s="132" t="s">
        <v>47</v>
      </c>
      <c r="H5" s="133" t="s">
        <v>965</v>
      </c>
      <c r="I5" s="489"/>
      <c r="J5" s="497"/>
      <c r="K5" s="439"/>
    </row>
    <row r="7" ht="12.75">
      <c r="A7" s="129">
        <v>2007</v>
      </c>
    </row>
    <row r="8" spans="1:9" ht="12.75">
      <c r="A8" s="112"/>
      <c r="B8" s="36"/>
      <c r="C8" s="36"/>
      <c r="D8" s="36"/>
      <c r="E8" s="36"/>
      <c r="F8" s="36"/>
      <c r="G8" s="36"/>
      <c r="H8" s="36"/>
      <c r="I8" s="36"/>
    </row>
    <row r="9" spans="1:10" ht="12.75">
      <c r="A9" s="131" t="s">
        <v>125</v>
      </c>
      <c r="B9" s="419">
        <v>243546.5</v>
      </c>
      <c r="C9" s="419">
        <v>68294.2</v>
      </c>
      <c r="D9" s="419">
        <v>18397.2</v>
      </c>
      <c r="E9" s="419">
        <v>49897</v>
      </c>
      <c r="F9" s="419">
        <v>33628.7</v>
      </c>
      <c r="G9" s="419">
        <v>3893.9</v>
      </c>
      <c r="H9" s="419">
        <v>29734.8</v>
      </c>
      <c r="I9" s="419">
        <v>278212</v>
      </c>
      <c r="J9" s="116">
        <v>260879.3</v>
      </c>
    </row>
    <row r="10" spans="1:9" ht="12.75">
      <c r="A10" s="112"/>
      <c r="B10" s="440"/>
      <c r="C10" s="440"/>
      <c r="D10" s="440"/>
      <c r="E10" s="440"/>
      <c r="F10" s="440"/>
      <c r="G10" s="440"/>
      <c r="H10" s="440"/>
      <c r="I10" s="440"/>
    </row>
    <row r="11" spans="1:10" ht="12.75">
      <c r="A11" s="128" t="s">
        <v>803</v>
      </c>
      <c r="B11" s="440"/>
      <c r="C11" s="440"/>
      <c r="D11" s="440"/>
      <c r="E11" s="440"/>
      <c r="F11" s="440"/>
      <c r="G11" s="440"/>
      <c r="H11" s="440"/>
      <c r="I11" s="440"/>
      <c r="J11" s="117">
        <f>(B12+I12)/2</f>
        <v>33129.6</v>
      </c>
    </row>
    <row r="12" spans="1:10" ht="12.75">
      <c r="A12" s="128" t="s">
        <v>804</v>
      </c>
      <c r="B12" s="413">
        <v>32237.5</v>
      </c>
      <c r="C12" s="413">
        <f>D12+E12</f>
        <v>12874.9</v>
      </c>
      <c r="D12" s="413">
        <v>102.1</v>
      </c>
      <c r="E12" s="413">
        <v>12772.8</v>
      </c>
      <c r="F12" s="413">
        <f>G12+H12</f>
        <v>11090.8</v>
      </c>
      <c r="G12" s="413">
        <v>80.1</v>
      </c>
      <c r="H12" s="413">
        <v>11010.7</v>
      </c>
      <c r="I12" s="413">
        <f>B12+C12-F12</f>
        <v>34021.6</v>
      </c>
      <c r="J12" s="117"/>
    </row>
    <row r="13" spans="1:10" ht="12.75">
      <c r="A13" s="128" t="s">
        <v>707</v>
      </c>
      <c r="B13" s="413">
        <v>31.1</v>
      </c>
      <c r="C13" s="413">
        <f>D13+E13</f>
        <v>4.2</v>
      </c>
      <c r="D13" s="413">
        <v>0</v>
      </c>
      <c r="E13" s="413">
        <v>4.2</v>
      </c>
      <c r="F13" s="413">
        <f>G13+H13</f>
        <v>0.8</v>
      </c>
      <c r="G13" s="413">
        <v>0</v>
      </c>
      <c r="H13" s="413">
        <v>0.8</v>
      </c>
      <c r="I13" s="413">
        <f>B13+C13-F13</f>
        <v>34.5</v>
      </c>
      <c r="J13" s="117">
        <f>(B13+I13)/2</f>
        <v>32.8</v>
      </c>
    </row>
    <row r="14" spans="1:10" ht="12.75">
      <c r="A14" s="128" t="s">
        <v>480</v>
      </c>
      <c r="B14" s="413">
        <v>2724.2</v>
      </c>
      <c r="C14" s="413">
        <f>D14+E14</f>
        <v>768.2</v>
      </c>
      <c r="D14" s="413">
        <v>413.9</v>
      </c>
      <c r="E14" s="413">
        <v>354.3</v>
      </c>
      <c r="F14" s="413">
        <f>G14+H14</f>
        <v>359.2</v>
      </c>
      <c r="G14" s="413">
        <v>29</v>
      </c>
      <c r="H14" s="413">
        <v>330.2</v>
      </c>
      <c r="I14" s="413">
        <f>B14+C14-F14</f>
        <v>3133.2</v>
      </c>
      <c r="J14" s="117">
        <f>(B14+I14)/2</f>
        <v>2928.7</v>
      </c>
    </row>
    <row r="15" spans="1:10" ht="12.75" customHeight="1">
      <c r="A15" s="128" t="s">
        <v>341</v>
      </c>
      <c r="B15" s="413">
        <v>65973.4</v>
      </c>
      <c r="C15" s="413">
        <f>D15+E15</f>
        <v>18293.5</v>
      </c>
      <c r="D15" s="413">
        <v>2638</v>
      </c>
      <c r="E15" s="413">
        <v>15655.5</v>
      </c>
      <c r="F15" s="413">
        <f>G15+H15</f>
        <v>7589.6</v>
      </c>
      <c r="G15" s="413">
        <v>638.4</v>
      </c>
      <c r="H15" s="413">
        <v>6951.2</v>
      </c>
      <c r="I15" s="413">
        <f>B15+C15-F15</f>
        <v>76677.3</v>
      </c>
      <c r="J15" s="117">
        <f>(B15+I15)/2</f>
        <v>71325.4</v>
      </c>
    </row>
    <row r="16" spans="1:9" ht="12.75">
      <c r="A16" s="128" t="s">
        <v>472</v>
      </c>
      <c r="B16" s="420"/>
      <c r="C16" s="420"/>
      <c r="D16" s="420"/>
      <c r="E16" s="420"/>
      <c r="F16" s="420"/>
      <c r="G16" s="420"/>
      <c r="H16" s="420"/>
      <c r="I16" s="420"/>
    </row>
    <row r="17" spans="1:10" ht="12.75">
      <c r="A17" s="128" t="s">
        <v>708</v>
      </c>
      <c r="B17" s="413">
        <v>25300</v>
      </c>
      <c r="C17" s="413">
        <f>D17+E17</f>
        <v>2499.2</v>
      </c>
      <c r="D17" s="413">
        <v>1385.5</v>
      </c>
      <c r="E17" s="413">
        <v>1113.7</v>
      </c>
      <c r="F17" s="413">
        <f>G17+H17</f>
        <v>975.2</v>
      </c>
      <c r="G17" s="413">
        <v>113.6</v>
      </c>
      <c r="H17" s="413">
        <v>861.6</v>
      </c>
      <c r="I17" s="413">
        <f>B17+C17-F17</f>
        <v>26824</v>
      </c>
      <c r="J17" s="117">
        <f>(B17+I17)/2</f>
        <v>26062</v>
      </c>
    </row>
    <row r="18" spans="1:10" ht="12.75">
      <c r="A18" s="128" t="s">
        <v>344</v>
      </c>
      <c r="B18" s="413">
        <v>13872</v>
      </c>
      <c r="C18" s="413">
        <f>D18+E18</f>
        <v>4947.4</v>
      </c>
      <c r="D18" s="413">
        <v>1400.3</v>
      </c>
      <c r="E18" s="413">
        <v>3547.1</v>
      </c>
      <c r="F18" s="413">
        <f>G18+H18</f>
        <v>1332.2</v>
      </c>
      <c r="G18" s="413">
        <v>173.3</v>
      </c>
      <c r="H18" s="413">
        <v>1158.9</v>
      </c>
      <c r="I18" s="413">
        <f>B18+C18-F18</f>
        <v>17487.2</v>
      </c>
      <c r="J18" s="117">
        <f>(B18+I18)/2</f>
        <v>15679.6</v>
      </c>
    </row>
    <row r="19" spans="1:9" ht="12.75">
      <c r="A19" s="2" t="s">
        <v>805</v>
      </c>
      <c r="B19" s="420"/>
      <c r="C19" s="420"/>
      <c r="D19" s="420"/>
      <c r="E19" s="420"/>
      <c r="F19" s="420"/>
      <c r="G19" s="420"/>
      <c r="H19" s="420"/>
      <c r="I19" s="420"/>
    </row>
    <row r="20" spans="1:10" ht="12.75">
      <c r="A20" s="2" t="s">
        <v>806</v>
      </c>
      <c r="B20" s="440"/>
      <c r="C20" s="440"/>
      <c r="D20" s="440"/>
      <c r="E20" s="440"/>
      <c r="F20" s="440"/>
      <c r="G20" s="440"/>
      <c r="H20" s="440"/>
      <c r="I20" s="440"/>
      <c r="J20" s="117">
        <f>(B21+I21)/2</f>
        <v>4458.3</v>
      </c>
    </row>
    <row r="21" spans="1:10" ht="12.75">
      <c r="A21" s="2" t="s">
        <v>807</v>
      </c>
      <c r="B21" s="410">
        <v>3684.1</v>
      </c>
      <c r="C21" s="410">
        <f>D21+E21</f>
        <v>2026.2</v>
      </c>
      <c r="D21" s="410">
        <v>1017.1</v>
      </c>
      <c r="E21" s="410">
        <v>1009.1</v>
      </c>
      <c r="F21" s="410">
        <f>G21+H21</f>
        <v>477.9</v>
      </c>
      <c r="G21" s="410">
        <v>150.7</v>
      </c>
      <c r="H21" s="410">
        <v>327.2</v>
      </c>
      <c r="I21" s="410">
        <f>B21+C21-F21</f>
        <v>5232.4</v>
      </c>
      <c r="J21" s="117"/>
    </row>
    <row r="22" spans="1:10" ht="12.75">
      <c r="A22" s="128" t="s">
        <v>347</v>
      </c>
      <c r="B22" s="410">
        <v>2919.2</v>
      </c>
      <c r="C22" s="410">
        <f>D22+E22</f>
        <v>246.7</v>
      </c>
      <c r="D22" s="410">
        <v>102.6</v>
      </c>
      <c r="E22" s="410">
        <v>144.1</v>
      </c>
      <c r="F22" s="410">
        <f>G22+H22</f>
        <v>102.6</v>
      </c>
      <c r="G22" s="410">
        <v>14.7</v>
      </c>
      <c r="H22" s="410">
        <v>87.9</v>
      </c>
      <c r="I22" s="410">
        <f>B22+C22-F22</f>
        <v>3063.3</v>
      </c>
      <c r="J22" s="117">
        <f>(B22+I22)/2</f>
        <v>2991.3</v>
      </c>
    </row>
    <row r="23" spans="1:10" ht="12.75">
      <c r="A23" s="128" t="s">
        <v>348</v>
      </c>
      <c r="B23" s="410">
        <v>21238.4</v>
      </c>
      <c r="C23" s="410">
        <f>D23+E23</f>
        <v>8827</v>
      </c>
      <c r="D23" s="410">
        <v>6078.7</v>
      </c>
      <c r="E23" s="410">
        <v>2748.3</v>
      </c>
      <c r="F23" s="410">
        <f>G23+H23</f>
        <v>4034.4</v>
      </c>
      <c r="G23" s="410">
        <v>369.7</v>
      </c>
      <c r="H23" s="410">
        <v>3664.7</v>
      </c>
      <c r="I23" s="410">
        <f>B23+C23-F23</f>
        <v>26031</v>
      </c>
      <c r="J23" s="117">
        <f>(B23+I23)/2</f>
        <v>23634.7</v>
      </c>
    </row>
    <row r="24" spans="1:10" ht="12.75">
      <c r="A24" s="128" t="s">
        <v>399</v>
      </c>
      <c r="B24" s="410">
        <v>3092.2</v>
      </c>
      <c r="C24" s="410">
        <f>D24+E24</f>
        <v>1563.3</v>
      </c>
      <c r="D24" s="410">
        <v>1061.3</v>
      </c>
      <c r="E24" s="410">
        <v>502</v>
      </c>
      <c r="F24" s="410">
        <f>G24+H24</f>
        <v>399.5</v>
      </c>
      <c r="G24" s="410">
        <v>105.9</v>
      </c>
      <c r="H24" s="410">
        <v>293.6</v>
      </c>
      <c r="I24" s="410">
        <f>B24+C24-F24</f>
        <v>4256</v>
      </c>
      <c r="J24" s="117">
        <f>(B24+I24)/2</f>
        <v>3674.1</v>
      </c>
    </row>
    <row r="25" spans="1:9" ht="12.75">
      <c r="A25" s="2" t="s">
        <v>808</v>
      </c>
      <c r="B25" s="420"/>
      <c r="C25" s="420"/>
      <c r="D25" s="420"/>
      <c r="E25" s="420"/>
      <c r="F25" s="420"/>
      <c r="G25" s="420"/>
      <c r="H25" s="420"/>
      <c r="I25" s="420"/>
    </row>
    <row r="26" spans="1:10" ht="12.75">
      <c r="A26" s="2" t="s">
        <v>812</v>
      </c>
      <c r="B26" s="440"/>
      <c r="C26" s="440"/>
      <c r="D26" s="440"/>
      <c r="E26" s="440"/>
      <c r="F26" s="440"/>
      <c r="G26" s="440"/>
      <c r="H26" s="440"/>
      <c r="I26" s="440"/>
      <c r="J26" s="117">
        <f>(B27+I27)/2</f>
        <v>31454.6</v>
      </c>
    </row>
    <row r="27" spans="1:10" ht="12.75">
      <c r="A27" s="2" t="s">
        <v>811</v>
      </c>
      <c r="B27" s="410">
        <v>29238.1</v>
      </c>
      <c r="C27" s="410">
        <f>D27+E27</f>
        <v>6875.2</v>
      </c>
      <c r="D27" s="410">
        <v>1213.1</v>
      </c>
      <c r="E27" s="410">
        <v>5662.1</v>
      </c>
      <c r="F27" s="410">
        <f>G27+H27</f>
        <v>2442.2</v>
      </c>
      <c r="G27" s="410">
        <v>1613.2</v>
      </c>
      <c r="H27" s="410">
        <v>829</v>
      </c>
      <c r="I27" s="410">
        <f>B27+C27-F27</f>
        <v>33671.1</v>
      </c>
      <c r="J27" s="117"/>
    </row>
    <row r="28" spans="1:10" ht="12.75">
      <c r="A28" s="2" t="s">
        <v>352</v>
      </c>
      <c r="B28" s="410">
        <v>24367.9</v>
      </c>
      <c r="C28" s="410">
        <f>D28+E28</f>
        <v>7244.6</v>
      </c>
      <c r="D28" s="410">
        <v>1763.8</v>
      </c>
      <c r="E28" s="410">
        <v>5480.8</v>
      </c>
      <c r="F28" s="410">
        <f>G28+H28</f>
        <v>4050.8</v>
      </c>
      <c r="G28" s="410">
        <v>243.2</v>
      </c>
      <c r="H28" s="410">
        <v>3807.6</v>
      </c>
      <c r="I28" s="410">
        <f>B28+C28-F28</f>
        <v>27561.7</v>
      </c>
      <c r="J28" s="117">
        <f>(B28+I28)/2</f>
        <v>25964.8</v>
      </c>
    </row>
    <row r="29" spans="1:10" ht="12.75">
      <c r="A29" s="128" t="s">
        <v>353</v>
      </c>
      <c r="B29" s="410">
        <v>7016.4</v>
      </c>
      <c r="C29" s="410">
        <f>D29+E29</f>
        <v>653.2</v>
      </c>
      <c r="D29" s="410">
        <v>419.3</v>
      </c>
      <c r="E29" s="410">
        <v>233.9</v>
      </c>
      <c r="F29" s="410">
        <f>G29+H29</f>
        <v>216.6</v>
      </c>
      <c r="G29" s="410">
        <v>65.4</v>
      </c>
      <c r="H29" s="410">
        <v>151.2</v>
      </c>
      <c r="I29" s="410">
        <f>B29+C29-F29</f>
        <v>7453</v>
      </c>
      <c r="J29" s="117">
        <f>(B29+I29)/2</f>
        <v>7234.7</v>
      </c>
    </row>
    <row r="30" spans="1:9" ht="12.75">
      <c r="A30" s="2" t="s">
        <v>483</v>
      </c>
      <c r="B30" s="420"/>
      <c r="C30" s="420"/>
      <c r="D30" s="420"/>
      <c r="E30" s="420"/>
      <c r="F30" s="420"/>
      <c r="G30" s="420"/>
      <c r="H30" s="420"/>
      <c r="I30" s="420"/>
    </row>
    <row r="31" spans="1:10" ht="12.75">
      <c r="A31" s="2" t="s">
        <v>484</v>
      </c>
      <c r="B31" s="410">
        <v>4683.7</v>
      </c>
      <c r="C31" s="410">
        <f>D31+E31</f>
        <v>622.1</v>
      </c>
      <c r="D31" s="410">
        <v>485.3</v>
      </c>
      <c r="E31" s="410">
        <v>136.8</v>
      </c>
      <c r="F31" s="410">
        <f>G31+H31</f>
        <v>92.8</v>
      </c>
      <c r="G31" s="410">
        <v>63.8</v>
      </c>
      <c r="H31" s="410">
        <v>29</v>
      </c>
      <c r="I31" s="410">
        <f>B31+C31-F31</f>
        <v>5213</v>
      </c>
      <c r="J31" s="117">
        <f>(B31+I31)/2</f>
        <v>4948.4</v>
      </c>
    </row>
    <row r="32" spans="1:9" ht="12.75">
      <c r="A32" s="2" t="s">
        <v>813</v>
      </c>
      <c r="B32" s="420"/>
      <c r="C32" s="420"/>
      <c r="D32" s="420"/>
      <c r="E32" s="420"/>
      <c r="F32" s="420"/>
      <c r="G32" s="420"/>
      <c r="H32" s="420"/>
      <c r="I32" s="420"/>
    </row>
    <row r="33" spans="1:10" ht="13.5" thickBot="1">
      <c r="A33" s="18" t="s">
        <v>814</v>
      </c>
      <c r="B33" s="410">
        <v>7168.3</v>
      </c>
      <c r="C33" s="410">
        <f>D33+E33</f>
        <v>848.5</v>
      </c>
      <c r="D33" s="410">
        <v>316.2</v>
      </c>
      <c r="E33" s="410">
        <v>532.3</v>
      </c>
      <c r="F33" s="410">
        <f>G33+H33</f>
        <v>464.1</v>
      </c>
      <c r="G33" s="410">
        <v>232.9</v>
      </c>
      <c r="H33" s="410">
        <v>231.2</v>
      </c>
      <c r="I33" s="410">
        <f>B33+C33-F33</f>
        <v>7552.7</v>
      </c>
      <c r="J33" s="118">
        <f>(B33+I33)/2</f>
        <v>7360.5</v>
      </c>
    </row>
    <row r="34" spans="1:9" ht="13.5" thickBot="1">
      <c r="A34" s="438"/>
      <c r="B34" s="438"/>
      <c r="C34" s="438"/>
      <c r="D34" s="438"/>
      <c r="E34" s="438"/>
      <c r="F34" s="438"/>
      <c r="G34" s="438"/>
      <c r="H34" s="438"/>
      <c r="I34" s="438"/>
    </row>
    <row r="35" ht="18.75" customHeight="1">
      <c r="A35" s="17" t="s">
        <v>709</v>
      </c>
    </row>
    <row r="36" spans="1:10" ht="18" customHeight="1" thickBot="1">
      <c r="A36" s="104" t="s">
        <v>517</v>
      </c>
      <c r="B36" s="438"/>
      <c r="C36" s="438"/>
      <c r="D36" s="106"/>
      <c r="G36" s="106"/>
      <c r="H36" s="498"/>
      <c r="I36" s="500"/>
      <c r="J36" s="438"/>
    </row>
    <row r="37" spans="1:11" ht="12.75" customHeight="1">
      <c r="A37" s="490"/>
      <c r="B37" s="492" t="s">
        <v>688</v>
      </c>
      <c r="C37" s="494" t="s">
        <v>703</v>
      </c>
      <c r="D37" s="134" t="s">
        <v>704</v>
      </c>
      <c r="E37" s="107"/>
      <c r="F37" s="494" t="s">
        <v>705</v>
      </c>
      <c r="G37" s="134" t="s">
        <v>704</v>
      </c>
      <c r="H37" s="108"/>
      <c r="I37" s="488" t="s">
        <v>696</v>
      </c>
      <c r="J37" s="496" t="s">
        <v>706</v>
      </c>
      <c r="K37" s="439"/>
    </row>
    <row r="38" spans="1:11" ht="88.5" customHeight="1" thickBot="1">
      <c r="A38" s="491"/>
      <c r="B38" s="493"/>
      <c r="C38" s="495"/>
      <c r="D38" s="132" t="s">
        <v>713</v>
      </c>
      <c r="E38" s="132" t="s">
        <v>714</v>
      </c>
      <c r="F38" s="495"/>
      <c r="G38" s="132" t="s">
        <v>47</v>
      </c>
      <c r="H38" s="133" t="s">
        <v>965</v>
      </c>
      <c r="I38" s="489"/>
      <c r="J38" s="497"/>
      <c r="K38" s="439"/>
    </row>
    <row r="40" ht="12.75">
      <c r="A40" s="129">
        <v>2008</v>
      </c>
    </row>
    <row r="41" spans="1:10" ht="12.75">
      <c r="A41" s="111"/>
      <c r="B41" s="130"/>
      <c r="C41" s="130"/>
      <c r="D41" s="130"/>
      <c r="E41" s="130"/>
      <c r="F41" s="130"/>
      <c r="G41" s="130"/>
      <c r="H41" s="130"/>
      <c r="I41" s="130"/>
      <c r="J41" s="119"/>
    </row>
    <row r="42" spans="1:10" ht="12.75">
      <c r="A42" s="131" t="s">
        <v>125</v>
      </c>
      <c r="B42" s="412">
        <v>278392.1</v>
      </c>
      <c r="C42" s="412">
        <v>84602.7</v>
      </c>
      <c r="D42" s="412">
        <v>19146.9</v>
      </c>
      <c r="E42" s="412">
        <v>65455.8</v>
      </c>
      <c r="F42" s="412">
        <v>43208.6</v>
      </c>
      <c r="G42" s="412">
        <v>3213.7</v>
      </c>
      <c r="H42" s="412">
        <v>39994.9</v>
      </c>
      <c r="I42" s="412">
        <v>319786.2</v>
      </c>
      <c r="J42" s="119">
        <v>299089.2</v>
      </c>
    </row>
    <row r="43" spans="1:9" ht="12.75">
      <c r="A43" s="113"/>
      <c r="B43" s="409"/>
      <c r="C43" s="409"/>
      <c r="D43" s="409"/>
      <c r="E43" s="409"/>
      <c r="F43" s="409"/>
      <c r="G43" s="409"/>
      <c r="H43" s="409"/>
      <c r="I43" s="409"/>
    </row>
    <row r="44" spans="1:10" ht="12.75">
      <c r="A44" s="128" t="s">
        <v>803</v>
      </c>
      <c r="B44" s="441"/>
      <c r="C44" s="441"/>
      <c r="D44" s="441"/>
      <c r="E44" s="441"/>
      <c r="F44" s="441"/>
      <c r="G44" s="441"/>
      <c r="H44" s="441"/>
      <c r="I44" s="441"/>
      <c r="J44" s="120">
        <f>(B45+I45)/2</f>
        <v>37376.2</v>
      </c>
    </row>
    <row r="45" spans="1:10" ht="12.75">
      <c r="A45" s="128" t="s">
        <v>804</v>
      </c>
      <c r="B45" s="413">
        <v>36503.1</v>
      </c>
      <c r="C45" s="413">
        <f>D45+E45</f>
        <v>18642.7</v>
      </c>
      <c r="D45" s="413">
        <v>91.7</v>
      </c>
      <c r="E45" s="413">
        <v>18551</v>
      </c>
      <c r="F45" s="413">
        <f>G45+H45</f>
        <v>16896.6</v>
      </c>
      <c r="G45" s="413">
        <v>101.4</v>
      </c>
      <c r="H45" s="413">
        <v>16795.2</v>
      </c>
      <c r="I45" s="413">
        <f>B45+C45-F45</f>
        <v>38249.2</v>
      </c>
      <c r="J45" s="120"/>
    </row>
    <row r="46" spans="1:10" ht="12.75">
      <c r="A46" s="128" t="s">
        <v>707</v>
      </c>
      <c r="B46" s="413">
        <v>32.3</v>
      </c>
      <c r="C46" s="413">
        <f>D46+E46</f>
        <v>22.8</v>
      </c>
      <c r="D46" s="413">
        <v>18.2</v>
      </c>
      <c r="E46" s="413">
        <v>4.6</v>
      </c>
      <c r="F46" s="413">
        <f>G46+H46</f>
        <v>5</v>
      </c>
      <c r="G46" s="413">
        <v>0.3</v>
      </c>
      <c r="H46" s="413">
        <v>4.7</v>
      </c>
      <c r="I46" s="413">
        <f>B46+C46-F46</f>
        <v>50.1</v>
      </c>
      <c r="J46" s="120">
        <f>(B46+I46)/2</f>
        <v>41.2</v>
      </c>
    </row>
    <row r="47" spans="1:10" ht="12.75">
      <c r="A47" s="128" t="s">
        <v>480</v>
      </c>
      <c r="B47" s="413">
        <v>3892.9</v>
      </c>
      <c r="C47" s="413">
        <f>D47+E47</f>
        <v>1579.2</v>
      </c>
      <c r="D47" s="413">
        <v>1010.4</v>
      </c>
      <c r="E47" s="413">
        <v>568.8</v>
      </c>
      <c r="F47" s="413">
        <f>G47+H47</f>
        <v>409.5</v>
      </c>
      <c r="G47" s="413">
        <v>72.1</v>
      </c>
      <c r="H47" s="413">
        <v>337.4</v>
      </c>
      <c r="I47" s="413">
        <f>B47+C47-F47</f>
        <v>5062.6</v>
      </c>
      <c r="J47" s="120">
        <f>(B47+I47)/2</f>
        <v>4477.8</v>
      </c>
    </row>
    <row r="48" spans="1:10" ht="12.75" customHeight="1">
      <c r="A48" s="128" t="s">
        <v>341</v>
      </c>
      <c r="B48" s="413">
        <v>75969.1</v>
      </c>
      <c r="C48" s="413">
        <f>D48+E48</f>
        <v>20858.9</v>
      </c>
      <c r="D48" s="413">
        <v>3634.5</v>
      </c>
      <c r="E48" s="413">
        <v>17224.4</v>
      </c>
      <c r="F48" s="413">
        <f>G48+H48</f>
        <v>4148.6</v>
      </c>
      <c r="G48" s="413">
        <v>1104.3</v>
      </c>
      <c r="H48" s="413">
        <v>3044.3</v>
      </c>
      <c r="I48" s="413">
        <f>B48+C48-F48</f>
        <v>92679.4</v>
      </c>
      <c r="J48" s="120">
        <f>(B48+I48)/2</f>
        <v>84324.3</v>
      </c>
    </row>
    <row r="49" spans="1:9" ht="12.75">
      <c r="A49" s="128" t="s">
        <v>472</v>
      </c>
      <c r="B49" s="409"/>
      <c r="C49" s="409"/>
      <c r="D49" s="409"/>
      <c r="E49" s="409"/>
      <c r="F49" s="409"/>
      <c r="G49" s="409"/>
      <c r="H49" s="409"/>
      <c r="I49" s="409"/>
    </row>
    <row r="50" spans="1:10" ht="12.75">
      <c r="A50" s="128" t="s">
        <v>708</v>
      </c>
      <c r="B50" s="413">
        <v>26594.5</v>
      </c>
      <c r="C50" s="413">
        <f>D50+E50</f>
        <v>5516.7</v>
      </c>
      <c r="D50" s="413">
        <v>947.7</v>
      </c>
      <c r="E50" s="413">
        <v>4569</v>
      </c>
      <c r="F50" s="413">
        <f>G50+H50</f>
        <v>3004</v>
      </c>
      <c r="G50" s="413">
        <v>56.3</v>
      </c>
      <c r="H50" s="413">
        <v>2947.7</v>
      </c>
      <c r="I50" s="413">
        <f>B50+C50-F50</f>
        <v>29107.2</v>
      </c>
      <c r="J50" s="120">
        <f>(B50+I50)/2</f>
        <v>27850.9</v>
      </c>
    </row>
    <row r="51" spans="1:10" ht="12.75">
      <c r="A51" s="128" t="s">
        <v>344</v>
      </c>
      <c r="B51" s="413">
        <v>17954.2</v>
      </c>
      <c r="C51" s="413">
        <f>D51+E51</f>
        <v>5747</v>
      </c>
      <c r="D51" s="413">
        <v>1530.4</v>
      </c>
      <c r="E51" s="413">
        <v>4216.6</v>
      </c>
      <c r="F51" s="413">
        <f>G51+H51</f>
        <v>2931.2</v>
      </c>
      <c r="G51" s="413">
        <v>337.3</v>
      </c>
      <c r="H51" s="413">
        <v>2593.9</v>
      </c>
      <c r="I51" s="413">
        <f>B51+C51-F51</f>
        <v>20770</v>
      </c>
      <c r="J51" s="120">
        <f>(B51+I51)/2</f>
        <v>19362.1</v>
      </c>
    </row>
    <row r="52" spans="1:9" ht="12.75">
      <c r="A52" s="2" t="s">
        <v>805</v>
      </c>
      <c r="B52" s="409"/>
      <c r="C52" s="409"/>
      <c r="D52" s="409"/>
      <c r="E52" s="409"/>
      <c r="F52" s="409"/>
      <c r="G52" s="409"/>
      <c r="H52" s="409"/>
      <c r="I52" s="409"/>
    </row>
    <row r="53" spans="1:10" ht="12.75">
      <c r="A53" s="2" t="s">
        <v>806</v>
      </c>
      <c r="B53" s="441"/>
      <c r="C53" s="441"/>
      <c r="D53" s="441"/>
      <c r="E53" s="441"/>
      <c r="F53" s="441"/>
      <c r="G53" s="441"/>
      <c r="H53" s="441"/>
      <c r="I53" s="441"/>
      <c r="J53" s="120">
        <f>(B54+I54)/2</f>
        <v>6003.4</v>
      </c>
    </row>
    <row r="54" spans="1:10" ht="12.75">
      <c r="A54" s="2" t="s">
        <v>807</v>
      </c>
      <c r="B54" s="410">
        <v>5230.1</v>
      </c>
      <c r="C54" s="410">
        <f>D54+E54</f>
        <v>2338.1</v>
      </c>
      <c r="D54" s="410">
        <v>509.5</v>
      </c>
      <c r="E54" s="410">
        <v>1828.6</v>
      </c>
      <c r="F54" s="410">
        <f>G54+H54</f>
        <v>791.5</v>
      </c>
      <c r="G54" s="410">
        <v>135.6</v>
      </c>
      <c r="H54" s="410">
        <v>655.9</v>
      </c>
      <c r="I54" s="410">
        <f>B54+C54-F54</f>
        <v>6776.7</v>
      </c>
      <c r="J54" s="120"/>
    </row>
    <row r="55" spans="1:10" ht="12.75">
      <c r="A55" s="128" t="s">
        <v>347</v>
      </c>
      <c r="B55" s="410">
        <v>3081.1</v>
      </c>
      <c r="C55" s="410">
        <f>D55+E55</f>
        <v>311.9</v>
      </c>
      <c r="D55" s="410">
        <v>107.1</v>
      </c>
      <c r="E55" s="410">
        <v>204.8</v>
      </c>
      <c r="F55" s="410">
        <f>G55+H55</f>
        <v>66.7</v>
      </c>
      <c r="G55" s="410">
        <v>16.5</v>
      </c>
      <c r="H55" s="410">
        <v>50.2</v>
      </c>
      <c r="I55" s="410">
        <f>B55+C55-F55</f>
        <v>3326.3</v>
      </c>
      <c r="J55" s="120">
        <f>(B55+I55)/2</f>
        <v>3203.7</v>
      </c>
    </row>
    <row r="56" spans="1:10" ht="12.75">
      <c r="A56" s="128" t="s">
        <v>348</v>
      </c>
      <c r="B56" s="410">
        <v>26138.9</v>
      </c>
      <c r="C56" s="410">
        <f>D56+E56</f>
        <v>10360.2</v>
      </c>
      <c r="D56" s="410">
        <v>5988.9</v>
      </c>
      <c r="E56" s="410">
        <v>4371.3</v>
      </c>
      <c r="F56" s="410">
        <f>G56+H56</f>
        <v>4416.4</v>
      </c>
      <c r="G56" s="410">
        <v>310</v>
      </c>
      <c r="H56" s="410">
        <v>4106.4</v>
      </c>
      <c r="I56" s="410">
        <f>B56+C56-F56</f>
        <v>32082.7</v>
      </c>
      <c r="J56" s="120">
        <f>(B56+I56)/2</f>
        <v>29110.8</v>
      </c>
    </row>
    <row r="57" spans="1:10" ht="12.75">
      <c r="A57" s="128" t="s">
        <v>399</v>
      </c>
      <c r="B57" s="410">
        <v>4527.3</v>
      </c>
      <c r="C57" s="410">
        <f>D57+E57</f>
        <v>2497.1</v>
      </c>
      <c r="D57" s="410">
        <v>1326.1</v>
      </c>
      <c r="E57" s="410">
        <v>1171</v>
      </c>
      <c r="F57" s="410">
        <f>G57+H57</f>
        <v>804.9</v>
      </c>
      <c r="G57" s="410">
        <v>296.4</v>
      </c>
      <c r="H57" s="410">
        <v>508.5</v>
      </c>
      <c r="I57" s="410">
        <f>B57+C57-F57</f>
        <v>6219.5</v>
      </c>
      <c r="J57" s="120">
        <f>(B57+I57)/2</f>
        <v>5373.4</v>
      </c>
    </row>
    <row r="58" spans="1:9" ht="12.75">
      <c r="A58" s="2" t="s">
        <v>808</v>
      </c>
      <c r="B58" s="409"/>
      <c r="C58" s="409"/>
      <c r="D58" s="409"/>
      <c r="E58" s="409"/>
      <c r="F58" s="409"/>
      <c r="G58" s="409"/>
      <c r="H58" s="409"/>
      <c r="I58" s="409"/>
    </row>
    <row r="59" spans="1:10" ht="12.75">
      <c r="A59" s="2" t="s">
        <v>812</v>
      </c>
      <c r="B59" s="441"/>
      <c r="C59" s="441"/>
      <c r="D59" s="441"/>
      <c r="E59" s="441"/>
      <c r="F59" s="441"/>
      <c r="G59" s="441"/>
      <c r="H59" s="441"/>
      <c r="I59" s="441"/>
      <c r="J59" s="120">
        <f>(B60+I60)/2</f>
        <v>35249</v>
      </c>
    </row>
    <row r="60" spans="1:10" ht="12.75">
      <c r="A60" s="2" t="s">
        <v>811</v>
      </c>
      <c r="B60" s="410">
        <v>32117.4</v>
      </c>
      <c r="C60" s="410">
        <f>D60+E60</f>
        <v>8816.7</v>
      </c>
      <c r="D60" s="410">
        <v>1331.3</v>
      </c>
      <c r="E60" s="410">
        <v>7485.4</v>
      </c>
      <c r="F60" s="410">
        <f>G60+H60</f>
        <v>2553.6</v>
      </c>
      <c r="G60" s="410">
        <v>147.2</v>
      </c>
      <c r="H60" s="410">
        <v>2406.4</v>
      </c>
      <c r="I60" s="410">
        <f>B60+C60-F60</f>
        <v>38380.5</v>
      </c>
      <c r="J60" s="120"/>
    </row>
    <row r="61" spans="1:10" ht="12.75">
      <c r="A61" s="2" t="s">
        <v>352</v>
      </c>
      <c r="B61" s="410">
        <v>27510</v>
      </c>
      <c r="C61" s="410">
        <f>D61+E61</f>
        <v>5506.4</v>
      </c>
      <c r="D61" s="410">
        <v>1427.2</v>
      </c>
      <c r="E61" s="410">
        <v>4079.2</v>
      </c>
      <c r="F61" s="410">
        <f>G61+H61</f>
        <v>5364</v>
      </c>
      <c r="G61" s="410">
        <v>391.7</v>
      </c>
      <c r="H61" s="410">
        <v>4972.3</v>
      </c>
      <c r="I61" s="410">
        <f>B61+C61-F61</f>
        <v>27652.4</v>
      </c>
      <c r="J61" s="120">
        <f>(B61+I61)/2</f>
        <v>27581.2</v>
      </c>
    </row>
    <row r="62" spans="1:10" ht="12.75">
      <c r="A62" s="128" t="s">
        <v>353</v>
      </c>
      <c r="B62" s="410">
        <v>6159.4</v>
      </c>
      <c r="C62" s="410">
        <f>D62+E62</f>
        <v>578.3</v>
      </c>
      <c r="D62" s="410">
        <v>301.2</v>
      </c>
      <c r="E62" s="410">
        <v>277.1</v>
      </c>
      <c r="F62" s="410">
        <f>G62+H62</f>
        <v>198.6</v>
      </c>
      <c r="G62" s="410">
        <v>93.8</v>
      </c>
      <c r="H62" s="410">
        <v>104.8</v>
      </c>
      <c r="I62" s="410">
        <f>B62+C62-F62</f>
        <v>6539.1</v>
      </c>
      <c r="J62" s="120">
        <f>(B62+I62)/2</f>
        <v>6349.3</v>
      </c>
    </row>
    <row r="63" spans="1:9" ht="12.75">
      <c r="A63" s="2" t="s">
        <v>483</v>
      </c>
      <c r="B63" s="409"/>
      <c r="C63" s="409"/>
      <c r="D63" s="409"/>
      <c r="E63" s="409"/>
      <c r="F63" s="409"/>
      <c r="G63" s="409"/>
      <c r="H63" s="409"/>
      <c r="I63" s="409"/>
    </row>
    <row r="64" spans="1:10" ht="12.75">
      <c r="A64" s="2" t="s">
        <v>484</v>
      </c>
      <c r="B64" s="410">
        <v>5195.2</v>
      </c>
      <c r="C64" s="410">
        <f>D64+E64</f>
        <v>837.5</v>
      </c>
      <c r="D64" s="410">
        <v>364.2</v>
      </c>
      <c r="E64" s="410">
        <v>473.3</v>
      </c>
      <c r="F64" s="410">
        <f>G64+H64</f>
        <v>215.2</v>
      </c>
      <c r="G64" s="410">
        <v>71.8</v>
      </c>
      <c r="H64" s="410">
        <v>143.4</v>
      </c>
      <c r="I64" s="410">
        <f>B64+C64-F64</f>
        <v>5817.5</v>
      </c>
      <c r="J64" s="120">
        <f>(B64+I64)/2</f>
        <v>5506.4</v>
      </c>
    </row>
    <row r="65" spans="1:9" ht="12.75">
      <c r="A65" s="2" t="s">
        <v>813</v>
      </c>
      <c r="B65" s="409"/>
      <c r="C65" s="409"/>
      <c r="D65" s="409"/>
      <c r="E65" s="409"/>
      <c r="F65" s="409"/>
      <c r="G65" s="409"/>
      <c r="H65" s="409"/>
      <c r="I65" s="409"/>
    </row>
    <row r="66" spans="1:10" ht="13.5" thickBot="1">
      <c r="A66" s="18" t="s">
        <v>814</v>
      </c>
      <c r="B66" s="410">
        <v>7486.6</v>
      </c>
      <c r="C66" s="410">
        <f>D66+E66</f>
        <v>989.2</v>
      </c>
      <c r="D66" s="410">
        <v>558.5</v>
      </c>
      <c r="E66" s="410">
        <v>430.7</v>
      </c>
      <c r="F66" s="410">
        <f>G66+H66</f>
        <v>1402.8</v>
      </c>
      <c r="G66" s="410">
        <v>79</v>
      </c>
      <c r="H66" s="410">
        <v>1323.8</v>
      </c>
      <c r="I66" s="410">
        <f>B66+C66-F66</f>
        <v>7073</v>
      </c>
      <c r="J66" s="121">
        <f>(B66+I66)/2</f>
        <v>7279.8</v>
      </c>
    </row>
    <row r="67" spans="1:9" ht="13.5" thickBot="1">
      <c r="A67" s="438"/>
      <c r="B67" s="438"/>
      <c r="C67" s="438"/>
      <c r="D67" s="438"/>
      <c r="E67" s="438"/>
      <c r="F67" s="438"/>
      <c r="G67" s="438"/>
      <c r="H67" s="438"/>
      <c r="I67" s="438"/>
    </row>
    <row r="68" ht="18.75" customHeight="1">
      <c r="A68" s="17" t="s">
        <v>709</v>
      </c>
    </row>
    <row r="69" spans="1:10" ht="18" customHeight="1" thickBot="1">
      <c r="A69" s="104" t="s">
        <v>517</v>
      </c>
      <c r="B69" s="438"/>
      <c r="C69" s="438"/>
      <c r="D69" s="106"/>
      <c r="G69" s="106"/>
      <c r="H69" s="498"/>
      <c r="I69" s="499"/>
      <c r="J69" s="438"/>
    </row>
    <row r="70" spans="1:11" ht="12.75" customHeight="1">
      <c r="A70" s="490"/>
      <c r="B70" s="492" t="s">
        <v>688</v>
      </c>
      <c r="C70" s="494" t="s">
        <v>703</v>
      </c>
      <c r="D70" s="134" t="s">
        <v>704</v>
      </c>
      <c r="E70" s="107"/>
      <c r="F70" s="494" t="s">
        <v>705</v>
      </c>
      <c r="G70" s="134" t="s">
        <v>704</v>
      </c>
      <c r="H70" s="108"/>
      <c r="I70" s="488" t="s">
        <v>696</v>
      </c>
      <c r="J70" s="496" t="s">
        <v>706</v>
      </c>
      <c r="K70" s="439"/>
    </row>
    <row r="71" spans="1:11" ht="88.5" customHeight="1" thickBot="1">
      <c r="A71" s="491"/>
      <c r="B71" s="493"/>
      <c r="C71" s="495"/>
      <c r="D71" s="132" t="s">
        <v>713</v>
      </c>
      <c r="E71" s="132" t="s">
        <v>714</v>
      </c>
      <c r="F71" s="495"/>
      <c r="G71" s="132" t="s">
        <v>47</v>
      </c>
      <c r="H71" s="133" t="s">
        <v>965</v>
      </c>
      <c r="I71" s="489"/>
      <c r="J71" s="497"/>
      <c r="K71" s="439"/>
    </row>
    <row r="73" ht="12.75">
      <c r="A73" s="111">
        <v>2009</v>
      </c>
    </row>
    <row r="74" spans="1:9" ht="12.75">
      <c r="A74" s="112"/>
      <c r="B74" s="6"/>
      <c r="C74" s="6"/>
      <c r="D74" s="6"/>
      <c r="E74" s="6"/>
      <c r="F74" s="6"/>
      <c r="G74" s="6"/>
      <c r="H74" s="6"/>
      <c r="I74" s="6"/>
    </row>
    <row r="75" spans="1:10" ht="12.75">
      <c r="A75" s="131" t="s">
        <v>125</v>
      </c>
      <c r="B75" s="414">
        <v>323662</v>
      </c>
      <c r="C75" s="414">
        <v>103301.1</v>
      </c>
      <c r="D75" s="414">
        <v>16220.8</v>
      </c>
      <c r="E75" s="414">
        <v>87080.3</v>
      </c>
      <c r="F75" s="414">
        <v>59230.3</v>
      </c>
      <c r="G75" s="414">
        <v>3874.3</v>
      </c>
      <c r="H75" s="414">
        <v>55356</v>
      </c>
      <c r="I75" s="414">
        <v>367732.8</v>
      </c>
      <c r="J75" s="9">
        <v>345697.4</v>
      </c>
    </row>
    <row r="76" spans="1:9" ht="12.75">
      <c r="A76" s="112"/>
      <c r="B76" s="409"/>
      <c r="C76" s="409"/>
      <c r="D76" s="409"/>
      <c r="E76" s="409"/>
      <c r="F76" s="409"/>
      <c r="G76" s="409"/>
      <c r="H76" s="409"/>
      <c r="I76" s="409"/>
    </row>
    <row r="77" spans="1:10" ht="12.75">
      <c r="A77" s="128" t="s">
        <v>803</v>
      </c>
      <c r="B77" s="441"/>
      <c r="C77" s="441"/>
      <c r="D77" s="441"/>
      <c r="E77" s="441"/>
      <c r="F77" s="441"/>
      <c r="G77" s="441"/>
      <c r="H77" s="441"/>
      <c r="I77" s="441"/>
      <c r="J77" s="122">
        <f>(B78+I78)/2</f>
        <v>40362.1</v>
      </c>
    </row>
    <row r="78" spans="1:10" ht="12.75">
      <c r="A78" s="128" t="s">
        <v>804</v>
      </c>
      <c r="B78" s="411">
        <v>39422.9</v>
      </c>
      <c r="C78" s="411">
        <f>D78+E78</f>
        <v>20823.5</v>
      </c>
      <c r="D78" s="411">
        <v>166.3</v>
      </c>
      <c r="E78" s="411">
        <v>20657.2</v>
      </c>
      <c r="F78" s="411">
        <f>G78+H78</f>
        <v>18945.2</v>
      </c>
      <c r="G78" s="411">
        <v>84.6</v>
      </c>
      <c r="H78" s="411">
        <v>18860.6</v>
      </c>
      <c r="I78" s="411">
        <f>B78+C78-F78</f>
        <v>41301.2</v>
      </c>
      <c r="J78" s="122"/>
    </row>
    <row r="79" spans="1:10" ht="12.75">
      <c r="A79" s="128" t="s">
        <v>707</v>
      </c>
      <c r="B79" s="411">
        <v>37.6</v>
      </c>
      <c r="C79" s="411">
        <f>D79+E79</f>
        <v>17.3</v>
      </c>
      <c r="D79" s="411">
        <v>11.7</v>
      </c>
      <c r="E79" s="411">
        <v>5.6</v>
      </c>
      <c r="F79" s="411">
        <f>G79+H79</f>
        <v>4.3</v>
      </c>
      <c r="G79" s="411">
        <v>0.1</v>
      </c>
      <c r="H79" s="411">
        <v>4.2</v>
      </c>
      <c r="I79" s="411">
        <f>B79+C79-F79</f>
        <v>50.6</v>
      </c>
      <c r="J79" s="122">
        <f>(B79+I79)/2</f>
        <v>44.1</v>
      </c>
    </row>
    <row r="80" spans="1:10" ht="12.75">
      <c r="A80" s="128" t="s">
        <v>480</v>
      </c>
      <c r="B80" s="411">
        <v>3776.2</v>
      </c>
      <c r="C80" s="411">
        <f>D80+E80</f>
        <v>779.5</v>
      </c>
      <c r="D80" s="411">
        <v>525.4</v>
      </c>
      <c r="E80" s="411">
        <v>254.1</v>
      </c>
      <c r="F80" s="411">
        <f>G80+H80</f>
        <v>244.8</v>
      </c>
      <c r="G80" s="411">
        <v>32.5</v>
      </c>
      <c r="H80" s="411">
        <v>212.3</v>
      </c>
      <c r="I80" s="411">
        <f>B80+C80-F80</f>
        <v>4310.9</v>
      </c>
      <c r="J80" s="122">
        <f>(B80+I80)/2</f>
        <v>4043.6</v>
      </c>
    </row>
    <row r="81" spans="1:10" ht="12.75" customHeight="1">
      <c r="A81" s="128" t="s">
        <v>341</v>
      </c>
      <c r="B81" s="411">
        <v>93327.7</v>
      </c>
      <c r="C81" s="411">
        <f>D81+E81</f>
        <v>26588.8</v>
      </c>
      <c r="D81" s="411">
        <v>1448.8</v>
      </c>
      <c r="E81" s="411">
        <v>25140</v>
      </c>
      <c r="F81" s="411">
        <f>G81+H81</f>
        <v>13654.3</v>
      </c>
      <c r="G81" s="411">
        <v>783.3</v>
      </c>
      <c r="H81" s="411">
        <v>12871</v>
      </c>
      <c r="I81" s="411">
        <f>B81+C81-F81</f>
        <v>106262.2</v>
      </c>
      <c r="J81" s="122">
        <f>(B81+I81)/2</f>
        <v>99795</v>
      </c>
    </row>
    <row r="82" spans="1:9" ht="12.75">
      <c r="A82" s="128" t="s">
        <v>472</v>
      </c>
      <c r="B82" s="409"/>
      <c r="C82" s="409"/>
      <c r="D82" s="409"/>
      <c r="E82" s="409"/>
      <c r="F82" s="409"/>
      <c r="G82" s="409"/>
      <c r="H82" s="409"/>
      <c r="I82" s="409"/>
    </row>
    <row r="83" spans="1:10" ht="12.75">
      <c r="A83" s="128" t="s">
        <v>708</v>
      </c>
      <c r="B83" s="411">
        <v>29740.1</v>
      </c>
      <c r="C83" s="411">
        <f>D83+E83</f>
        <v>7071.8</v>
      </c>
      <c r="D83" s="411">
        <v>907.1</v>
      </c>
      <c r="E83" s="411">
        <v>6164.7</v>
      </c>
      <c r="F83" s="411">
        <f>G83+H83</f>
        <v>7705.2</v>
      </c>
      <c r="G83" s="411">
        <v>309</v>
      </c>
      <c r="H83" s="411">
        <v>7396.2</v>
      </c>
      <c r="I83" s="411">
        <f>B83+C83-F83</f>
        <v>29106.7</v>
      </c>
      <c r="J83" s="122">
        <f>(B83+I83)/2</f>
        <v>29423.4</v>
      </c>
    </row>
    <row r="84" spans="1:10" ht="12.75">
      <c r="A84" s="128" t="s">
        <v>344</v>
      </c>
      <c r="B84" s="411">
        <v>19774.3</v>
      </c>
      <c r="C84" s="411">
        <f>D84+E84</f>
        <v>4953.8</v>
      </c>
      <c r="D84" s="411">
        <v>1149.1</v>
      </c>
      <c r="E84" s="411">
        <v>3804.7</v>
      </c>
      <c r="F84" s="411">
        <f>G84+H84</f>
        <v>1922.7</v>
      </c>
      <c r="G84" s="411">
        <v>414.4</v>
      </c>
      <c r="H84" s="411">
        <v>1508.3</v>
      </c>
      <c r="I84" s="411">
        <f>B84+C84-F84</f>
        <v>22805.4</v>
      </c>
      <c r="J84" s="122">
        <f>(B84+I84)/2</f>
        <v>21289.9</v>
      </c>
    </row>
    <row r="85" spans="1:9" ht="12.75">
      <c r="A85" s="2" t="s">
        <v>805</v>
      </c>
      <c r="B85" s="409"/>
      <c r="C85" s="409"/>
      <c r="D85" s="409"/>
      <c r="E85" s="409"/>
      <c r="F85" s="409"/>
      <c r="G85" s="409"/>
      <c r="H85" s="409"/>
      <c r="I85" s="409"/>
    </row>
    <row r="86" spans="1:10" ht="12.75">
      <c r="A86" s="2" t="s">
        <v>806</v>
      </c>
      <c r="B86" s="441"/>
      <c r="C86" s="441"/>
      <c r="D86" s="441"/>
      <c r="E86" s="441"/>
      <c r="F86" s="441"/>
      <c r="G86" s="441"/>
      <c r="H86" s="441"/>
      <c r="I86" s="441"/>
      <c r="J86" s="122">
        <f>(B87+I87)/2</f>
        <v>6380.1</v>
      </c>
    </row>
    <row r="87" spans="1:10" ht="12.75">
      <c r="A87" s="2" t="s">
        <v>807</v>
      </c>
      <c r="B87" s="411">
        <v>6438.8</v>
      </c>
      <c r="C87" s="411">
        <f>D87+E87</f>
        <v>1262.1</v>
      </c>
      <c r="D87" s="411">
        <v>469.6</v>
      </c>
      <c r="E87" s="411">
        <v>792.5</v>
      </c>
      <c r="F87" s="411">
        <f>G87+H87</f>
        <v>1379.5</v>
      </c>
      <c r="G87" s="411">
        <v>222.1</v>
      </c>
      <c r="H87" s="411">
        <v>1157.4</v>
      </c>
      <c r="I87" s="411">
        <f>B87+C87-F87</f>
        <v>6321.4</v>
      </c>
      <c r="J87" s="122"/>
    </row>
    <row r="88" spans="1:10" ht="12.75">
      <c r="A88" s="128" t="s">
        <v>347</v>
      </c>
      <c r="B88" s="411">
        <v>3325.2</v>
      </c>
      <c r="C88" s="411">
        <f>D88+E88</f>
        <v>451</v>
      </c>
      <c r="D88" s="411">
        <v>190</v>
      </c>
      <c r="E88" s="411">
        <v>261</v>
      </c>
      <c r="F88" s="411">
        <f>G88+H88</f>
        <v>145.5</v>
      </c>
      <c r="G88" s="411">
        <v>6.4</v>
      </c>
      <c r="H88" s="411">
        <v>139.1</v>
      </c>
      <c r="I88" s="411">
        <f>B88+C88-F88</f>
        <v>3630.7</v>
      </c>
      <c r="J88" s="122">
        <f>(B88+I88)/2</f>
        <v>3478</v>
      </c>
    </row>
    <row r="89" spans="1:10" ht="12.75">
      <c r="A89" s="128" t="s">
        <v>348</v>
      </c>
      <c r="B89" s="411">
        <v>31174.2</v>
      </c>
      <c r="C89" s="411">
        <f>D89+E89</f>
        <v>10538.9</v>
      </c>
      <c r="D89" s="411">
        <v>4645</v>
      </c>
      <c r="E89" s="411">
        <v>5893.9</v>
      </c>
      <c r="F89" s="411">
        <f>G89+H89</f>
        <v>8954.4</v>
      </c>
      <c r="G89" s="411">
        <v>779.8</v>
      </c>
      <c r="H89" s="411">
        <v>8174.6</v>
      </c>
      <c r="I89" s="411">
        <f>B89+C89-F89</f>
        <v>32758.7</v>
      </c>
      <c r="J89" s="122">
        <f>(B89+I89)/2</f>
        <v>31966.5</v>
      </c>
    </row>
    <row r="90" spans="1:10" ht="12.75">
      <c r="A90" s="128" t="s">
        <v>399</v>
      </c>
      <c r="B90" s="411">
        <v>5902.7</v>
      </c>
      <c r="C90" s="411">
        <f>D90+E90</f>
        <v>1360.7</v>
      </c>
      <c r="D90" s="411">
        <v>790.4</v>
      </c>
      <c r="E90" s="411">
        <v>570.3</v>
      </c>
      <c r="F90" s="411">
        <f>G90+H90</f>
        <v>590.6</v>
      </c>
      <c r="G90" s="411">
        <v>191.9</v>
      </c>
      <c r="H90" s="411">
        <v>398.7</v>
      </c>
      <c r="I90" s="411">
        <f>B90+C90-F90</f>
        <v>6672.8</v>
      </c>
      <c r="J90" s="122">
        <f>(B90+I90)/2</f>
        <v>6287.8</v>
      </c>
    </row>
    <row r="91" spans="1:9" ht="12.75">
      <c r="A91" s="2" t="s">
        <v>808</v>
      </c>
      <c r="B91" s="409"/>
      <c r="C91" s="409"/>
      <c r="D91" s="409"/>
      <c r="E91" s="409"/>
      <c r="F91" s="409"/>
      <c r="G91" s="409"/>
      <c r="H91" s="409"/>
      <c r="I91" s="409"/>
    </row>
    <row r="92" spans="1:10" ht="12.75">
      <c r="A92" s="2" t="s">
        <v>812</v>
      </c>
      <c r="B92" s="441"/>
      <c r="C92" s="441"/>
      <c r="D92" s="441"/>
      <c r="E92" s="441"/>
      <c r="F92" s="441"/>
      <c r="G92" s="441"/>
      <c r="H92" s="441"/>
      <c r="I92" s="441"/>
      <c r="J92" s="122">
        <f>(B93+I93)/2</f>
        <v>48367.7</v>
      </c>
    </row>
    <row r="93" spans="1:10" ht="12.75">
      <c r="A93" s="2" t="s">
        <v>811</v>
      </c>
      <c r="B93" s="411">
        <v>42711.7</v>
      </c>
      <c r="C93" s="411">
        <f>D93+E93</f>
        <v>13243</v>
      </c>
      <c r="D93" s="411">
        <v>1745.5</v>
      </c>
      <c r="E93" s="411">
        <v>11497.5</v>
      </c>
      <c r="F93" s="411">
        <f>G93+H93</f>
        <v>1931.1</v>
      </c>
      <c r="G93" s="411">
        <v>283.8</v>
      </c>
      <c r="H93" s="411">
        <v>1647.3</v>
      </c>
      <c r="I93" s="411">
        <f>B93+C93-F93</f>
        <v>54023.6</v>
      </c>
      <c r="J93" s="122"/>
    </row>
    <row r="94" spans="1:10" ht="12.75">
      <c r="A94" s="2" t="s">
        <v>352</v>
      </c>
      <c r="B94" s="411">
        <v>27899</v>
      </c>
      <c r="C94" s="411">
        <f>D94+E94</f>
        <v>13271.1</v>
      </c>
      <c r="D94" s="411">
        <v>2601.7</v>
      </c>
      <c r="E94" s="411">
        <v>10669.4</v>
      </c>
      <c r="F94" s="411">
        <f>G94+H94</f>
        <v>2195.1</v>
      </c>
      <c r="G94" s="411">
        <v>396.8</v>
      </c>
      <c r="H94" s="411">
        <v>1798.3</v>
      </c>
      <c r="I94" s="411">
        <f>B94+C94-F94</f>
        <v>38975</v>
      </c>
      <c r="J94" s="122">
        <f>(B94+I94)/2</f>
        <v>33437</v>
      </c>
    </row>
    <row r="95" spans="1:10" ht="12.75">
      <c r="A95" s="128" t="s">
        <v>353</v>
      </c>
      <c r="B95" s="411">
        <v>5746.9</v>
      </c>
      <c r="C95" s="411">
        <f>D95+E95</f>
        <v>920.1</v>
      </c>
      <c r="D95" s="411">
        <v>601</v>
      </c>
      <c r="E95" s="411">
        <v>319.1</v>
      </c>
      <c r="F95" s="411">
        <f>G95+H95</f>
        <v>154.1</v>
      </c>
      <c r="G95" s="411">
        <v>102.9</v>
      </c>
      <c r="H95" s="411">
        <v>51.2</v>
      </c>
      <c r="I95" s="411">
        <f>B95+C95-F95</f>
        <v>6512.9</v>
      </c>
      <c r="J95" s="122">
        <f>(B95+I95)/2</f>
        <v>6129.9</v>
      </c>
    </row>
    <row r="96" spans="1:9" ht="12.75">
      <c r="A96" s="2" t="s">
        <v>483</v>
      </c>
      <c r="B96" s="409"/>
      <c r="C96" s="409"/>
      <c r="D96" s="409"/>
      <c r="E96" s="409"/>
      <c r="F96" s="409"/>
      <c r="G96" s="409"/>
      <c r="H96" s="409"/>
      <c r="I96" s="409"/>
    </row>
    <row r="97" spans="1:10" ht="12.75">
      <c r="A97" s="2" t="s">
        <v>484</v>
      </c>
      <c r="B97" s="411">
        <v>5853.2</v>
      </c>
      <c r="C97" s="411">
        <f>D97+E97</f>
        <v>866.5</v>
      </c>
      <c r="D97" s="411">
        <v>500.1</v>
      </c>
      <c r="E97" s="411">
        <v>366.4</v>
      </c>
      <c r="F97" s="411">
        <f>G97+H97</f>
        <v>333.7</v>
      </c>
      <c r="G97" s="411">
        <v>147.8</v>
      </c>
      <c r="H97" s="411">
        <v>185.9</v>
      </c>
      <c r="I97" s="411">
        <f>B97+C97-F97</f>
        <v>6386</v>
      </c>
      <c r="J97" s="122">
        <f>(B97+I97)/2</f>
        <v>6119.6</v>
      </c>
    </row>
    <row r="98" spans="1:9" ht="12.75">
      <c r="A98" s="2" t="s">
        <v>809</v>
      </c>
      <c r="B98" s="409"/>
      <c r="C98" s="409"/>
      <c r="D98" s="409"/>
      <c r="E98" s="409"/>
      <c r="F98" s="409"/>
      <c r="G98" s="409"/>
      <c r="H98" s="409"/>
      <c r="I98" s="409"/>
    </row>
    <row r="99" spans="1:10" ht="13.5" thickBot="1">
      <c r="A99" s="18" t="s">
        <v>810</v>
      </c>
      <c r="B99" s="411">
        <v>8531.5</v>
      </c>
      <c r="C99" s="411">
        <f>D99+E99</f>
        <v>1153</v>
      </c>
      <c r="D99" s="411">
        <v>469.1</v>
      </c>
      <c r="E99" s="411">
        <v>683.9</v>
      </c>
      <c r="F99" s="411">
        <f>G99+H99</f>
        <v>1069.8</v>
      </c>
      <c r="G99" s="411">
        <v>118.9</v>
      </c>
      <c r="H99" s="411">
        <v>950.9</v>
      </c>
      <c r="I99" s="411">
        <f>B99+C99-F99</f>
        <v>8614.7</v>
      </c>
      <c r="J99" s="123">
        <f>(B99+I99)/2</f>
        <v>8573.1</v>
      </c>
    </row>
    <row r="100" spans="1:9" ht="13.5" thickBot="1">
      <c r="A100" s="438"/>
      <c r="B100" s="438"/>
      <c r="C100" s="438"/>
      <c r="D100" s="438"/>
      <c r="E100" s="438"/>
      <c r="F100" s="438"/>
      <c r="G100" s="438"/>
      <c r="H100" s="438"/>
      <c r="I100" s="438"/>
    </row>
    <row r="101" spans="1:8" ht="15.75">
      <c r="A101" s="124"/>
      <c r="B101" s="124"/>
      <c r="C101" s="124"/>
      <c r="D101" s="124"/>
      <c r="E101" s="124"/>
      <c r="F101" s="124"/>
      <c r="G101" s="124"/>
      <c r="H101" s="124"/>
    </row>
    <row r="102" spans="1:8" ht="15.75">
      <c r="A102" s="17" t="s">
        <v>709</v>
      </c>
      <c r="F102" s="124"/>
      <c r="G102" s="124"/>
      <c r="H102" s="124"/>
    </row>
    <row r="103" spans="1:8" ht="13.5" thickBot="1">
      <c r="A103" s="104" t="s">
        <v>517</v>
      </c>
      <c r="B103" s="438"/>
      <c r="C103" s="438"/>
      <c r="D103" s="106"/>
      <c r="F103" s="439"/>
      <c r="G103" s="106"/>
      <c r="H103" s="442"/>
    </row>
    <row r="104" spans="1:9" ht="12.75">
      <c r="A104" s="490"/>
      <c r="B104" s="492" t="s">
        <v>688</v>
      </c>
      <c r="C104" s="494" t="s">
        <v>703</v>
      </c>
      <c r="D104" s="134" t="s">
        <v>704</v>
      </c>
      <c r="E104" s="107"/>
      <c r="F104" s="494" t="s">
        <v>705</v>
      </c>
      <c r="G104" s="134" t="s">
        <v>704</v>
      </c>
      <c r="H104" s="108"/>
      <c r="I104" s="488" t="s">
        <v>696</v>
      </c>
    </row>
    <row r="105" spans="1:9" ht="88.5" customHeight="1" thickBot="1">
      <c r="A105" s="491"/>
      <c r="B105" s="493"/>
      <c r="C105" s="495"/>
      <c r="D105" s="132" t="s">
        <v>713</v>
      </c>
      <c r="E105" s="132" t="s">
        <v>714</v>
      </c>
      <c r="F105" s="495"/>
      <c r="G105" s="132" t="s">
        <v>47</v>
      </c>
      <c r="H105" s="133" t="s">
        <v>965</v>
      </c>
      <c r="I105" s="489"/>
    </row>
    <row r="106" spans="1:8" ht="12.75" customHeight="1" hidden="1">
      <c r="A106" s="109"/>
      <c r="B106" s="110"/>
      <c r="C106" s="110"/>
      <c r="D106" s="110"/>
      <c r="E106" s="110"/>
      <c r="F106" s="110"/>
      <c r="G106" s="110"/>
      <c r="H106" s="110"/>
    </row>
    <row r="107" spans="1:8" ht="12.75">
      <c r="A107" s="109"/>
      <c r="B107" s="110"/>
      <c r="C107" s="110"/>
      <c r="D107" s="110"/>
      <c r="E107" s="110"/>
      <c r="F107" s="110"/>
      <c r="G107" s="110"/>
      <c r="H107" s="110"/>
    </row>
    <row r="108" ht="12.75">
      <c r="A108" s="111">
        <v>2010</v>
      </c>
    </row>
    <row r="109" spans="1:9" ht="12.75">
      <c r="A109" s="112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131" t="s">
        <v>125</v>
      </c>
      <c r="B110" s="415">
        <v>378346</v>
      </c>
      <c r="C110" s="415">
        <v>107193.6</v>
      </c>
      <c r="D110" s="415">
        <v>20890.9</v>
      </c>
      <c r="E110" s="415">
        <v>86302.7</v>
      </c>
      <c r="F110" s="415">
        <v>60565.4</v>
      </c>
      <c r="G110" s="415">
        <v>8622</v>
      </c>
      <c r="H110" s="415">
        <v>51943.4</v>
      </c>
      <c r="I110" s="415">
        <v>424974.2</v>
      </c>
    </row>
    <row r="111" spans="1:9" ht="12.75">
      <c r="A111" s="112"/>
      <c r="B111" s="409"/>
      <c r="C111" s="409"/>
      <c r="D111" s="409"/>
      <c r="E111" s="409"/>
      <c r="F111" s="409"/>
      <c r="G111" s="409"/>
      <c r="H111" s="409"/>
      <c r="I111" s="409"/>
    </row>
    <row r="112" spans="1:9" ht="12.75">
      <c r="A112" s="128" t="s">
        <v>803</v>
      </c>
      <c r="B112" s="441"/>
      <c r="C112" s="441"/>
      <c r="D112" s="441"/>
      <c r="E112" s="441"/>
      <c r="F112" s="441"/>
      <c r="G112" s="441"/>
      <c r="H112" s="441"/>
      <c r="I112" s="441"/>
    </row>
    <row r="113" spans="1:9" ht="12.75">
      <c r="A113" s="128" t="s">
        <v>804</v>
      </c>
      <c r="B113" s="411">
        <v>46955.4</v>
      </c>
      <c r="C113" s="411">
        <f>D113+E113</f>
        <v>13464.9</v>
      </c>
      <c r="D113" s="411">
        <v>507.3</v>
      </c>
      <c r="E113" s="411">
        <v>12957.6</v>
      </c>
      <c r="F113" s="411">
        <f>G113+H113</f>
        <v>12775.8</v>
      </c>
      <c r="G113" s="411">
        <v>231.8</v>
      </c>
      <c r="H113" s="411">
        <v>12544</v>
      </c>
      <c r="I113" s="411">
        <f>B113+C113-F113</f>
        <v>47644.5</v>
      </c>
    </row>
    <row r="114" spans="1:9" ht="12.75">
      <c r="A114" s="128" t="s">
        <v>707</v>
      </c>
      <c r="B114" s="411">
        <v>39.2</v>
      </c>
      <c r="C114" s="411">
        <f>D114+E114</f>
        <v>47.2</v>
      </c>
      <c r="D114" s="411">
        <v>0.3</v>
      </c>
      <c r="E114" s="411">
        <v>46.9</v>
      </c>
      <c r="F114" s="411">
        <f>G114+H114</f>
        <v>0.5</v>
      </c>
      <c r="G114" s="411">
        <v>0.1</v>
      </c>
      <c r="H114" s="411">
        <v>0.4</v>
      </c>
      <c r="I114" s="411">
        <f>B114+C114-F114</f>
        <v>85.9</v>
      </c>
    </row>
    <row r="115" spans="1:9" ht="12.75">
      <c r="A115" s="128" t="s">
        <v>480</v>
      </c>
      <c r="B115" s="411">
        <v>4441.6</v>
      </c>
      <c r="C115" s="411">
        <f>D115+E115</f>
        <v>2331.2</v>
      </c>
      <c r="D115" s="411">
        <v>1487.7</v>
      </c>
      <c r="E115" s="411">
        <v>843.5</v>
      </c>
      <c r="F115" s="411">
        <f>G115+H115</f>
        <v>566.5</v>
      </c>
      <c r="G115" s="411">
        <v>36.7</v>
      </c>
      <c r="H115" s="411">
        <v>529.8</v>
      </c>
      <c r="I115" s="411">
        <f>B115+C115-F115</f>
        <v>6206.3</v>
      </c>
    </row>
    <row r="116" spans="1:9" ht="12.75">
      <c r="A116" s="128" t="s">
        <v>341</v>
      </c>
      <c r="B116" s="411">
        <v>105641.1</v>
      </c>
      <c r="C116" s="411">
        <f>D116+E116</f>
        <v>27179.5</v>
      </c>
      <c r="D116" s="411">
        <v>2089.4</v>
      </c>
      <c r="E116" s="411">
        <v>25090.1</v>
      </c>
      <c r="F116" s="411">
        <f>G116+H116</f>
        <v>13930.9</v>
      </c>
      <c r="G116" s="411">
        <v>402.9</v>
      </c>
      <c r="H116" s="411">
        <v>13528</v>
      </c>
      <c r="I116" s="411">
        <f>B116+C116-F116</f>
        <v>118889.7</v>
      </c>
    </row>
    <row r="117" spans="1:9" ht="12.75">
      <c r="A117" s="128" t="s">
        <v>472</v>
      </c>
      <c r="B117" s="409"/>
      <c r="C117" s="409"/>
      <c r="D117" s="409"/>
      <c r="E117" s="409"/>
      <c r="F117" s="409"/>
      <c r="G117" s="409"/>
      <c r="H117" s="409"/>
      <c r="I117" s="409"/>
    </row>
    <row r="118" spans="1:9" ht="12.75">
      <c r="A118" s="128" t="s">
        <v>708</v>
      </c>
      <c r="B118" s="411">
        <v>32196.7</v>
      </c>
      <c r="C118" s="411">
        <f>D118+E118</f>
        <v>22775.7</v>
      </c>
      <c r="D118" s="411">
        <v>918.2</v>
      </c>
      <c r="E118" s="411">
        <v>21857.5</v>
      </c>
      <c r="F118" s="411">
        <f>G118+H118</f>
        <v>11444.1</v>
      </c>
      <c r="G118" s="411">
        <v>76.8</v>
      </c>
      <c r="H118" s="411">
        <v>11367.3</v>
      </c>
      <c r="I118" s="411">
        <f>B118+C118-F118</f>
        <v>43528.3</v>
      </c>
    </row>
    <row r="119" spans="1:9" ht="12.75">
      <c r="A119" s="128" t="s">
        <v>344</v>
      </c>
      <c r="B119" s="411">
        <v>22940.4</v>
      </c>
      <c r="C119" s="411">
        <f>D119+E119</f>
        <v>3209.1</v>
      </c>
      <c r="D119" s="411">
        <v>1260.2</v>
      </c>
      <c r="E119" s="411">
        <v>1948.9</v>
      </c>
      <c r="F119" s="411">
        <f>G119+H119</f>
        <v>2165</v>
      </c>
      <c r="G119" s="411">
        <v>533.8</v>
      </c>
      <c r="H119" s="411">
        <v>1631.2</v>
      </c>
      <c r="I119" s="411">
        <f>B119+C119-F119</f>
        <v>23984.5</v>
      </c>
    </row>
    <row r="120" spans="1:9" ht="12.75">
      <c r="A120" s="2" t="s">
        <v>805</v>
      </c>
      <c r="B120" s="409"/>
      <c r="C120" s="409"/>
      <c r="D120" s="409"/>
      <c r="E120" s="409"/>
      <c r="F120" s="409"/>
      <c r="G120" s="409"/>
      <c r="H120" s="409"/>
      <c r="I120" s="409"/>
    </row>
    <row r="121" spans="1:9" ht="12.75">
      <c r="A121" s="2" t="s">
        <v>806</v>
      </c>
      <c r="B121" s="409"/>
      <c r="C121" s="409"/>
      <c r="D121" s="409"/>
      <c r="E121" s="409"/>
      <c r="F121" s="409"/>
      <c r="G121" s="409"/>
      <c r="H121" s="409"/>
      <c r="I121" s="409"/>
    </row>
    <row r="122" spans="1:9" ht="12.75">
      <c r="A122" s="2" t="s">
        <v>807</v>
      </c>
      <c r="B122" s="411">
        <v>6947</v>
      </c>
      <c r="C122" s="411">
        <f>D122+E122</f>
        <v>1560</v>
      </c>
      <c r="D122" s="411">
        <v>283</v>
      </c>
      <c r="E122" s="411">
        <v>1277</v>
      </c>
      <c r="F122" s="411">
        <f>G122+H122</f>
        <v>958.5</v>
      </c>
      <c r="G122" s="411">
        <v>200.5</v>
      </c>
      <c r="H122" s="411">
        <v>758</v>
      </c>
      <c r="I122" s="411">
        <f>B122+C122-F122</f>
        <v>7548.5</v>
      </c>
    </row>
    <row r="123" spans="1:9" ht="12.75">
      <c r="A123" s="128" t="s">
        <v>347</v>
      </c>
      <c r="B123" s="411">
        <v>4110.5</v>
      </c>
      <c r="C123" s="411">
        <f>D123+E123</f>
        <v>381.5</v>
      </c>
      <c r="D123" s="411">
        <v>122.7</v>
      </c>
      <c r="E123" s="411">
        <v>258.8</v>
      </c>
      <c r="F123" s="411">
        <f>G123+H123</f>
        <v>282</v>
      </c>
      <c r="G123" s="411">
        <v>11.7</v>
      </c>
      <c r="H123" s="411">
        <v>270.3</v>
      </c>
      <c r="I123" s="411">
        <f>B123+C123-F123</f>
        <v>4210</v>
      </c>
    </row>
    <row r="124" spans="1:9" ht="12.75">
      <c r="A124" s="128" t="s">
        <v>348</v>
      </c>
      <c r="B124" s="411">
        <v>32990.5</v>
      </c>
      <c r="C124" s="411">
        <f>D124+E124</f>
        <v>9185.2</v>
      </c>
      <c r="D124" s="411">
        <v>6301.1</v>
      </c>
      <c r="E124" s="411">
        <v>2884.1</v>
      </c>
      <c r="F124" s="411">
        <f>G124+H124</f>
        <v>6770.7</v>
      </c>
      <c r="G124" s="411">
        <v>2315.4</v>
      </c>
      <c r="H124" s="411">
        <v>4455.3</v>
      </c>
      <c r="I124" s="411">
        <f>B124+C124-F124</f>
        <v>35405</v>
      </c>
    </row>
    <row r="125" spans="1:9" ht="12.75">
      <c r="A125" s="128" t="s">
        <v>399</v>
      </c>
      <c r="B125" s="411">
        <v>6647.8</v>
      </c>
      <c r="C125" s="411">
        <f>D125+E125</f>
        <v>1279.1</v>
      </c>
      <c r="D125" s="411">
        <v>657.3</v>
      </c>
      <c r="E125" s="411">
        <v>621.8</v>
      </c>
      <c r="F125" s="411">
        <f>G125+H125</f>
        <v>1571</v>
      </c>
      <c r="G125" s="411">
        <v>194.9</v>
      </c>
      <c r="H125" s="411">
        <v>1376.1</v>
      </c>
      <c r="I125" s="411">
        <f>B125+C125-F125</f>
        <v>6355.9</v>
      </c>
    </row>
    <row r="126" spans="1:9" ht="12.75">
      <c r="A126" s="2" t="s">
        <v>808</v>
      </c>
      <c r="B126" s="409"/>
      <c r="C126" s="409"/>
      <c r="D126" s="409"/>
      <c r="E126" s="409"/>
      <c r="F126" s="409"/>
      <c r="G126" s="409"/>
      <c r="H126" s="409"/>
      <c r="I126" s="409"/>
    </row>
    <row r="127" spans="1:9" ht="12.75">
      <c r="A127" s="2" t="s">
        <v>812</v>
      </c>
      <c r="B127" s="409"/>
      <c r="C127" s="409"/>
      <c r="D127" s="409"/>
      <c r="E127" s="409"/>
      <c r="F127" s="409"/>
      <c r="G127" s="409"/>
      <c r="H127" s="409"/>
      <c r="I127" s="409"/>
    </row>
    <row r="128" spans="1:9" ht="12.75">
      <c r="A128" s="2" t="s">
        <v>811</v>
      </c>
      <c r="B128" s="411">
        <v>54017.3</v>
      </c>
      <c r="C128" s="411">
        <f>D128+E128</f>
        <v>14167.4</v>
      </c>
      <c r="D128" s="411">
        <v>1930.4</v>
      </c>
      <c r="E128" s="411">
        <v>12237</v>
      </c>
      <c r="F128" s="411">
        <f>G128+H128</f>
        <v>3125.8</v>
      </c>
      <c r="G128" s="411">
        <v>1046.9</v>
      </c>
      <c r="H128" s="411">
        <v>2078.9</v>
      </c>
      <c r="I128" s="411">
        <f>B128+C128-F128</f>
        <v>65058.9</v>
      </c>
    </row>
    <row r="129" spans="1:9" ht="12.75">
      <c r="A129" s="2" t="s">
        <v>352</v>
      </c>
      <c r="B129" s="411">
        <v>39443.3</v>
      </c>
      <c r="C129" s="411">
        <f>D129+E129</f>
        <v>8385.9</v>
      </c>
      <c r="D129" s="411">
        <v>3496.4</v>
      </c>
      <c r="E129" s="411">
        <v>4889.5</v>
      </c>
      <c r="F129" s="411">
        <f>G129+H129</f>
        <v>5794.5</v>
      </c>
      <c r="G129" s="411">
        <v>3297.9</v>
      </c>
      <c r="H129" s="411">
        <v>2496.6</v>
      </c>
      <c r="I129" s="411">
        <f>B129+C129-F129</f>
        <v>42034.7</v>
      </c>
    </row>
    <row r="130" spans="1:9" ht="12.75">
      <c r="A130" s="128" t="s">
        <v>353</v>
      </c>
      <c r="B130" s="411">
        <v>6524.3</v>
      </c>
      <c r="C130" s="411">
        <f>D130+E130</f>
        <v>693.7</v>
      </c>
      <c r="D130" s="411">
        <v>338.6</v>
      </c>
      <c r="E130" s="411">
        <v>355.1</v>
      </c>
      <c r="F130" s="411">
        <f>G130+H130</f>
        <v>187.8</v>
      </c>
      <c r="G130" s="411">
        <v>108</v>
      </c>
      <c r="H130" s="411">
        <v>79.8</v>
      </c>
      <c r="I130" s="411">
        <f>B130+C130-F130</f>
        <v>7030.2</v>
      </c>
    </row>
    <row r="131" spans="1:9" ht="12.75">
      <c r="A131" s="2" t="s">
        <v>483</v>
      </c>
      <c r="B131" s="409"/>
      <c r="C131" s="409"/>
      <c r="D131" s="409"/>
      <c r="E131" s="409"/>
      <c r="F131" s="409"/>
      <c r="G131" s="409"/>
      <c r="H131" s="409"/>
      <c r="I131" s="409"/>
    </row>
    <row r="132" spans="1:9" ht="12.75">
      <c r="A132" s="2" t="s">
        <v>484</v>
      </c>
      <c r="B132" s="411">
        <v>6338.9</v>
      </c>
      <c r="C132" s="411">
        <f>D132+E132</f>
        <v>1036.8</v>
      </c>
      <c r="D132" s="411">
        <v>584</v>
      </c>
      <c r="E132" s="411">
        <v>452.8</v>
      </c>
      <c r="F132" s="411">
        <f>G132+H132</f>
        <v>129.6</v>
      </c>
      <c r="G132" s="411">
        <v>46.7</v>
      </c>
      <c r="H132" s="411">
        <v>82.9</v>
      </c>
      <c r="I132" s="411">
        <f>B132+C132-F132</f>
        <v>7246.1</v>
      </c>
    </row>
    <row r="133" spans="1:9" ht="12.75">
      <c r="A133" s="2" t="s">
        <v>809</v>
      </c>
      <c r="B133" s="409"/>
      <c r="C133" s="409"/>
      <c r="D133" s="409"/>
      <c r="E133" s="409"/>
      <c r="F133" s="409"/>
      <c r="G133" s="409"/>
      <c r="H133" s="409"/>
      <c r="I133" s="409"/>
    </row>
    <row r="134" spans="1:9" ht="12.75">
      <c r="A134" s="18" t="s">
        <v>810</v>
      </c>
      <c r="B134" s="411">
        <v>9112</v>
      </c>
      <c r="C134" s="411">
        <f>D134+E134</f>
        <v>1496.4</v>
      </c>
      <c r="D134" s="411">
        <v>914.3</v>
      </c>
      <c r="E134" s="411">
        <v>582.1</v>
      </c>
      <c r="F134" s="411">
        <f>G134+H134</f>
        <v>862.7</v>
      </c>
      <c r="G134" s="411">
        <v>117.9</v>
      </c>
      <c r="H134" s="411">
        <v>744.8</v>
      </c>
      <c r="I134" s="411">
        <f>B134+C134-F134</f>
        <v>9745.7</v>
      </c>
    </row>
    <row r="135" spans="1:9" ht="13.5" thickBot="1">
      <c r="A135" s="438"/>
      <c r="B135" s="438"/>
      <c r="C135" s="438"/>
      <c r="D135" s="438"/>
      <c r="E135" s="438"/>
      <c r="F135" s="438"/>
      <c r="G135" s="438"/>
      <c r="H135" s="438"/>
      <c r="I135" s="438"/>
    </row>
    <row r="136" spans="1:8" ht="15.75">
      <c r="A136" s="124"/>
      <c r="B136" s="124"/>
      <c r="C136" s="124"/>
      <c r="D136" s="124"/>
      <c r="E136" s="124"/>
      <c r="F136" s="124"/>
      <c r="G136" s="124"/>
      <c r="H136" s="124"/>
    </row>
    <row r="137" spans="1:8" ht="18.75" customHeight="1">
      <c r="A137" s="17" t="s">
        <v>709</v>
      </c>
      <c r="F137" s="124"/>
      <c r="G137" s="124"/>
      <c r="H137" s="124"/>
    </row>
    <row r="138" spans="1:8" ht="18" customHeight="1" thickBot="1">
      <c r="A138" s="104" t="s">
        <v>517</v>
      </c>
      <c r="B138" s="438"/>
      <c r="C138" s="438"/>
      <c r="D138" s="106"/>
      <c r="F138" s="439"/>
      <c r="G138" s="106"/>
      <c r="H138" s="442"/>
    </row>
    <row r="139" spans="1:9" ht="12.75">
      <c r="A139" s="490"/>
      <c r="B139" s="492" t="s">
        <v>688</v>
      </c>
      <c r="C139" s="494" t="s">
        <v>703</v>
      </c>
      <c r="D139" s="134" t="s">
        <v>704</v>
      </c>
      <c r="E139" s="107"/>
      <c r="F139" s="494" t="s">
        <v>705</v>
      </c>
      <c r="G139" s="134" t="s">
        <v>704</v>
      </c>
      <c r="H139" s="108"/>
      <c r="I139" s="488" t="s">
        <v>696</v>
      </c>
    </row>
    <row r="140" spans="1:9" ht="84.75" thickBot="1">
      <c r="A140" s="491"/>
      <c r="B140" s="493"/>
      <c r="C140" s="495"/>
      <c r="D140" s="132" t="s">
        <v>713</v>
      </c>
      <c r="E140" s="132" t="s">
        <v>714</v>
      </c>
      <c r="F140" s="495"/>
      <c r="G140" s="132" t="s">
        <v>47</v>
      </c>
      <c r="H140" s="133" t="s">
        <v>965</v>
      </c>
      <c r="I140" s="489"/>
    </row>
    <row r="141" spans="1:8" ht="12.75">
      <c r="A141" s="109"/>
      <c r="B141" s="110"/>
      <c r="C141" s="110"/>
      <c r="D141" s="110"/>
      <c r="E141" s="110"/>
      <c r="F141" s="110"/>
      <c r="G141" s="110"/>
      <c r="H141" s="110"/>
    </row>
    <row r="142" spans="1:8" ht="12.75">
      <c r="A142" s="109"/>
      <c r="B142" s="110"/>
      <c r="C142" s="110"/>
      <c r="D142" s="110"/>
      <c r="E142" s="110"/>
      <c r="F142" s="110"/>
      <c r="G142" s="110"/>
      <c r="H142" s="110"/>
    </row>
    <row r="143" ht="12.75">
      <c r="A143" s="111">
        <v>2011</v>
      </c>
    </row>
    <row r="144" spans="1:9" ht="12.75">
      <c r="A144" s="112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131" t="s">
        <v>125</v>
      </c>
      <c r="B145" s="415">
        <v>417446.6</v>
      </c>
      <c r="C145" s="415">
        <v>127395.2</v>
      </c>
      <c r="D145" s="415">
        <v>34004.5</v>
      </c>
      <c r="E145" s="415">
        <v>93390.7</v>
      </c>
      <c r="F145" s="415">
        <v>69521.6</v>
      </c>
      <c r="G145" s="415">
        <v>7133</v>
      </c>
      <c r="H145" s="415">
        <v>62388.6</v>
      </c>
      <c r="I145" s="415">
        <v>475320.2</v>
      </c>
    </row>
    <row r="146" spans="1:9" ht="12.75">
      <c r="A146" s="112"/>
      <c r="B146" s="409"/>
      <c r="C146" s="409"/>
      <c r="D146" s="409"/>
      <c r="E146" s="409"/>
      <c r="F146" s="409"/>
      <c r="G146" s="409"/>
      <c r="H146" s="409"/>
      <c r="I146" s="409"/>
    </row>
    <row r="147" spans="1:9" ht="12.75">
      <c r="A147" s="128" t="s">
        <v>803</v>
      </c>
      <c r="B147" s="441"/>
      <c r="C147" s="441"/>
      <c r="D147" s="441"/>
      <c r="E147" s="441"/>
      <c r="F147" s="441"/>
      <c r="G147" s="441"/>
      <c r="H147" s="441"/>
      <c r="I147" s="441"/>
    </row>
    <row r="148" spans="1:9" ht="12.75">
      <c r="A148" s="128" t="s">
        <v>804</v>
      </c>
      <c r="B148" s="411">
        <v>50530.2</v>
      </c>
      <c r="C148" s="411">
        <v>27413.4</v>
      </c>
      <c r="D148" s="411">
        <v>571.1</v>
      </c>
      <c r="E148" s="411">
        <v>26842.3</v>
      </c>
      <c r="F148" s="411">
        <v>20141</v>
      </c>
      <c r="G148" s="411">
        <v>374.2</v>
      </c>
      <c r="H148" s="411">
        <v>19766.8</v>
      </c>
      <c r="I148" s="411">
        <v>57802.6</v>
      </c>
    </row>
    <row r="149" spans="1:9" ht="12.75">
      <c r="A149" s="128" t="s">
        <v>707</v>
      </c>
      <c r="B149" s="411">
        <v>96.3</v>
      </c>
      <c r="C149" s="411">
        <v>4.8</v>
      </c>
      <c r="D149" s="411">
        <v>0.7</v>
      </c>
      <c r="E149" s="411">
        <v>4.1</v>
      </c>
      <c r="F149" s="411">
        <v>2.6</v>
      </c>
      <c r="G149" s="411">
        <v>0</v>
      </c>
      <c r="H149" s="411">
        <v>2.6</v>
      </c>
      <c r="I149" s="411">
        <v>98.5</v>
      </c>
    </row>
    <row r="150" spans="1:9" ht="12.75">
      <c r="A150" s="128" t="s">
        <v>480</v>
      </c>
      <c r="B150" s="411">
        <v>4291.7</v>
      </c>
      <c r="C150" s="411">
        <v>1360.4</v>
      </c>
      <c r="D150" s="411">
        <v>657.6</v>
      </c>
      <c r="E150" s="411">
        <v>702.8</v>
      </c>
      <c r="F150" s="411">
        <v>526.5</v>
      </c>
      <c r="G150" s="411">
        <v>38.6</v>
      </c>
      <c r="H150" s="411">
        <v>487.9</v>
      </c>
      <c r="I150" s="411">
        <v>5125.6</v>
      </c>
    </row>
    <row r="151" spans="1:9" ht="12.75">
      <c r="A151" s="128" t="s">
        <v>341</v>
      </c>
      <c r="B151" s="411">
        <v>102263</v>
      </c>
      <c r="C151" s="411">
        <v>23948.6</v>
      </c>
      <c r="D151" s="411">
        <v>2642</v>
      </c>
      <c r="E151" s="411">
        <v>21306.6</v>
      </c>
      <c r="F151" s="411">
        <v>11305.6</v>
      </c>
      <c r="G151" s="411">
        <v>512.5</v>
      </c>
      <c r="H151" s="411">
        <v>10793.1</v>
      </c>
      <c r="I151" s="411">
        <v>114906</v>
      </c>
    </row>
    <row r="152" spans="1:9" ht="12.75">
      <c r="A152" s="128" t="s">
        <v>472</v>
      </c>
      <c r="B152" s="409"/>
      <c r="C152" s="409"/>
      <c r="D152" s="409"/>
      <c r="E152" s="409"/>
      <c r="F152" s="409"/>
      <c r="G152" s="409"/>
      <c r="H152" s="409"/>
      <c r="I152" s="409"/>
    </row>
    <row r="153" spans="1:9" ht="12.75">
      <c r="A153" s="128" t="s">
        <v>708</v>
      </c>
      <c r="B153" s="411">
        <v>43861.9</v>
      </c>
      <c r="C153" s="411">
        <v>13776.9</v>
      </c>
      <c r="D153" s="411">
        <v>9214.2</v>
      </c>
      <c r="E153" s="411">
        <v>4562.7</v>
      </c>
      <c r="F153" s="411">
        <v>10813.8</v>
      </c>
      <c r="G153" s="411">
        <v>87.3</v>
      </c>
      <c r="H153" s="411">
        <v>10726.5</v>
      </c>
      <c r="I153" s="411">
        <v>46825</v>
      </c>
    </row>
    <row r="154" spans="1:9" ht="12.75">
      <c r="A154" s="128" t="s">
        <v>344</v>
      </c>
      <c r="B154" s="411">
        <v>20996.7</v>
      </c>
      <c r="C154" s="411">
        <v>7706.5</v>
      </c>
      <c r="D154" s="411">
        <v>2923.4</v>
      </c>
      <c r="E154" s="411">
        <v>4783.1</v>
      </c>
      <c r="F154" s="411">
        <v>2409.4</v>
      </c>
      <c r="G154" s="411">
        <v>477.8</v>
      </c>
      <c r="H154" s="411">
        <v>1931.6</v>
      </c>
      <c r="I154" s="411">
        <v>26293.8</v>
      </c>
    </row>
    <row r="155" spans="1:9" ht="12.75">
      <c r="A155" s="2" t="s">
        <v>805</v>
      </c>
      <c r="B155" s="409"/>
      <c r="C155" s="409"/>
      <c r="D155" s="409"/>
      <c r="E155" s="409"/>
      <c r="F155" s="409"/>
      <c r="G155" s="409"/>
      <c r="H155" s="409"/>
      <c r="I155" s="409"/>
    </row>
    <row r="156" spans="1:9" ht="12.75">
      <c r="A156" s="2" t="s">
        <v>806</v>
      </c>
      <c r="B156" s="409"/>
      <c r="C156" s="409"/>
      <c r="D156" s="409"/>
      <c r="E156" s="409"/>
      <c r="F156" s="409"/>
      <c r="G156" s="409"/>
      <c r="H156" s="409"/>
      <c r="I156" s="409"/>
    </row>
    <row r="157" spans="1:9" ht="12.75">
      <c r="A157" s="2" t="s">
        <v>807</v>
      </c>
      <c r="B157" s="411">
        <v>6386.7</v>
      </c>
      <c r="C157" s="411">
        <v>1467.4</v>
      </c>
      <c r="D157" s="411">
        <v>952.2</v>
      </c>
      <c r="E157" s="411">
        <v>515.2</v>
      </c>
      <c r="F157" s="411">
        <v>1246.6</v>
      </c>
      <c r="G157" s="411">
        <v>155.6</v>
      </c>
      <c r="H157" s="411">
        <v>1091</v>
      </c>
      <c r="I157" s="411">
        <v>6607.5</v>
      </c>
    </row>
    <row r="158" spans="1:9" ht="12.75">
      <c r="A158" s="128" t="s">
        <v>347</v>
      </c>
      <c r="B158" s="411">
        <v>3822.1</v>
      </c>
      <c r="C158" s="411">
        <v>649</v>
      </c>
      <c r="D158" s="411">
        <v>86.9</v>
      </c>
      <c r="E158" s="411">
        <v>562.1</v>
      </c>
      <c r="F158" s="411">
        <v>333</v>
      </c>
      <c r="G158" s="411">
        <v>6.2</v>
      </c>
      <c r="H158" s="411">
        <v>326.8</v>
      </c>
      <c r="I158" s="411">
        <v>4138.1</v>
      </c>
    </row>
    <row r="159" spans="1:9" ht="12.75">
      <c r="A159" s="128" t="s">
        <v>348</v>
      </c>
      <c r="B159" s="411">
        <v>35075.5</v>
      </c>
      <c r="C159" s="411">
        <v>8745</v>
      </c>
      <c r="D159" s="411">
        <v>5857.7</v>
      </c>
      <c r="E159" s="411">
        <v>2887.3</v>
      </c>
      <c r="F159" s="411">
        <v>4631.5</v>
      </c>
      <c r="G159" s="411">
        <v>1929.8</v>
      </c>
      <c r="H159" s="411">
        <v>2701.7</v>
      </c>
      <c r="I159" s="411">
        <v>39189</v>
      </c>
    </row>
    <row r="160" spans="1:9" ht="12.75">
      <c r="A160" s="128" t="s">
        <v>399</v>
      </c>
      <c r="B160" s="411">
        <v>7481.3</v>
      </c>
      <c r="C160" s="411">
        <v>1701.2</v>
      </c>
      <c r="D160" s="411">
        <v>1085.7</v>
      </c>
      <c r="E160" s="411">
        <v>615.5</v>
      </c>
      <c r="F160" s="411">
        <v>641.7</v>
      </c>
      <c r="G160" s="411">
        <v>174.8</v>
      </c>
      <c r="H160" s="411">
        <v>466.9</v>
      </c>
      <c r="I160" s="411">
        <v>8540.8</v>
      </c>
    </row>
    <row r="161" spans="1:9" ht="12.75">
      <c r="A161" s="2" t="s">
        <v>808</v>
      </c>
      <c r="B161" s="409"/>
      <c r="C161" s="409"/>
      <c r="D161" s="409"/>
      <c r="E161" s="409"/>
      <c r="F161" s="409"/>
      <c r="G161" s="409"/>
      <c r="H161" s="409"/>
      <c r="I161" s="409"/>
    </row>
    <row r="162" spans="1:9" ht="12.75">
      <c r="A162" s="2" t="s">
        <v>812</v>
      </c>
      <c r="B162" s="409"/>
      <c r="C162" s="409"/>
      <c r="D162" s="409"/>
      <c r="E162" s="409"/>
      <c r="F162" s="409"/>
      <c r="G162" s="409"/>
      <c r="H162" s="409"/>
      <c r="I162" s="409"/>
    </row>
    <row r="163" spans="1:9" ht="12.75">
      <c r="A163" s="2" t="s">
        <v>811</v>
      </c>
      <c r="B163" s="411">
        <v>74485.6</v>
      </c>
      <c r="C163" s="411">
        <v>23682</v>
      </c>
      <c r="D163" s="411">
        <v>5126.8</v>
      </c>
      <c r="E163" s="411">
        <v>18555.2</v>
      </c>
      <c r="F163" s="411">
        <v>12952.1</v>
      </c>
      <c r="G163" s="411">
        <v>1829.5</v>
      </c>
      <c r="H163" s="411">
        <v>11122.6</v>
      </c>
      <c r="I163" s="411">
        <v>85215.5</v>
      </c>
    </row>
    <row r="164" spans="1:9" ht="12.75">
      <c r="A164" s="2" t="s">
        <v>352</v>
      </c>
      <c r="B164" s="411">
        <v>43068.5</v>
      </c>
      <c r="C164" s="411">
        <v>12591.4</v>
      </c>
      <c r="D164" s="411">
        <v>3026.7</v>
      </c>
      <c r="E164" s="411">
        <v>9564.7</v>
      </c>
      <c r="F164" s="411">
        <v>3510.5</v>
      </c>
      <c r="G164" s="411">
        <v>1254.8</v>
      </c>
      <c r="H164" s="411">
        <v>2255.7</v>
      </c>
      <c r="I164" s="411">
        <v>52149.4</v>
      </c>
    </row>
    <row r="165" spans="1:9" ht="12.75">
      <c r="A165" s="128" t="s">
        <v>353</v>
      </c>
      <c r="B165" s="411">
        <v>7831.5</v>
      </c>
      <c r="C165" s="411">
        <v>2406.5</v>
      </c>
      <c r="D165" s="411">
        <v>928.9</v>
      </c>
      <c r="E165" s="411">
        <v>1477.6</v>
      </c>
      <c r="F165" s="411">
        <v>225.6</v>
      </c>
      <c r="G165" s="411">
        <v>123.7</v>
      </c>
      <c r="H165" s="411">
        <v>101.9</v>
      </c>
      <c r="I165" s="411">
        <v>10012.4</v>
      </c>
    </row>
    <row r="166" spans="1:9" ht="12.75">
      <c r="A166" s="2" t="s">
        <v>483</v>
      </c>
      <c r="B166" s="409"/>
      <c r="C166" s="409"/>
      <c r="D166" s="409"/>
      <c r="E166" s="409"/>
      <c r="F166" s="409"/>
      <c r="G166" s="409"/>
      <c r="H166" s="409"/>
      <c r="I166" s="409"/>
    </row>
    <row r="167" spans="1:9" ht="12.75">
      <c r="A167" s="2" t="s">
        <v>484</v>
      </c>
      <c r="B167" s="411">
        <v>7361</v>
      </c>
      <c r="C167" s="411">
        <v>831.8</v>
      </c>
      <c r="D167" s="411">
        <v>525</v>
      </c>
      <c r="E167" s="411">
        <v>306.8</v>
      </c>
      <c r="F167" s="411">
        <v>378.7</v>
      </c>
      <c r="G167" s="411">
        <v>97</v>
      </c>
      <c r="H167" s="411">
        <v>281.7</v>
      </c>
      <c r="I167" s="411">
        <v>7814.1</v>
      </c>
    </row>
    <row r="168" spans="1:9" ht="12.75">
      <c r="A168" s="2" t="s">
        <v>809</v>
      </c>
      <c r="B168" s="409"/>
      <c r="C168" s="409"/>
      <c r="D168" s="409"/>
      <c r="E168" s="409"/>
      <c r="F168" s="409"/>
      <c r="G168" s="409"/>
      <c r="H168" s="409"/>
      <c r="I168" s="409"/>
    </row>
    <row r="169" spans="1:9" ht="12.75">
      <c r="A169" s="18" t="s">
        <v>810</v>
      </c>
      <c r="B169" s="411">
        <v>9894.6</v>
      </c>
      <c r="C169" s="411">
        <v>1110.3</v>
      </c>
      <c r="D169" s="411">
        <v>405.6</v>
      </c>
      <c r="E169" s="411">
        <v>704.7</v>
      </c>
      <c r="F169" s="411">
        <v>403</v>
      </c>
      <c r="G169" s="411">
        <v>71.2</v>
      </c>
      <c r="H169" s="411">
        <v>331.8</v>
      </c>
      <c r="I169" s="411">
        <v>10601.9</v>
      </c>
    </row>
    <row r="170" spans="1:9" ht="13.5" thickBot="1">
      <c r="A170" s="438"/>
      <c r="B170" s="438"/>
      <c r="C170" s="438"/>
      <c r="D170" s="438"/>
      <c r="E170" s="438"/>
      <c r="F170" s="438"/>
      <c r="G170" s="438"/>
      <c r="H170" s="438"/>
      <c r="I170" s="438"/>
    </row>
    <row r="171" spans="1:8" ht="15.75">
      <c r="A171" s="124"/>
      <c r="B171" s="124"/>
      <c r="C171" s="124"/>
      <c r="D171" s="124"/>
      <c r="E171" s="124"/>
      <c r="F171" s="124"/>
      <c r="G171" s="124"/>
      <c r="H171" s="124"/>
    </row>
  </sheetData>
  <mergeCells count="31">
    <mergeCell ref="J4:J5"/>
    <mergeCell ref="H3:I3"/>
    <mergeCell ref="A4:A5"/>
    <mergeCell ref="B4:B5"/>
    <mergeCell ref="C4:C5"/>
    <mergeCell ref="F4:F5"/>
    <mergeCell ref="I4:I5"/>
    <mergeCell ref="H36:I36"/>
    <mergeCell ref="A37:A38"/>
    <mergeCell ref="B37:B38"/>
    <mergeCell ref="C37:C38"/>
    <mergeCell ref="F37:F38"/>
    <mergeCell ref="I37:I38"/>
    <mergeCell ref="J37:J38"/>
    <mergeCell ref="H69:I69"/>
    <mergeCell ref="A70:A71"/>
    <mergeCell ref="B70:B71"/>
    <mergeCell ref="C70:C71"/>
    <mergeCell ref="F70:F71"/>
    <mergeCell ref="I70:I71"/>
    <mergeCell ref="I104:I105"/>
    <mergeCell ref="J70:J71"/>
    <mergeCell ref="A104:A105"/>
    <mergeCell ref="B104:B105"/>
    <mergeCell ref="C104:C105"/>
    <mergeCell ref="F104:F105"/>
    <mergeCell ref="I139:I140"/>
    <mergeCell ref="A139:A140"/>
    <mergeCell ref="B139:B140"/>
    <mergeCell ref="C139:C140"/>
    <mergeCell ref="F139:F140"/>
  </mergeCells>
  <printOptions/>
  <pageMargins left="0.75" right="0.75" top="1" bottom="1" header="0.5" footer="0.5"/>
  <pageSetup horizontalDpi="600" verticalDpi="600" orientation="portrait" paperSize="9" scale="91" r:id="rId1"/>
  <headerFooter alignWithMargins="0">
    <oddFooter>&amp;C164 
</oddFooter>
  </headerFooter>
  <rowBreaks count="2" manualBreakCount="2">
    <brk id="34" max="19" man="1"/>
    <brk id="67" max="19" man="1"/>
  </rowBreaks>
  <colBreaks count="10" manualBreakCount="10">
    <brk id="10" max="99" man="1"/>
    <brk id="11" max="99" man="1"/>
    <brk id="12" max="99" man="1"/>
    <brk id="13" max="99" man="1"/>
    <brk id="14" max="99" man="1"/>
    <brk id="15" max="99" man="1"/>
    <brk id="16" max="99" man="1"/>
    <brk id="17" max="99" man="1"/>
    <brk id="18" max="99" man="1"/>
    <brk id="19" max="99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I169"/>
  <sheetViews>
    <sheetView zoomScale="145" zoomScaleNormal="145" workbookViewId="0" topLeftCell="A100">
      <selection activeCell="M4" sqref="M4"/>
    </sheetView>
  </sheetViews>
  <sheetFormatPr defaultColWidth="9.00390625" defaultRowHeight="12.75"/>
  <cols>
    <col min="1" max="1" width="28.625" style="4" customWidth="1"/>
    <col min="2" max="8" width="9.125" style="4" customWidth="1"/>
    <col min="9" max="9" width="0" style="4" hidden="1" customWidth="1"/>
    <col min="10" max="16384" width="9.125" style="4" customWidth="1"/>
  </cols>
  <sheetData>
    <row r="1" spans="1:8" ht="18.75" customHeight="1">
      <c r="A1" s="105" t="s">
        <v>710</v>
      </c>
      <c r="B1" s="105"/>
      <c r="C1" s="105"/>
      <c r="D1" s="105"/>
      <c r="E1" s="105"/>
      <c r="F1" s="105"/>
      <c r="G1" s="105"/>
      <c r="H1" s="105"/>
    </row>
    <row r="2" ht="18.75" customHeight="1" hidden="1">
      <c r="A2" s="85" t="s">
        <v>715</v>
      </c>
    </row>
    <row r="3" spans="1:8" ht="18.75" customHeight="1" thickBot="1">
      <c r="A3" s="104" t="s">
        <v>732</v>
      </c>
      <c r="B3" s="42"/>
      <c r="C3" s="42"/>
      <c r="D3" s="381"/>
      <c r="G3" s="381"/>
      <c r="H3" s="382"/>
    </row>
    <row r="4" spans="1:9" ht="27" customHeight="1">
      <c r="A4" s="501"/>
      <c r="B4" s="492" t="s">
        <v>688</v>
      </c>
      <c r="C4" s="478" t="s">
        <v>711</v>
      </c>
      <c r="D4" s="383" t="s">
        <v>704</v>
      </c>
      <c r="E4" s="383"/>
      <c r="F4" s="478" t="s">
        <v>712</v>
      </c>
      <c r="G4" s="383" t="s">
        <v>704</v>
      </c>
      <c r="H4" s="488" t="s">
        <v>696</v>
      </c>
      <c r="I4" s="496" t="s">
        <v>706</v>
      </c>
    </row>
    <row r="5" spans="1:9" ht="84.75" thickBot="1">
      <c r="A5" s="502"/>
      <c r="B5" s="493"/>
      <c r="C5" s="479"/>
      <c r="D5" s="384" t="s">
        <v>713</v>
      </c>
      <c r="E5" s="384" t="s">
        <v>714</v>
      </c>
      <c r="F5" s="479"/>
      <c r="G5" s="384" t="s">
        <v>716</v>
      </c>
      <c r="H5" s="489"/>
      <c r="I5" s="497"/>
    </row>
    <row r="7" ht="12.75">
      <c r="A7" s="385">
        <v>2007</v>
      </c>
    </row>
    <row r="8" spans="1:8" ht="12.75">
      <c r="A8" s="386"/>
      <c r="B8" s="41"/>
      <c r="C8" s="41"/>
      <c r="D8" s="41"/>
      <c r="E8" s="41"/>
      <c r="F8" s="41"/>
      <c r="G8" s="41"/>
      <c r="H8" s="41"/>
    </row>
    <row r="9" spans="1:9" ht="12.75">
      <c r="A9" s="387" t="s">
        <v>125</v>
      </c>
      <c r="B9" s="416">
        <v>169243.5</v>
      </c>
      <c r="C9" s="416">
        <v>63304.7</v>
      </c>
      <c r="D9" s="416">
        <v>18397.3</v>
      </c>
      <c r="E9" s="416">
        <v>44907.4</v>
      </c>
      <c r="F9" s="416">
        <v>40244.1</v>
      </c>
      <c r="G9" s="416">
        <v>12676.2</v>
      </c>
      <c r="H9" s="416">
        <v>192304.1</v>
      </c>
      <c r="I9" s="9">
        <v>180773.8</v>
      </c>
    </row>
    <row r="10" spans="1:8" ht="12.75">
      <c r="A10" s="388"/>
      <c r="B10" s="16"/>
      <c r="C10" s="16"/>
      <c r="D10" s="16"/>
      <c r="E10" s="16"/>
      <c r="F10" s="16"/>
      <c r="G10" s="16"/>
      <c r="H10" s="16"/>
    </row>
    <row r="11" spans="1:9" ht="12.75">
      <c r="A11" s="389" t="s">
        <v>803</v>
      </c>
      <c r="B11" s="349"/>
      <c r="C11" s="349"/>
      <c r="D11" s="349"/>
      <c r="E11" s="349"/>
      <c r="F11" s="349"/>
      <c r="G11" s="349"/>
      <c r="H11" s="349"/>
      <c r="I11" s="390">
        <f>(B12+H12)/2</f>
        <v>27672</v>
      </c>
    </row>
    <row r="12" spans="1:9" ht="12.75">
      <c r="A12" s="389" t="s">
        <v>804</v>
      </c>
      <c r="B12" s="417">
        <v>27410.4</v>
      </c>
      <c r="C12" s="417">
        <f>D12+E12</f>
        <v>11597.6</v>
      </c>
      <c r="D12" s="417">
        <v>102.1</v>
      </c>
      <c r="E12" s="417">
        <v>11495.5</v>
      </c>
      <c r="F12" s="417">
        <v>11074.4</v>
      </c>
      <c r="G12" s="417">
        <v>1409.7</v>
      </c>
      <c r="H12" s="417">
        <f>B12+C12-F12</f>
        <v>27933.6</v>
      </c>
      <c r="I12" s="390"/>
    </row>
    <row r="13" spans="1:9" ht="12.75">
      <c r="A13" s="389" t="s">
        <v>707</v>
      </c>
      <c r="B13" s="417">
        <v>28.6</v>
      </c>
      <c r="C13" s="417">
        <f>D13+E13</f>
        <v>3.8</v>
      </c>
      <c r="D13" s="417">
        <v>0</v>
      </c>
      <c r="E13" s="417">
        <v>3.8</v>
      </c>
      <c r="F13" s="417">
        <v>1</v>
      </c>
      <c r="G13" s="417">
        <v>0.2</v>
      </c>
      <c r="H13" s="417">
        <f>B13+C13-F13</f>
        <v>31.4</v>
      </c>
      <c r="I13" s="390">
        <f>(B13+H13)/2</f>
        <v>30</v>
      </c>
    </row>
    <row r="14" spans="1:9" ht="12.75">
      <c r="A14" s="389" t="s">
        <v>479</v>
      </c>
      <c r="B14" s="417">
        <v>1490.5</v>
      </c>
      <c r="C14" s="417">
        <f>D14+E14</f>
        <v>732.9</v>
      </c>
      <c r="D14" s="418">
        <v>414</v>
      </c>
      <c r="E14" s="418">
        <v>318.9</v>
      </c>
      <c r="F14" s="418">
        <v>440.9</v>
      </c>
      <c r="G14" s="418">
        <v>167.7</v>
      </c>
      <c r="H14" s="418">
        <f>B14+C14-F14</f>
        <v>1782.5</v>
      </c>
      <c r="I14" s="390">
        <f>(B14+H14)/2</f>
        <v>1636.5</v>
      </c>
    </row>
    <row r="15" spans="1:9" ht="12.75" customHeight="1">
      <c r="A15" s="389" t="s">
        <v>341</v>
      </c>
      <c r="B15" s="417">
        <v>38965.3</v>
      </c>
      <c r="C15" s="417">
        <f>D15+E15</f>
        <v>16727.8</v>
      </c>
      <c r="D15" s="418">
        <v>2637.9</v>
      </c>
      <c r="E15" s="418">
        <v>14089.9</v>
      </c>
      <c r="F15" s="418">
        <v>8626.3</v>
      </c>
      <c r="G15" s="418">
        <v>2639.8</v>
      </c>
      <c r="H15" s="418">
        <f>B15+C15-F15</f>
        <v>47066.8</v>
      </c>
      <c r="I15" s="390">
        <f>(B15+H15)/2</f>
        <v>43016.1</v>
      </c>
    </row>
    <row r="16" spans="1:8" ht="12.75">
      <c r="A16" s="389" t="s">
        <v>472</v>
      </c>
      <c r="B16" s="16"/>
      <c r="C16" s="16"/>
      <c r="D16" s="16"/>
      <c r="E16" s="16"/>
      <c r="F16" s="16"/>
      <c r="G16" s="16"/>
      <c r="H16" s="16"/>
    </row>
    <row r="17" spans="1:9" ht="12.75">
      <c r="A17" s="389" t="s">
        <v>708</v>
      </c>
      <c r="B17" s="417">
        <v>15637.5</v>
      </c>
      <c r="C17" s="417">
        <f>D17+E17</f>
        <v>2387.9</v>
      </c>
      <c r="D17" s="418">
        <v>1385.5</v>
      </c>
      <c r="E17" s="418">
        <v>1002.4</v>
      </c>
      <c r="F17" s="418">
        <v>1628</v>
      </c>
      <c r="G17" s="418">
        <v>757.4</v>
      </c>
      <c r="H17" s="418">
        <f>B17+C17-F17</f>
        <v>16397.4</v>
      </c>
      <c r="I17" s="390">
        <f>(B17+H17)/2</f>
        <v>16017.5</v>
      </c>
    </row>
    <row r="18" spans="1:9" ht="12.75">
      <c r="A18" s="389" t="s">
        <v>344</v>
      </c>
      <c r="B18" s="417">
        <v>9854.2</v>
      </c>
      <c r="C18" s="417">
        <f>D18+E18</f>
        <v>4592.7</v>
      </c>
      <c r="D18" s="418">
        <v>1400.3</v>
      </c>
      <c r="E18" s="418">
        <v>3192.4</v>
      </c>
      <c r="F18" s="418">
        <v>1402.5</v>
      </c>
      <c r="G18" s="418">
        <v>324</v>
      </c>
      <c r="H18" s="418">
        <f>B18+C18-F18</f>
        <v>13044.4</v>
      </c>
      <c r="I18" s="390">
        <f>(B18+H18)/2</f>
        <v>11449.3</v>
      </c>
    </row>
    <row r="19" spans="1:8" ht="12.75">
      <c r="A19" s="5" t="s">
        <v>805</v>
      </c>
      <c r="B19" s="16"/>
      <c r="C19" s="16"/>
      <c r="D19" s="16"/>
      <c r="E19" s="16"/>
      <c r="F19" s="16"/>
      <c r="G19" s="16"/>
      <c r="H19" s="16"/>
    </row>
    <row r="20" spans="1:9" ht="12.75">
      <c r="A20" s="5" t="s">
        <v>806</v>
      </c>
      <c r="B20" s="349"/>
      <c r="C20" s="349"/>
      <c r="D20" s="349"/>
      <c r="E20" s="349"/>
      <c r="F20" s="349"/>
      <c r="G20" s="349"/>
      <c r="H20" s="349"/>
      <c r="I20" s="390">
        <f>(B21+H21)/2</f>
        <v>3353</v>
      </c>
    </row>
    <row r="21" spans="1:9" ht="12.75">
      <c r="A21" s="5" t="s">
        <v>807</v>
      </c>
      <c r="B21" s="417">
        <v>2692.6</v>
      </c>
      <c r="C21" s="417">
        <f>D21+E21</f>
        <v>1925.4</v>
      </c>
      <c r="D21" s="418">
        <v>1017.2</v>
      </c>
      <c r="E21" s="418">
        <v>908.2</v>
      </c>
      <c r="F21" s="418">
        <v>604.7</v>
      </c>
      <c r="G21" s="418">
        <v>248.5</v>
      </c>
      <c r="H21" s="418">
        <f>B21+C21-F21</f>
        <v>4013.3</v>
      </c>
      <c r="I21" s="390"/>
    </row>
    <row r="22" spans="1:9" ht="12.75">
      <c r="A22" s="389" t="s">
        <v>347</v>
      </c>
      <c r="B22" s="417">
        <v>2366.7</v>
      </c>
      <c r="C22" s="417">
        <f>D22+E22</f>
        <v>232.3</v>
      </c>
      <c r="D22" s="418">
        <v>102.6</v>
      </c>
      <c r="E22" s="418">
        <v>129.7</v>
      </c>
      <c r="F22" s="418">
        <v>181.6</v>
      </c>
      <c r="G22" s="418">
        <v>83.2</v>
      </c>
      <c r="H22" s="418">
        <f>B22+C22-F22</f>
        <v>2417.4</v>
      </c>
      <c r="I22" s="390">
        <f>(B22+H22)/2</f>
        <v>2392.1</v>
      </c>
    </row>
    <row r="23" spans="1:9" ht="12.75">
      <c r="A23" s="389" t="s">
        <v>348</v>
      </c>
      <c r="B23" s="417">
        <v>13917.6</v>
      </c>
      <c r="C23" s="417">
        <f>D23+E23</f>
        <v>8552.1</v>
      </c>
      <c r="D23" s="418">
        <v>6078.7</v>
      </c>
      <c r="E23" s="418">
        <v>2473.4</v>
      </c>
      <c r="F23" s="418">
        <v>4956.1</v>
      </c>
      <c r="G23" s="418">
        <v>1322.1</v>
      </c>
      <c r="H23" s="418">
        <f>B23+C23-F23</f>
        <v>17513.6</v>
      </c>
      <c r="I23" s="390">
        <f>(B23+H23)/2</f>
        <v>15715.6</v>
      </c>
    </row>
    <row r="24" spans="1:9" ht="12.75">
      <c r="A24" s="389" t="s">
        <v>399</v>
      </c>
      <c r="B24" s="417">
        <v>2453.5</v>
      </c>
      <c r="C24" s="417">
        <f>D24+E24</f>
        <v>1513.2</v>
      </c>
      <c r="D24" s="418">
        <v>1061.3</v>
      </c>
      <c r="E24" s="418">
        <v>451.9</v>
      </c>
      <c r="F24" s="418">
        <v>538.9</v>
      </c>
      <c r="G24" s="418">
        <v>461</v>
      </c>
      <c r="H24" s="418">
        <f>B24+C24-F24</f>
        <v>3427.8</v>
      </c>
      <c r="I24" s="390">
        <f>(B24+H24)/2</f>
        <v>2940.7</v>
      </c>
    </row>
    <row r="25" spans="1:8" ht="12.75">
      <c r="A25" s="5" t="s">
        <v>808</v>
      </c>
      <c r="B25" s="16"/>
      <c r="C25" s="16"/>
      <c r="D25" s="16"/>
      <c r="E25" s="16"/>
      <c r="F25" s="16"/>
      <c r="G25" s="16"/>
      <c r="H25" s="16"/>
    </row>
    <row r="26" spans="1:9" ht="12.75">
      <c r="A26" s="5" t="s">
        <v>812</v>
      </c>
      <c r="B26" s="349"/>
      <c r="C26" s="349"/>
      <c r="D26" s="349"/>
      <c r="E26" s="349"/>
      <c r="F26" s="349"/>
      <c r="G26" s="349"/>
      <c r="H26" s="349"/>
      <c r="I26" s="390">
        <f>(B27+H27)/2</f>
        <v>25891.7</v>
      </c>
    </row>
    <row r="27" spans="1:9" ht="12.75">
      <c r="A27" s="5" t="s">
        <v>811</v>
      </c>
      <c r="B27" s="417">
        <v>24237.9</v>
      </c>
      <c r="C27" s="417">
        <f>D27+E27</f>
        <v>6309</v>
      </c>
      <c r="D27" s="417">
        <v>1213.1</v>
      </c>
      <c r="E27" s="417">
        <v>5095.9</v>
      </c>
      <c r="F27" s="417">
        <v>3001.4</v>
      </c>
      <c r="G27" s="417">
        <v>1673.4</v>
      </c>
      <c r="H27" s="417">
        <f>B27+C27-F27</f>
        <v>27545.5</v>
      </c>
      <c r="I27" s="390"/>
    </row>
    <row r="28" spans="1:9" ht="12.75">
      <c r="A28" s="5" t="s">
        <v>352</v>
      </c>
      <c r="B28" s="417">
        <v>17401.5</v>
      </c>
      <c r="C28" s="417">
        <f>D28+E28</f>
        <v>6696.6</v>
      </c>
      <c r="D28" s="417">
        <v>1763.8</v>
      </c>
      <c r="E28" s="417">
        <v>4932.8</v>
      </c>
      <c r="F28" s="417">
        <v>5621.7</v>
      </c>
      <c r="G28" s="417">
        <v>1886.7</v>
      </c>
      <c r="H28" s="417">
        <f>B28+C28-F28</f>
        <v>18476.4</v>
      </c>
      <c r="I28" s="390">
        <f>(B28+H28)/2</f>
        <v>17939</v>
      </c>
    </row>
    <row r="29" spans="1:9" ht="12.75">
      <c r="A29" s="389" t="s">
        <v>353</v>
      </c>
      <c r="B29" s="417">
        <v>4953.1</v>
      </c>
      <c r="C29" s="417">
        <f>D29+E29</f>
        <v>629.8</v>
      </c>
      <c r="D29" s="417">
        <v>419.3</v>
      </c>
      <c r="E29" s="417">
        <v>210.5</v>
      </c>
      <c r="F29" s="417">
        <v>643</v>
      </c>
      <c r="G29" s="417">
        <v>615.4</v>
      </c>
      <c r="H29" s="417">
        <f>B29+C29-F29</f>
        <v>4939.9</v>
      </c>
      <c r="I29" s="390">
        <f>(B29+H29)/2</f>
        <v>4946.5</v>
      </c>
    </row>
    <row r="30" spans="1:8" ht="12.75">
      <c r="A30" s="5" t="s">
        <v>483</v>
      </c>
      <c r="B30" s="16"/>
      <c r="C30" s="16"/>
      <c r="D30" s="16"/>
      <c r="E30" s="16"/>
      <c r="F30" s="16"/>
      <c r="G30" s="16"/>
      <c r="H30" s="16"/>
    </row>
    <row r="31" spans="1:9" ht="12.75">
      <c r="A31" s="5" t="s">
        <v>484</v>
      </c>
      <c r="B31" s="417">
        <v>2917.9</v>
      </c>
      <c r="C31" s="417">
        <f>D31+E31</f>
        <v>608.4</v>
      </c>
      <c r="D31" s="417">
        <v>485.3</v>
      </c>
      <c r="E31" s="417">
        <v>123.1</v>
      </c>
      <c r="F31" s="417">
        <v>731.8</v>
      </c>
      <c r="G31" s="417">
        <v>674.1</v>
      </c>
      <c r="H31" s="417">
        <f>B31+C31-F31</f>
        <v>2794.5</v>
      </c>
      <c r="I31" s="390">
        <f>(B31+H31)/2</f>
        <v>2856.2</v>
      </c>
    </row>
    <row r="32" spans="1:8" ht="12.75">
      <c r="A32" s="5" t="s">
        <v>809</v>
      </c>
      <c r="B32" s="16"/>
      <c r="C32" s="16"/>
      <c r="D32" s="16"/>
      <c r="E32" s="16"/>
      <c r="F32" s="16"/>
      <c r="G32" s="16"/>
      <c r="H32" s="16"/>
    </row>
    <row r="33" spans="1:9" ht="13.5" thickBot="1">
      <c r="A33" s="38" t="s">
        <v>810</v>
      </c>
      <c r="B33" s="417">
        <v>4916.2</v>
      </c>
      <c r="C33" s="417">
        <f>D33+E33</f>
        <v>795.2</v>
      </c>
      <c r="D33" s="417">
        <v>316.2</v>
      </c>
      <c r="E33" s="417">
        <v>479</v>
      </c>
      <c r="F33" s="417">
        <v>791.8</v>
      </c>
      <c r="G33" s="417">
        <v>413</v>
      </c>
      <c r="H33" s="417">
        <f>B33+C33-F33</f>
        <v>4919.6</v>
      </c>
      <c r="I33" s="391">
        <f>(B33+H33)/2</f>
        <v>4917.9</v>
      </c>
    </row>
    <row r="34" spans="1:8" ht="13.5" thickBot="1">
      <c r="A34" s="42"/>
      <c r="B34" s="115"/>
      <c r="C34" s="115"/>
      <c r="D34" s="115"/>
      <c r="E34" s="115"/>
      <c r="F34" s="115"/>
      <c r="G34" s="115"/>
      <c r="H34" s="115"/>
    </row>
    <row r="35" ht="18.75" customHeight="1">
      <c r="A35" s="85" t="s">
        <v>715</v>
      </c>
    </row>
    <row r="36" spans="1:8" ht="18.75" customHeight="1" thickBot="1">
      <c r="A36" s="104" t="s">
        <v>519</v>
      </c>
      <c r="B36" s="42"/>
      <c r="C36" s="42"/>
      <c r="D36" s="381"/>
      <c r="G36" s="381"/>
      <c r="H36" s="382"/>
    </row>
    <row r="37" spans="1:9" ht="25.5" customHeight="1">
      <c r="A37" s="501"/>
      <c r="B37" s="492" t="s">
        <v>688</v>
      </c>
      <c r="C37" s="478" t="s">
        <v>711</v>
      </c>
      <c r="D37" s="383" t="s">
        <v>704</v>
      </c>
      <c r="E37" s="383"/>
      <c r="F37" s="478" t="s">
        <v>712</v>
      </c>
      <c r="G37" s="383" t="s">
        <v>704</v>
      </c>
      <c r="H37" s="488" t="s">
        <v>696</v>
      </c>
      <c r="I37" s="496" t="s">
        <v>706</v>
      </c>
    </row>
    <row r="38" spans="1:9" ht="84.75" thickBot="1">
      <c r="A38" s="502"/>
      <c r="B38" s="493"/>
      <c r="C38" s="479"/>
      <c r="D38" s="384" t="s">
        <v>713</v>
      </c>
      <c r="E38" s="384" t="s">
        <v>714</v>
      </c>
      <c r="F38" s="479"/>
      <c r="G38" s="384" t="s">
        <v>716</v>
      </c>
      <c r="H38" s="489"/>
      <c r="I38" s="497"/>
    </row>
    <row r="40" ht="12.75">
      <c r="A40" s="385">
        <v>2008</v>
      </c>
    </row>
    <row r="41" spans="1:9" ht="12.75">
      <c r="A41" s="392"/>
      <c r="B41" s="393"/>
      <c r="C41" s="393"/>
      <c r="D41" s="393"/>
      <c r="E41" s="393"/>
      <c r="F41" s="393"/>
      <c r="G41" s="393"/>
      <c r="H41" s="393"/>
      <c r="I41" s="393"/>
    </row>
    <row r="42" spans="1:9" ht="12.75">
      <c r="A42" s="387" t="s">
        <v>125</v>
      </c>
      <c r="B42" s="416">
        <v>196833.3</v>
      </c>
      <c r="C42" s="416">
        <v>78057.1</v>
      </c>
      <c r="D42" s="416">
        <v>19146.9</v>
      </c>
      <c r="E42" s="416">
        <v>58910.2</v>
      </c>
      <c r="F42" s="416">
        <v>51127.6</v>
      </c>
      <c r="G42" s="416">
        <v>19524.6</v>
      </c>
      <c r="H42" s="416">
        <v>223762.8</v>
      </c>
      <c r="I42" s="4">
        <v>210298.1</v>
      </c>
    </row>
    <row r="43" spans="1:8" ht="12.75">
      <c r="A43" s="387"/>
      <c r="B43" s="67"/>
      <c r="C43" s="67"/>
      <c r="D43" s="67"/>
      <c r="E43" s="67"/>
      <c r="F43" s="67"/>
      <c r="G43" s="67"/>
      <c r="H43" s="67"/>
    </row>
    <row r="44" spans="1:9" ht="12.75">
      <c r="A44" s="389" t="s">
        <v>803</v>
      </c>
      <c r="B44" s="350"/>
      <c r="C44" s="350"/>
      <c r="D44" s="350"/>
      <c r="E44" s="350"/>
      <c r="F44" s="350"/>
      <c r="G44" s="350"/>
      <c r="H44" s="350"/>
      <c r="I44" s="394">
        <f>(B45+H45)/2</f>
        <v>30436.2</v>
      </c>
    </row>
    <row r="45" spans="1:9" ht="12.75">
      <c r="A45" s="389" t="s">
        <v>804</v>
      </c>
      <c r="B45" s="417">
        <v>30324.9</v>
      </c>
      <c r="C45" s="417">
        <f>D45+E45</f>
        <v>16787.6</v>
      </c>
      <c r="D45" s="417">
        <v>91.7</v>
      </c>
      <c r="E45" s="417">
        <v>16695.9</v>
      </c>
      <c r="F45" s="417">
        <v>16565</v>
      </c>
      <c r="G45" s="417">
        <v>1588.4</v>
      </c>
      <c r="H45" s="417">
        <f>B45+C45-F45</f>
        <v>30547.5</v>
      </c>
      <c r="I45" s="394"/>
    </row>
    <row r="46" spans="1:9" ht="12.75">
      <c r="A46" s="389" t="s">
        <v>707</v>
      </c>
      <c r="B46" s="417">
        <v>29.7</v>
      </c>
      <c r="C46" s="417">
        <f>D46+E46</f>
        <v>22.4</v>
      </c>
      <c r="D46" s="417">
        <v>18.2</v>
      </c>
      <c r="E46" s="417">
        <v>4.2</v>
      </c>
      <c r="F46" s="417">
        <v>15.2</v>
      </c>
      <c r="G46" s="417">
        <v>10.7</v>
      </c>
      <c r="H46" s="417">
        <f>B46+C46-F46</f>
        <v>36.9</v>
      </c>
      <c r="I46" s="394">
        <f>(B46+H46)/2</f>
        <v>33.3</v>
      </c>
    </row>
    <row r="47" spans="1:9" ht="12.75">
      <c r="A47" s="389" t="s">
        <v>479</v>
      </c>
      <c r="B47" s="417">
        <v>2125.2</v>
      </c>
      <c r="C47" s="417">
        <f>D47+E47</f>
        <v>1522.3</v>
      </c>
      <c r="D47" s="418">
        <v>1010.4</v>
      </c>
      <c r="E47" s="418">
        <v>511.9</v>
      </c>
      <c r="F47" s="418">
        <v>682.9</v>
      </c>
      <c r="G47" s="418">
        <v>358</v>
      </c>
      <c r="H47" s="418">
        <f>B47+C47-F47</f>
        <v>2964.6</v>
      </c>
      <c r="I47" s="394">
        <f>(B47+H47)/2</f>
        <v>2544.9</v>
      </c>
    </row>
    <row r="48" spans="1:9" ht="12.75" customHeight="1">
      <c r="A48" s="389" t="s">
        <v>341</v>
      </c>
      <c r="B48" s="417">
        <v>47151.3</v>
      </c>
      <c r="C48" s="417">
        <f>D48+E48</f>
        <v>19136.4</v>
      </c>
      <c r="D48" s="418">
        <v>3634.5</v>
      </c>
      <c r="E48" s="418">
        <v>15501.9</v>
      </c>
      <c r="F48" s="418">
        <v>7384</v>
      </c>
      <c r="G48" s="418">
        <v>7275.6</v>
      </c>
      <c r="H48" s="418">
        <f>B48+C48-F48</f>
        <v>58903.7</v>
      </c>
      <c r="I48" s="394">
        <f>(B48+H48)/2</f>
        <v>53027.5</v>
      </c>
    </row>
    <row r="49" spans="1:8" ht="12.75">
      <c r="A49" s="389" t="s">
        <v>472</v>
      </c>
      <c r="B49" s="67"/>
      <c r="C49" s="67"/>
      <c r="D49" s="67"/>
      <c r="E49" s="67"/>
      <c r="F49" s="67"/>
      <c r="G49" s="67"/>
      <c r="H49" s="67"/>
    </row>
    <row r="50" spans="1:9" ht="12.75">
      <c r="A50" s="389" t="s">
        <v>708</v>
      </c>
      <c r="B50" s="417">
        <v>16329.5</v>
      </c>
      <c r="C50" s="417">
        <f>D50+E50</f>
        <v>5059.9</v>
      </c>
      <c r="D50" s="418">
        <v>947.7</v>
      </c>
      <c r="E50" s="418">
        <v>4112.2</v>
      </c>
      <c r="F50" s="418">
        <v>3277.3</v>
      </c>
      <c r="G50" s="418">
        <v>783.8</v>
      </c>
      <c r="H50" s="418">
        <f>B50+C50-F50</f>
        <v>18112.1</v>
      </c>
      <c r="I50" s="394">
        <f>(B50+H50)/2</f>
        <v>17220.8</v>
      </c>
    </row>
    <row r="51" spans="1:9" ht="12.75">
      <c r="A51" s="389" t="s">
        <v>344</v>
      </c>
      <c r="B51" s="417">
        <v>13707.3</v>
      </c>
      <c r="C51" s="417">
        <f>D51+E51</f>
        <v>5325.3</v>
      </c>
      <c r="D51" s="418">
        <v>1530.4</v>
      </c>
      <c r="E51" s="418">
        <v>3794.9</v>
      </c>
      <c r="F51" s="418">
        <v>3024.1</v>
      </c>
      <c r="G51" s="418">
        <v>642.2</v>
      </c>
      <c r="H51" s="418">
        <f>B51+C51-F51</f>
        <v>16008.5</v>
      </c>
      <c r="I51" s="394">
        <f>(B51+H51)/2</f>
        <v>14857.9</v>
      </c>
    </row>
    <row r="52" spans="1:8" ht="12.75">
      <c r="A52" s="5" t="s">
        <v>805</v>
      </c>
      <c r="B52" s="67"/>
      <c r="C52" s="67"/>
      <c r="D52" s="67"/>
      <c r="E52" s="67"/>
      <c r="F52" s="67"/>
      <c r="G52" s="67"/>
      <c r="H52" s="67"/>
    </row>
    <row r="53" spans="1:9" ht="12.75">
      <c r="A53" s="5" t="s">
        <v>806</v>
      </c>
      <c r="B53" s="350"/>
      <c r="C53" s="350"/>
      <c r="D53" s="350"/>
      <c r="E53" s="350"/>
      <c r="F53" s="350"/>
      <c r="G53" s="350"/>
      <c r="H53" s="350"/>
      <c r="I53" s="394">
        <f>(B54+H54)/2</f>
        <v>4749.1</v>
      </c>
    </row>
    <row r="54" spans="1:9" ht="12.75">
      <c r="A54" s="5" t="s">
        <v>807</v>
      </c>
      <c r="B54" s="417">
        <v>4056.7</v>
      </c>
      <c r="C54" s="417">
        <f>D54+E54</f>
        <v>2155.2</v>
      </c>
      <c r="D54" s="418">
        <v>509.5</v>
      </c>
      <c r="E54" s="418">
        <v>1645.7</v>
      </c>
      <c r="F54" s="418">
        <v>770.5</v>
      </c>
      <c r="G54" s="418">
        <v>323.8</v>
      </c>
      <c r="H54" s="418">
        <f>B54+C54-F54</f>
        <v>5441.4</v>
      </c>
      <c r="I54" s="394"/>
    </row>
    <row r="55" spans="1:9" ht="12.75">
      <c r="A55" s="389" t="s">
        <v>347</v>
      </c>
      <c r="B55" s="417">
        <v>2240.2</v>
      </c>
      <c r="C55" s="417">
        <f>D55+E55</f>
        <v>291.4</v>
      </c>
      <c r="D55" s="418">
        <v>107.1</v>
      </c>
      <c r="E55" s="418">
        <v>184.3</v>
      </c>
      <c r="F55" s="418">
        <v>143.3</v>
      </c>
      <c r="G55" s="418">
        <v>120</v>
      </c>
      <c r="H55" s="418">
        <f>B55+C55-F55</f>
        <v>2388.3</v>
      </c>
      <c r="I55" s="394">
        <f>(B55+H55)/2</f>
        <v>2314.3</v>
      </c>
    </row>
    <row r="56" spans="1:9" ht="12.75">
      <c r="A56" s="389" t="s">
        <v>348</v>
      </c>
      <c r="B56" s="417">
        <v>17678.1</v>
      </c>
      <c r="C56" s="417">
        <f>D56+E56</f>
        <v>9923.1</v>
      </c>
      <c r="D56" s="418">
        <v>5988.9</v>
      </c>
      <c r="E56" s="418">
        <v>3934.2</v>
      </c>
      <c r="F56" s="418">
        <v>5288.3</v>
      </c>
      <c r="G56" s="418">
        <v>2327.6</v>
      </c>
      <c r="H56" s="418">
        <f>B56+C56-F56</f>
        <v>22312.9</v>
      </c>
      <c r="I56" s="394">
        <f>(B56+H56)/2</f>
        <v>19995.5</v>
      </c>
    </row>
    <row r="57" spans="1:9" ht="12.75">
      <c r="A57" s="389" t="s">
        <v>399</v>
      </c>
      <c r="B57" s="417">
        <v>3664</v>
      </c>
      <c r="C57" s="417">
        <f>D57+E57</f>
        <v>2380</v>
      </c>
      <c r="D57" s="418">
        <v>1326.1</v>
      </c>
      <c r="E57" s="418">
        <v>1053.9</v>
      </c>
      <c r="F57" s="418">
        <v>919.5</v>
      </c>
      <c r="G57" s="418">
        <v>505.2</v>
      </c>
      <c r="H57" s="418">
        <f>B57+C57-F57</f>
        <v>5124.5</v>
      </c>
      <c r="I57" s="394">
        <f>(B57+H57)/2</f>
        <v>4394.3</v>
      </c>
    </row>
    <row r="58" spans="1:8" ht="12.75">
      <c r="A58" s="5" t="s">
        <v>808</v>
      </c>
      <c r="B58" s="67"/>
      <c r="C58" s="67"/>
      <c r="D58" s="67"/>
      <c r="E58" s="67"/>
      <c r="F58" s="67"/>
      <c r="G58" s="67"/>
      <c r="H58" s="67"/>
    </row>
    <row r="59" spans="1:9" ht="12.75">
      <c r="A59" s="5" t="s">
        <v>812</v>
      </c>
      <c r="B59" s="350"/>
      <c r="C59" s="350"/>
      <c r="D59" s="350"/>
      <c r="E59" s="350"/>
      <c r="F59" s="350"/>
      <c r="G59" s="350"/>
      <c r="H59" s="350"/>
      <c r="I59" s="394">
        <f>(B60+H60)/2</f>
        <v>28757.4</v>
      </c>
    </row>
    <row r="60" spans="1:9" ht="12.75">
      <c r="A60" s="5" t="s">
        <v>811</v>
      </c>
      <c r="B60" s="417">
        <v>26500.2</v>
      </c>
      <c r="C60" s="417">
        <f>D60+E60</f>
        <v>8068.1</v>
      </c>
      <c r="D60" s="417">
        <v>1331.2</v>
      </c>
      <c r="E60" s="417">
        <v>6736.9</v>
      </c>
      <c r="F60" s="417">
        <v>3553.7</v>
      </c>
      <c r="G60" s="417">
        <v>1912.6</v>
      </c>
      <c r="H60" s="417">
        <f>B60+C60-F60</f>
        <v>31014.6</v>
      </c>
      <c r="I60" s="394"/>
    </row>
    <row r="61" spans="1:9" ht="12.75">
      <c r="A61" s="5" t="s">
        <v>352</v>
      </c>
      <c r="B61" s="417">
        <v>20539</v>
      </c>
      <c r="C61" s="417">
        <f>D61+E61</f>
        <v>5098.4</v>
      </c>
      <c r="D61" s="417">
        <v>1427.2</v>
      </c>
      <c r="E61" s="417">
        <v>3671.2</v>
      </c>
      <c r="F61" s="417">
        <v>6884</v>
      </c>
      <c r="G61" s="417">
        <v>2051.2</v>
      </c>
      <c r="H61" s="417">
        <f>B61+C61-F61</f>
        <v>18753.4</v>
      </c>
      <c r="I61" s="394">
        <f>(B61+H61)/2</f>
        <v>19646.2</v>
      </c>
    </row>
    <row r="62" spans="1:9" ht="12.75">
      <c r="A62" s="389" t="s">
        <v>353</v>
      </c>
      <c r="B62" s="417">
        <v>4325.4</v>
      </c>
      <c r="C62" s="417">
        <f>D62+E62</f>
        <v>550.7</v>
      </c>
      <c r="D62" s="417">
        <v>301.3</v>
      </c>
      <c r="E62" s="417">
        <v>249.4</v>
      </c>
      <c r="F62" s="417">
        <v>779.9</v>
      </c>
      <c r="G62" s="417">
        <v>635.9</v>
      </c>
      <c r="H62" s="417">
        <f>B62+C62-F62</f>
        <v>4096.2</v>
      </c>
      <c r="I62" s="394">
        <f>(B62+H62)/2</f>
        <v>4210.8</v>
      </c>
    </row>
    <row r="63" spans="1:8" ht="12.75">
      <c r="A63" s="5" t="s">
        <v>483</v>
      </c>
      <c r="B63" s="67"/>
      <c r="C63" s="67"/>
      <c r="D63" s="67"/>
      <c r="E63" s="67"/>
      <c r="F63" s="67"/>
      <c r="G63" s="67"/>
      <c r="H63" s="67"/>
    </row>
    <row r="64" spans="1:9" ht="12.75">
      <c r="A64" s="5" t="s">
        <v>484</v>
      </c>
      <c r="B64" s="417">
        <v>3267.1</v>
      </c>
      <c r="C64" s="417">
        <f>D64+E64</f>
        <v>790.2</v>
      </c>
      <c r="D64" s="417">
        <v>364.2</v>
      </c>
      <c r="E64" s="417">
        <v>426</v>
      </c>
      <c r="F64" s="417">
        <v>959.5</v>
      </c>
      <c r="G64" s="417">
        <v>844.7</v>
      </c>
      <c r="H64" s="417">
        <f>B64+C64-F64</f>
        <v>3097.8</v>
      </c>
      <c r="I64" s="394">
        <f>(B64+H64)/2</f>
        <v>3182.5</v>
      </c>
    </row>
    <row r="65" spans="1:8" ht="12.75">
      <c r="A65" s="5" t="s">
        <v>809</v>
      </c>
      <c r="B65" s="67"/>
      <c r="C65" s="67"/>
      <c r="D65" s="67"/>
      <c r="E65" s="67"/>
      <c r="F65" s="67"/>
      <c r="G65" s="67"/>
      <c r="H65" s="67"/>
    </row>
    <row r="66" spans="1:9" ht="13.5" thickBot="1">
      <c r="A66" s="38" t="s">
        <v>810</v>
      </c>
      <c r="B66" s="417">
        <v>4894.7</v>
      </c>
      <c r="C66" s="417">
        <f>D66+E66</f>
        <v>946.1</v>
      </c>
      <c r="D66" s="417">
        <v>558.5</v>
      </c>
      <c r="E66" s="417">
        <v>387.6</v>
      </c>
      <c r="F66" s="417">
        <v>880.4</v>
      </c>
      <c r="G66" s="417">
        <v>144.9</v>
      </c>
      <c r="H66" s="417">
        <f>B66+C66-F66</f>
        <v>4960.4</v>
      </c>
      <c r="I66" s="395">
        <f>(B66+H66)/2</f>
        <v>4927.6</v>
      </c>
    </row>
    <row r="67" spans="1:8" ht="13.5" thickBot="1">
      <c r="A67" s="42"/>
      <c r="B67" s="42"/>
      <c r="C67" s="42"/>
      <c r="D67" s="42"/>
      <c r="E67" s="42"/>
      <c r="F67" s="42"/>
      <c r="G67" s="42"/>
      <c r="H67" s="42"/>
    </row>
    <row r="68" ht="18.75" customHeight="1">
      <c r="A68" s="85" t="s">
        <v>715</v>
      </c>
    </row>
    <row r="69" spans="1:8" ht="18.75" customHeight="1" thickBot="1">
      <c r="A69" s="104" t="s">
        <v>518</v>
      </c>
      <c r="B69" s="42"/>
      <c r="C69" s="42"/>
      <c r="D69" s="381"/>
      <c r="G69" s="381"/>
      <c r="H69" s="382"/>
    </row>
    <row r="70" spans="1:9" ht="25.5" customHeight="1">
      <c r="A70" s="501"/>
      <c r="B70" s="492" t="s">
        <v>688</v>
      </c>
      <c r="C70" s="478" t="s">
        <v>711</v>
      </c>
      <c r="D70" s="383" t="s">
        <v>704</v>
      </c>
      <c r="E70" s="383"/>
      <c r="F70" s="478" t="s">
        <v>712</v>
      </c>
      <c r="G70" s="383" t="s">
        <v>704</v>
      </c>
      <c r="H70" s="488" t="s">
        <v>696</v>
      </c>
      <c r="I70" s="496" t="s">
        <v>706</v>
      </c>
    </row>
    <row r="71" spans="1:9" ht="84.75" thickBot="1">
      <c r="A71" s="502"/>
      <c r="B71" s="493"/>
      <c r="C71" s="479"/>
      <c r="D71" s="384" t="s">
        <v>713</v>
      </c>
      <c r="E71" s="384" t="s">
        <v>714</v>
      </c>
      <c r="F71" s="479"/>
      <c r="G71" s="384" t="s">
        <v>716</v>
      </c>
      <c r="H71" s="489"/>
      <c r="I71" s="497"/>
    </row>
    <row r="73" ht="12.75">
      <c r="A73" s="385">
        <v>2009</v>
      </c>
    </row>
    <row r="74" spans="1:8" ht="12.75">
      <c r="A74" s="386"/>
      <c r="B74" s="140"/>
      <c r="C74" s="140"/>
      <c r="D74" s="140"/>
      <c r="E74" s="140"/>
      <c r="F74" s="140"/>
      <c r="G74" s="140"/>
      <c r="H74" s="140"/>
    </row>
    <row r="75" spans="1:9" ht="12.75">
      <c r="A75" s="387" t="s">
        <v>125</v>
      </c>
      <c r="B75" s="414">
        <v>228011.1</v>
      </c>
      <c r="C75" s="414">
        <v>94593.1</v>
      </c>
      <c r="D75" s="414">
        <v>16220.8</v>
      </c>
      <c r="E75" s="414">
        <v>78372.3</v>
      </c>
      <c r="F75" s="414">
        <v>68043</v>
      </c>
      <c r="G75" s="414">
        <v>20193.8</v>
      </c>
      <c r="H75" s="414">
        <v>254561.2</v>
      </c>
      <c r="I75" s="9">
        <v>241286.2</v>
      </c>
    </row>
    <row r="76" spans="1:8" ht="12.75">
      <c r="A76" s="388"/>
      <c r="B76" s="67"/>
      <c r="C76" s="67"/>
      <c r="D76" s="67"/>
      <c r="E76" s="67"/>
      <c r="F76" s="67"/>
      <c r="G76" s="67"/>
      <c r="H76" s="67"/>
    </row>
    <row r="77" spans="1:9" ht="12.75">
      <c r="A77" s="389" t="s">
        <v>803</v>
      </c>
      <c r="B77" s="350"/>
      <c r="C77" s="350"/>
      <c r="D77" s="350"/>
      <c r="E77" s="350"/>
      <c r="F77" s="350"/>
      <c r="G77" s="350"/>
      <c r="H77" s="350"/>
      <c r="I77" s="396">
        <f>(B78+H78)/2</f>
        <v>31671.2</v>
      </c>
    </row>
    <row r="78" spans="1:9" ht="12.75">
      <c r="A78" s="389" t="s">
        <v>804</v>
      </c>
      <c r="B78" s="418">
        <v>31769</v>
      </c>
      <c r="C78" s="418">
        <f>D78+E78</f>
        <v>18757.8</v>
      </c>
      <c r="D78" s="418">
        <v>166.3</v>
      </c>
      <c r="E78" s="418">
        <v>18591.5</v>
      </c>
      <c r="F78" s="418">
        <v>18953.4</v>
      </c>
      <c r="G78" s="418">
        <v>2229.3</v>
      </c>
      <c r="H78" s="418">
        <f>B78+C78-F78</f>
        <v>31573.4</v>
      </c>
      <c r="I78" s="396"/>
    </row>
    <row r="79" spans="1:9" ht="12.75">
      <c r="A79" s="389" t="s">
        <v>707</v>
      </c>
      <c r="B79" s="418">
        <v>26.2</v>
      </c>
      <c r="C79" s="418">
        <f>D79+E79</f>
        <v>16.7</v>
      </c>
      <c r="D79" s="418">
        <v>11.7</v>
      </c>
      <c r="E79" s="418">
        <v>5</v>
      </c>
      <c r="F79" s="418">
        <v>7.5</v>
      </c>
      <c r="G79" s="418">
        <v>4.2</v>
      </c>
      <c r="H79" s="418">
        <f>B79+C79-F79</f>
        <v>35.4</v>
      </c>
      <c r="I79" s="396">
        <f>(B79+H79)/2</f>
        <v>30.8</v>
      </c>
    </row>
    <row r="80" spans="1:9" ht="12.75" customHeight="1">
      <c r="A80" s="389" t="s">
        <v>479</v>
      </c>
      <c r="B80" s="418">
        <v>2224.1</v>
      </c>
      <c r="C80" s="418">
        <f>D80+E80</f>
        <v>754.2</v>
      </c>
      <c r="D80" s="418">
        <v>525.4</v>
      </c>
      <c r="E80" s="418">
        <v>228.8</v>
      </c>
      <c r="F80" s="418">
        <v>455.6</v>
      </c>
      <c r="G80" s="418">
        <v>243.6</v>
      </c>
      <c r="H80" s="418">
        <f>B80+C80-F80</f>
        <v>2522.7</v>
      </c>
      <c r="I80" s="396">
        <f>(B80+H80)/2</f>
        <v>2373.4</v>
      </c>
    </row>
    <row r="81" spans="1:9" ht="12.75" customHeight="1">
      <c r="A81" s="389" t="s">
        <v>341</v>
      </c>
      <c r="B81" s="418">
        <v>57789.8</v>
      </c>
      <c r="C81" s="418">
        <f>D81+E81</f>
        <v>24074.8</v>
      </c>
      <c r="D81" s="418">
        <v>1448.8</v>
      </c>
      <c r="E81" s="418">
        <v>22626</v>
      </c>
      <c r="F81" s="418">
        <v>16476.4</v>
      </c>
      <c r="G81" s="418">
        <v>5990.5</v>
      </c>
      <c r="H81" s="418">
        <f>B81+C81-F81</f>
        <v>65388.2</v>
      </c>
      <c r="I81" s="396">
        <f>(B81+H81)/2</f>
        <v>61589</v>
      </c>
    </row>
    <row r="82" spans="1:8" ht="12.75">
      <c r="A82" s="389" t="s">
        <v>472</v>
      </c>
      <c r="B82" s="67"/>
      <c r="C82" s="67"/>
      <c r="D82" s="67"/>
      <c r="E82" s="67"/>
      <c r="F82" s="67"/>
      <c r="G82" s="67"/>
      <c r="H82" s="67"/>
    </row>
    <row r="83" spans="1:9" ht="12.75">
      <c r="A83" s="389" t="s">
        <v>708</v>
      </c>
      <c r="B83" s="418">
        <v>18672.9</v>
      </c>
      <c r="C83" s="418">
        <f>D83+E83</f>
        <v>6455.4</v>
      </c>
      <c r="D83" s="418">
        <v>907.1</v>
      </c>
      <c r="E83" s="418">
        <v>5548.3</v>
      </c>
      <c r="F83" s="418">
        <v>7838.1</v>
      </c>
      <c r="G83" s="418">
        <v>792.1</v>
      </c>
      <c r="H83" s="418">
        <f>B83+C83-F83</f>
        <v>17290.2</v>
      </c>
      <c r="I83" s="396">
        <f>(B83+H83)/2</f>
        <v>17981.6</v>
      </c>
    </row>
    <row r="84" spans="1:9" ht="12.75">
      <c r="A84" s="389" t="s">
        <v>344</v>
      </c>
      <c r="B84" s="418">
        <v>15255.7</v>
      </c>
      <c r="C84" s="418">
        <f>D84+E84</f>
        <v>4573.3</v>
      </c>
      <c r="D84" s="418">
        <v>1149.1</v>
      </c>
      <c r="E84" s="418">
        <v>3424.2</v>
      </c>
      <c r="F84" s="418">
        <v>2169.3</v>
      </c>
      <c r="G84" s="418">
        <v>816.1</v>
      </c>
      <c r="H84" s="418">
        <f>B84+C84-F84</f>
        <v>17659.7</v>
      </c>
      <c r="I84" s="396">
        <f>(B84+H84)/2</f>
        <v>16457.7</v>
      </c>
    </row>
    <row r="85" spans="1:8" ht="12.75">
      <c r="A85" s="5" t="s">
        <v>805</v>
      </c>
      <c r="B85" s="67"/>
      <c r="C85" s="67"/>
      <c r="D85" s="67"/>
      <c r="E85" s="67"/>
      <c r="F85" s="67"/>
      <c r="G85" s="67"/>
      <c r="H85" s="67"/>
    </row>
    <row r="86" spans="1:9" ht="12.75">
      <c r="A86" s="5" t="s">
        <v>806</v>
      </c>
      <c r="B86" s="350"/>
      <c r="C86" s="350"/>
      <c r="D86" s="350"/>
      <c r="E86" s="350"/>
      <c r="F86" s="350"/>
      <c r="G86" s="350"/>
      <c r="H86" s="350"/>
      <c r="I86" s="396">
        <f>(B87+H87)/2</f>
        <v>5153.5</v>
      </c>
    </row>
    <row r="87" spans="1:9" ht="12.75">
      <c r="A87" s="5" t="s">
        <v>807</v>
      </c>
      <c r="B87" s="418">
        <v>5293.8</v>
      </c>
      <c r="C87" s="418">
        <f>D87+E87</f>
        <v>1182.8</v>
      </c>
      <c r="D87" s="418">
        <v>469.6</v>
      </c>
      <c r="E87" s="418">
        <v>713.2</v>
      </c>
      <c r="F87" s="418">
        <v>1463.4</v>
      </c>
      <c r="G87" s="418">
        <v>345.6</v>
      </c>
      <c r="H87" s="418">
        <f>B87+C87-F87</f>
        <v>5013.2</v>
      </c>
      <c r="I87" s="396"/>
    </row>
    <row r="88" spans="1:9" ht="12.75">
      <c r="A88" s="389" t="s">
        <v>347</v>
      </c>
      <c r="B88" s="418">
        <v>2601.7</v>
      </c>
      <c r="C88" s="418">
        <f>D88+E88</f>
        <v>424.9</v>
      </c>
      <c r="D88" s="418">
        <v>190</v>
      </c>
      <c r="E88" s="418">
        <v>234.9</v>
      </c>
      <c r="F88" s="418">
        <v>222.9</v>
      </c>
      <c r="G88" s="418">
        <v>117.5</v>
      </c>
      <c r="H88" s="418">
        <f>B88+C88-F88</f>
        <v>2803.7</v>
      </c>
      <c r="I88" s="396">
        <f>(B88+H88)/2</f>
        <v>2702.7</v>
      </c>
    </row>
    <row r="89" spans="1:9" ht="12.75">
      <c r="A89" s="389" t="s">
        <v>348</v>
      </c>
      <c r="B89" s="418">
        <v>21593.5</v>
      </c>
      <c r="C89" s="418">
        <f>D89+E89</f>
        <v>9949.5</v>
      </c>
      <c r="D89" s="418">
        <v>4645</v>
      </c>
      <c r="E89" s="418">
        <v>5304.5</v>
      </c>
      <c r="F89" s="418">
        <v>9615</v>
      </c>
      <c r="G89" s="418">
        <v>1912.9</v>
      </c>
      <c r="H89" s="418">
        <f>B89+C89-F89</f>
        <v>21928</v>
      </c>
      <c r="I89" s="396">
        <f>(B89+H89)/2</f>
        <v>21760.8</v>
      </c>
    </row>
    <row r="90" spans="1:9" ht="12.75">
      <c r="A90" s="389" t="s">
        <v>399</v>
      </c>
      <c r="B90" s="418">
        <v>4766.2</v>
      </c>
      <c r="C90" s="418">
        <f>D90+E90</f>
        <v>1303.6</v>
      </c>
      <c r="D90" s="418">
        <v>790.3</v>
      </c>
      <c r="E90" s="418">
        <v>513.3</v>
      </c>
      <c r="F90" s="418">
        <v>957.4</v>
      </c>
      <c r="G90" s="418">
        <v>507.7</v>
      </c>
      <c r="H90" s="418">
        <f>B90+C90-F90</f>
        <v>5112.4</v>
      </c>
      <c r="I90" s="396">
        <f>(B90+H90)/2</f>
        <v>4939.3</v>
      </c>
    </row>
    <row r="91" spans="1:8" ht="12.75">
      <c r="A91" s="5" t="s">
        <v>808</v>
      </c>
      <c r="B91" s="67"/>
      <c r="C91" s="67"/>
      <c r="D91" s="67"/>
      <c r="E91" s="67"/>
      <c r="F91" s="67"/>
      <c r="G91" s="67"/>
      <c r="H91" s="67"/>
    </row>
    <row r="92" spans="1:9" ht="12.75">
      <c r="A92" s="5" t="s">
        <v>812</v>
      </c>
      <c r="B92" s="350"/>
      <c r="C92" s="350"/>
      <c r="D92" s="350"/>
      <c r="E92" s="350"/>
      <c r="F92" s="350"/>
      <c r="G92" s="350"/>
      <c r="H92" s="350"/>
      <c r="I92" s="396">
        <f>(B93+H93)/2</f>
        <v>38922.8</v>
      </c>
    </row>
    <row r="93" spans="1:9" ht="12.75">
      <c r="A93" s="5" t="s">
        <v>811</v>
      </c>
      <c r="B93" s="418">
        <v>34598.9</v>
      </c>
      <c r="C93" s="418">
        <f>D93+E93</f>
        <v>12093.3</v>
      </c>
      <c r="D93" s="418">
        <v>1745.5</v>
      </c>
      <c r="E93" s="418">
        <v>10347.8</v>
      </c>
      <c r="F93" s="418">
        <v>3445.6</v>
      </c>
      <c r="G93" s="418">
        <v>2862</v>
      </c>
      <c r="H93" s="418">
        <f>B93+C93-F93</f>
        <v>43246.6</v>
      </c>
      <c r="I93" s="396"/>
    </row>
    <row r="94" spans="1:9" ht="12.75">
      <c r="A94" s="5" t="s">
        <v>352</v>
      </c>
      <c r="B94" s="418">
        <v>19872.2</v>
      </c>
      <c r="C94" s="418">
        <f>D94+E94</f>
        <v>12204.2</v>
      </c>
      <c r="D94" s="418">
        <v>2601.8</v>
      </c>
      <c r="E94" s="418">
        <v>9602.4</v>
      </c>
      <c r="F94" s="418">
        <v>3279.3</v>
      </c>
      <c r="G94" s="418">
        <v>2303.4</v>
      </c>
      <c r="H94" s="418">
        <f>B94+C94-F94</f>
        <v>28797.1</v>
      </c>
      <c r="I94" s="396">
        <f>(B94+H94)/2</f>
        <v>24334.7</v>
      </c>
    </row>
    <row r="95" spans="1:9" ht="12.75">
      <c r="A95" s="389" t="s">
        <v>353</v>
      </c>
      <c r="B95" s="418">
        <v>4088.7</v>
      </c>
      <c r="C95" s="418">
        <f>D95+E95</f>
        <v>888.2</v>
      </c>
      <c r="D95" s="418">
        <v>601</v>
      </c>
      <c r="E95" s="418">
        <v>287.2</v>
      </c>
      <c r="F95" s="418">
        <v>673</v>
      </c>
      <c r="G95" s="418">
        <v>584.7</v>
      </c>
      <c r="H95" s="418">
        <f>B95+C95-F95</f>
        <v>4303.9</v>
      </c>
      <c r="I95" s="396">
        <f>(B95+H95)/2</f>
        <v>4196.3</v>
      </c>
    </row>
    <row r="96" spans="1:8" ht="12.75">
      <c r="A96" s="5" t="s">
        <v>483</v>
      </c>
      <c r="B96" s="67"/>
      <c r="C96" s="67"/>
      <c r="D96" s="67"/>
      <c r="E96" s="67"/>
      <c r="F96" s="67"/>
      <c r="G96" s="67"/>
      <c r="H96" s="67"/>
    </row>
    <row r="97" spans="1:9" ht="12.75">
      <c r="A97" s="5" t="s">
        <v>484</v>
      </c>
      <c r="B97" s="418">
        <v>3677.6</v>
      </c>
      <c r="C97" s="418">
        <f>D97+E97</f>
        <v>829.8</v>
      </c>
      <c r="D97" s="418">
        <v>500.1</v>
      </c>
      <c r="E97" s="418">
        <v>329.7</v>
      </c>
      <c r="F97" s="418">
        <v>1190.1</v>
      </c>
      <c r="G97" s="418">
        <v>957.2</v>
      </c>
      <c r="H97" s="418">
        <f>B97+C97-F97</f>
        <v>3317.3</v>
      </c>
      <c r="I97" s="396">
        <f>(B97+H97)/2</f>
        <v>3497.5</v>
      </c>
    </row>
    <row r="98" spans="1:8" ht="12.75">
      <c r="A98" s="5" t="s">
        <v>809</v>
      </c>
      <c r="B98" s="67"/>
      <c r="C98" s="67"/>
      <c r="D98" s="67"/>
      <c r="E98" s="67"/>
      <c r="F98" s="67"/>
      <c r="G98" s="67"/>
      <c r="H98" s="67"/>
    </row>
    <row r="99" spans="1:9" ht="13.5" thickBot="1">
      <c r="A99" s="38" t="s">
        <v>810</v>
      </c>
      <c r="B99" s="418">
        <v>5780.8</v>
      </c>
      <c r="C99" s="418">
        <f>D99+E99</f>
        <v>1084.6</v>
      </c>
      <c r="D99" s="418">
        <v>469.1</v>
      </c>
      <c r="E99" s="418">
        <v>615.5</v>
      </c>
      <c r="F99" s="418">
        <v>1296</v>
      </c>
      <c r="G99" s="418">
        <v>527</v>
      </c>
      <c r="H99" s="418">
        <f>B99+C99-F99</f>
        <v>5569.4</v>
      </c>
      <c r="I99" s="397">
        <f>(B99+H99)/2</f>
        <v>5675.1</v>
      </c>
    </row>
    <row r="100" spans="1:8" ht="13.5" thickBot="1">
      <c r="A100" s="42"/>
      <c r="B100" s="42"/>
      <c r="C100" s="42"/>
      <c r="D100" s="42"/>
      <c r="E100" s="42"/>
      <c r="F100" s="42"/>
      <c r="G100" s="42"/>
      <c r="H100" s="42"/>
    </row>
    <row r="102" ht="18.75" customHeight="1">
      <c r="A102" s="85" t="s">
        <v>715</v>
      </c>
    </row>
    <row r="103" spans="1:8" ht="18" customHeight="1" thickBot="1">
      <c r="A103" s="104" t="s">
        <v>518</v>
      </c>
      <c r="B103" s="42"/>
      <c r="C103" s="42"/>
      <c r="D103" s="381"/>
      <c r="G103" s="381"/>
      <c r="H103" s="382"/>
    </row>
    <row r="104" spans="1:8" ht="24">
      <c r="A104" s="501"/>
      <c r="B104" s="492" t="s">
        <v>688</v>
      </c>
      <c r="C104" s="478" t="s">
        <v>711</v>
      </c>
      <c r="D104" s="383" t="s">
        <v>704</v>
      </c>
      <c r="E104" s="383"/>
      <c r="F104" s="478" t="s">
        <v>712</v>
      </c>
      <c r="G104" s="383" t="s">
        <v>704</v>
      </c>
      <c r="H104" s="488" t="s">
        <v>696</v>
      </c>
    </row>
    <row r="105" spans="1:8" ht="84.75" thickBot="1">
      <c r="A105" s="502"/>
      <c r="B105" s="493"/>
      <c r="C105" s="479"/>
      <c r="D105" s="384" t="s">
        <v>713</v>
      </c>
      <c r="E105" s="384" t="s">
        <v>714</v>
      </c>
      <c r="F105" s="479"/>
      <c r="G105" s="384" t="s">
        <v>716</v>
      </c>
      <c r="H105" s="489"/>
    </row>
    <row r="107" ht="12.75">
      <c r="A107" s="385">
        <v>2010</v>
      </c>
    </row>
    <row r="108" spans="1:8" ht="12.75">
      <c r="A108" s="386"/>
      <c r="B108" s="140"/>
      <c r="C108" s="140"/>
      <c r="D108" s="140"/>
      <c r="E108" s="140"/>
      <c r="F108" s="140"/>
      <c r="G108" s="140"/>
      <c r="H108" s="140"/>
    </row>
    <row r="109" spans="1:8" ht="12.75">
      <c r="A109" s="387" t="s">
        <v>125</v>
      </c>
      <c r="B109" s="414">
        <v>264422.4</v>
      </c>
      <c r="C109" s="414">
        <v>104473.1</v>
      </c>
      <c r="D109" s="414">
        <v>20890.9</v>
      </c>
      <c r="E109" s="414">
        <v>83582.2</v>
      </c>
      <c r="F109" s="414">
        <v>76240.3</v>
      </c>
      <c r="G109" s="414">
        <v>22511</v>
      </c>
      <c r="H109" s="414">
        <v>292655.2</v>
      </c>
    </row>
    <row r="110" spans="1:8" ht="12.75">
      <c r="A110" s="388"/>
      <c r="B110" s="67"/>
      <c r="C110" s="67"/>
      <c r="D110" s="67"/>
      <c r="E110" s="67"/>
      <c r="F110" s="67"/>
      <c r="G110" s="67"/>
      <c r="H110" s="67"/>
    </row>
    <row r="111" spans="1:8" ht="12.75">
      <c r="A111" s="389" t="s">
        <v>803</v>
      </c>
      <c r="B111" s="350"/>
      <c r="C111" s="350"/>
      <c r="D111" s="350"/>
      <c r="E111" s="350"/>
      <c r="F111" s="350"/>
      <c r="G111" s="350"/>
      <c r="H111" s="350"/>
    </row>
    <row r="112" spans="1:8" ht="12.75">
      <c r="A112" s="389" t="s">
        <v>804</v>
      </c>
      <c r="B112" s="418">
        <v>37613.3</v>
      </c>
      <c r="C112" s="418">
        <f>D112+E112</f>
        <v>13462</v>
      </c>
      <c r="D112" s="418">
        <v>507.3</v>
      </c>
      <c r="E112" s="418">
        <v>12954.7</v>
      </c>
      <c r="F112" s="418">
        <v>14692.5</v>
      </c>
      <c r="G112" s="418">
        <v>2033.8</v>
      </c>
      <c r="H112" s="418">
        <f>B112+C112-F112</f>
        <v>36382.8</v>
      </c>
    </row>
    <row r="113" spans="1:8" ht="12.75">
      <c r="A113" s="389" t="s">
        <v>707</v>
      </c>
      <c r="B113" s="418">
        <v>26.2</v>
      </c>
      <c r="C113" s="418">
        <f>D113+E113</f>
        <v>47.2</v>
      </c>
      <c r="D113" s="418">
        <v>0.3</v>
      </c>
      <c r="E113" s="418">
        <v>46.9</v>
      </c>
      <c r="F113" s="418">
        <v>1.9</v>
      </c>
      <c r="G113" s="418">
        <v>1.4</v>
      </c>
      <c r="H113" s="418">
        <f>B113+C113-F113</f>
        <v>71.5</v>
      </c>
    </row>
    <row r="114" spans="1:8" ht="12.75">
      <c r="A114" s="389" t="s">
        <v>479</v>
      </c>
      <c r="B114" s="418">
        <v>2650.4</v>
      </c>
      <c r="C114" s="418">
        <f>D114+E114</f>
        <v>2258.5</v>
      </c>
      <c r="D114" s="418">
        <v>1487.7</v>
      </c>
      <c r="E114" s="418">
        <v>770.8</v>
      </c>
      <c r="F114" s="418">
        <v>810.6</v>
      </c>
      <c r="G114" s="418">
        <v>334.6</v>
      </c>
      <c r="H114" s="418">
        <f>B114+C114-F114</f>
        <v>4098.3</v>
      </c>
    </row>
    <row r="115" spans="1:8" ht="12.75">
      <c r="A115" s="389" t="s">
        <v>341</v>
      </c>
      <c r="B115" s="418">
        <v>66260</v>
      </c>
      <c r="C115" s="418">
        <f>D115+E115</f>
        <v>26981.3</v>
      </c>
      <c r="D115" s="418">
        <v>2089.4</v>
      </c>
      <c r="E115" s="418">
        <v>24891.9</v>
      </c>
      <c r="F115" s="418">
        <v>20239</v>
      </c>
      <c r="G115" s="418">
        <v>6814.8</v>
      </c>
      <c r="H115" s="418">
        <f>B115+C115-F115</f>
        <v>73002.3</v>
      </c>
    </row>
    <row r="116" spans="1:8" ht="12.75">
      <c r="A116" s="389" t="s">
        <v>472</v>
      </c>
      <c r="B116" s="67"/>
      <c r="C116" s="67"/>
      <c r="D116" s="67"/>
      <c r="E116" s="67"/>
      <c r="F116" s="67"/>
      <c r="G116" s="67"/>
      <c r="H116" s="67"/>
    </row>
    <row r="117" spans="1:8" ht="12.75">
      <c r="A117" s="389" t="s">
        <v>708</v>
      </c>
      <c r="B117" s="418">
        <v>17650.8</v>
      </c>
      <c r="C117" s="418">
        <f>D117+E117</f>
        <v>20717.6</v>
      </c>
      <c r="D117" s="418">
        <v>918.2</v>
      </c>
      <c r="E117" s="418">
        <v>19799.4</v>
      </c>
      <c r="F117" s="418">
        <v>10267.9</v>
      </c>
      <c r="G117" s="418">
        <v>937.3</v>
      </c>
      <c r="H117" s="418">
        <f>B117+C117-F117</f>
        <v>28100.5</v>
      </c>
    </row>
    <row r="118" spans="1:8" ht="12.75">
      <c r="A118" s="389" t="s">
        <v>344</v>
      </c>
      <c r="B118" s="418">
        <v>17582.5</v>
      </c>
      <c r="C118" s="418">
        <f>D118+E118</f>
        <v>3170.5</v>
      </c>
      <c r="D118" s="418">
        <v>1260.2</v>
      </c>
      <c r="E118" s="418">
        <v>1910.3</v>
      </c>
      <c r="F118" s="418">
        <v>2664.6</v>
      </c>
      <c r="G118" s="418">
        <v>700.6</v>
      </c>
      <c r="H118" s="418">
        <f>B118+C118-F118</f>
        <v>18088.4</v>
      </c>
    </row>
    <row r="119" spans="1:8" ht="12.75">
      <c r="A119" s="5" t="s">
        <v>805</v>
      </c>
      <c r="B119" s="67"/>
      <c r="C119" s="67"/>
      <c r="D119" s="67"/>
      <c r="E119" s="67"/>
      <c r="F119" s="67"/>
      <c r="G119" s="67"/>
      <c r="H119" s="67"/>
    </row>
    <row r="120" spans="1:8" ht="12.75">
      <c r="A120" s="5" t="s">
        <v>806</v>
      </c>
      <c r="B120" s="350"/>
      <c r="C120" s="350"/>
      <c r="D120" s="350"/>
      <c r="E120" s="350"/>
      <c r="F120" s="350"/>
      <c r="G120" s="350"/>
      <c r="H120" s="350"/>
    </row>
    <row r="121" spans="1:8" ht="12.75">
      <c r="A121" s="5" t="s">
        <v>807</v>
      </c>
      <c r="B121" s="418">
        <v>5480.3</v>
      </c>
      <c r="C121" s="418">
        <f>D121+E121</f>
        <v>1550.6</v>
      </c>
      <c r="D121" s="418">
        <v>283</v>
      </c>
      <c r="E121" s="418">
        <v>1267.6</v>
      </c>
      <c r="F121" s="418">
        <v>1247.6</v>
      </c>
      <c r="G121" s="418">
        <v>388.8</v>
      </c>
      <c r="H121" s="418">
        <f>B121+C121-F121</f>
        <v>5783.3</v>
      </c>
    </row>
    <row r="122" spans="1:8" ht="12.75">
      <c r="A122" s="389" t="s">
        <v>347</v>
      </c>
      <c r="B122" s="418">
        <v>2982.5</v>
      </c>
      <c r="C122" s="418">
        <f>D122+E122</f>
        <v>377.6</v>
      </c>
      <c r="D122" s="418">
        <v>122.7</v>
      </c>
      <c r="E122" s="418">
        <v>254.9</v>
      </c>
      <c r="F122" s="418">
        <v>460.1</v>
      </c>
      <c r="G122" s="418">
        <v>196.3</v>
      </c>
      <c r="H122" s="418">
        <f>B122+C122-F122</f>
        <v>2900</v>
      </c>
    </row>
    <row r="123" spans="1:8" ht="12.75">
      <c r="A123" s="389" t="s">
        <v>348</v>
      </c>
      <c r="B123" s="418">
        <v>22108.9</v>
      </c>
      <c r="C123" s="418">
        <f>D123+E123</f>
        <v>9001.2</v>
      </c>
      <c r="D123" s="418">
        <v>6301.1</v>
      </c>
      <c r="E123" s="418">
        <v>2700.1</v>
      </c>
      <c r="F123" s="418">
        <v>8913.7</v>
      </c>
      <c r="G123" s="418">
        <v>3104.2</v>
      </c>
      <c r="H123" s="418">
        <f>B123+C123-F123</f>
        <v>22196.4</v>
      </c>
    </row>
    <row r="124" spans="1:8" ht="12.75">
      <c r="A124" s="389" t="s">
        <v>399</v>
      </c>
      <c r="B124" s="418">
        <v>5092.6</v>
      </c>
      <c r="C124" s="418">
        <f>D124+E124</f>
        <v>1240.9</v>
      </c>
      <c r="D124" s="418">
        <v>657.3</v>
      </c>
      <c r="E124" s="418">
        <v>583.6</v>
      </c>
      <c r="F124" s="418">
        <v>1624.1</v>
      </c>
      <c r="G124" s="418">
        <v>539.5</v>
      </c>
      <c r="H124" s="418">
        <f>B124+C124-F124</f>
        <v>4709.4</v>
      </c>
    </row>
    <row r="125" spans="1:8" ht="12.75">
      <c r="A125" s="5" t="s">
        <v>808</v>
      </c>
      <c r="B125" s="67"/>
      <c r="C125" s="67"/>
      <c r="D125" s="67"/>
      <c r="E125" s="67"/>
      <c r="F125" s="67"/>
      <c r="G125" s="67"/>
      <c r="H125" s="67"/>
    </row>
    <row r="126" spans="1:8" ht="12.75">
      <c r="A126" s="5" t="s">
        <v>812</v>
      </c>
      <c r="B126" s="350"/>
      <c r="C126" s="350"/>
      <c r="D126" s="350"/>
      <c r="E126" s="350"/>
      <c r="F126" s="350"/>
      <c r="G126" s="350"/>
      <c r="H126" s="350"/>
    </row>
    <row r="127" spans="1:8" ht="12.75">
      <c r="A127" s="5" t="s">
        <v>811</v>
      </c>
      <c r="B127" s="418">
        <v>43782.1</v>
      </c>
      <c r="C127" s="418">
        <f>D127+E127</f>
        <v>14106.5</v>
      </c>
      <c r="D127" s="418">
        <v>1930.4</v>
      </c>
      <c r="E127" s="418">
        <v>12176.1</v>
      </c>
      <c r="F127" s="418">
        <v>5868.3</v>
      </c>
      <c r="G127" s="418">
        <v>3128.7</v>
      </c>
      <c r="H127" s="418">
        <f>B127+C127-F127</f>
        <v>52020.3</v>
      </c>
    </row>
    <row r="128" spans="1:8" ht="12.75">
      <c r="A128" s="5" t="s">
        <v>352</v>
      </c>
      <c r="B128" s="418">
        <v>28543</v>
      </c>
      <c r="C128" s="418">
        <f>D128+E128</f>
        <v>8363.1</v>
      </c>
      <c r="D128" s="418">
        <v>3496.4</v>
      </c>
      <c r="E128" s="418">
        <v>4866.7</v>
      </c>
      <c r="F128" s="418">
        <v>6185.8</v>
      </c>
      <c r="G128" s="418">
        <v>2077</v>
      </c>
      <c r="H128" s="418">
        <f>B128+C128-F128</f>
        <v>30720.3</v>
      </c>
    </row>
    <row r="129" spans="1:8" ht="12.75">
      <c r="A129" s="389" t="s">
        <v>353</v>
      </c>
      <c r="B129" s="418">
        <v>4675.7</v>
      </c>
      <c r="C129" s="418">
        <f>D129+E129</f>
        <v>688.1</v>
      </c>
      <c r="D129" s="418">
        <v>338.6</v>
      </c>
      <c r="E129" s="418">
        <v>349.5</v>
      </c>
      <c r="F129" s="418">
        <v>802.2</v>
      </c>
      <c r="G129" s="418">
        <v>661.5</v>
      </c>
      <c r="H129" s="418">
        <f>B129+C129-F129</f>
        <v>4561.6</v>
      </c>
    </row>
    <row r="130" spans="1:8" ht="12.75">
      <c r="A130" s="5" t="s">
        <v>483</v>
      </c>
      <c r="B130" s="67"/>
      <c r="C130" s="67"/>
      <c r="D130" s="67"/>
      <c r="E130" s="67"/>
      <c r="F130" s="67"/>
      <c r="G130" s="67"/>
      <c r="H130" s="67"/>
    </row>
    <row r="131" spans="1:8" ht="12.75">
      <c r="A131" s="5" t="s">
        <v>484</v>
      </c>
      <c r="B131" s="418">
        <v>3929.1</v>
      </c>
      <c r="C131" s="418">
        <f>D131+E131</f>
        <v>1025.2</v>
      </c>
      <c r="D131" s="418">
        <v>584</v>
      </c>
      <c r="E131" s="418">
        <v>441.2</v>
      </c>
      <c r="F131" s="418">
        <v>1125.1</v>
      </c>
      <c r="G131" s="418">
        <v>1042.4</v>
      </c>
      <c r="H131" s="418">
        <f>B131+C131-F131</f>
        <v>3829.2</v>
      </c>
    </row>
    <row r="132" spans="1:8" ht="12.75">
      <c r="A132" s="5" t="s">
        <v>809</v>
      </c>
      <c r="B132" s="67"/>
      <c r="C132" s="67"/>
      <c r="D132" s="67"/>
      <c r="E132" s="67"/>
      <c r="F132" s="67"/>
      <c r="G132" s="67"/>
      <c r="H132" s="67"/>
    </row>
    <row r="133" spans="1:8" ht="12.75">
      <c r="A133" s="38" t="s">
        <v>810</v>
      </c>
      <c r="B133" s="418">
        <v>6045</v>
      </c>
      <c r="C133" s="418">
        <f>D133+E133</f>
        <v>1482.8</v>
      </c>
      <c r="D133" s="418">
        <v>914.3</v>
      </c>
      <c r="E133" s="418">
        <v>568.5</v>
      </c>
      <c r="F133" s="418">
        <v>1336.9</v>
      </c>
      <c r="G133" s="418">
        <v>550.1</v>
      </c>
      <c r="H133" s="418">
        <f>B133+C133-F133</f>
        <v>6190.9</v>
      </c>
    </row>
    <row r="134" spans="1:8" ht="13.5" thickBot="1">
      <c r="A134" s="42"/>
      <c r="B134" s="42"/>
      <c r="C134" s="42"/>
      <c r="D134" s="42"/>
      <c r="E134" s="42"/>
      <c r="F134" s="42"/>
      <c r="G134" s="42"/>
      <c r="H134" s="42"/>
    </row>
    <row r="137" ht="18.75" customHeight="1">
      <c r="A137" s="85" t="s">
        <v>715</v>
      </c>
    </row>
    <row r="138" spans="1:8" ht="18" customHeight="1" thickBot="1">
      <c r="A138" s="104" t="s">
        <v>518</v>
      </c>
      <c r="B138" s="42"/>
      <c r="C138" s="42"/>
      <c r="D138" s="381"/>
      <c r="G138" s="381"/>
      <c r="H138" s="382"/>
    </row>
    <row r="139" spans="1:8" ht="24">
      <c r="A139" s="501"/>
      <c r="B139" s="492" t="s">
        <v>688</v>
      </c>
      <c r="C139" s="478" t="s">
        <v>711</v>
      </c>
      <c r="D139" s="383" t="s">
        <v>704</v>
      </c>
      <c r="E139" s="383"/>
      <c r="F139" s="478" t="s">
        <v>712</v>
      </c>
      <c r="G139" s="383" t="s">
        <v>704</v>
      </c>
      <c r="H139" s="488" t="s">
        <v>696</v>
      </c>
    </row>
    <row r="140" spans="1:8" ht="84.75" thickBot="1">
      <c r="A140" s="502"/>
      <c r="B140" s="493"/>
      <c r="C140" s="479"/>
      <c r="D140" s="384" t="s">
        <v>713</v>
      </c>
      <c r="E140" s="384" t="s">
        <v>714</v>
      </c>
      <c r="F140" s="479"/>
      <c r="G140" s="384" t="s">
        <v>716</v>
      </c>
      <c r="H140" s="489"/>
    </row>
    <row r="142" ht="12.75">
      <c r="A142" s="385">
        <v>2011</v>
      </c>
    </row>
    <row r="143" spans="1:8" ht="12.75">
      <c r="A143" s="386"/>
      <c r="B143" s="140"/>
      <c r="C143" s="140"/>
      <c r="D143" s="140"/>
      <c r="E143" s="140"/>
      <c r="F143" s="140"/>
      <c r="G143" s="140"/>
      <c r="H143" s="140"/>
    </row>
    <row r="144" spans="1:8" ht="12.75">
      <c r="A144" s="387" t="s">
        <v>125</v>
      </c>
      <c r="B144" s="414">
        <v>286220</v>
      </c>
      <c r="C144" s="414">
        <v>126275.6</v>
      </c>
      <c r="D144" s="414">
        <v>34004.5</v>
      </c>
      <c r="E144" s="414">
        <v>92271.1</v>
      </c>
      <c r="F144" s="414">
        <v>91027.8</v>
      </c>
      <c r="G144" s="414">
        <v>25260.8</v>
      </c>
      <c r="H144" s="414">
        <v>321467.8</v>
      </c>
    </row>
    <row r="145" spans="1:8" ht="12.75">
      <c r="A145" s="388"/>
      <c r="B145" s="67"/>
      <c r="C145" s="67"/>
      <c r="D145" s="67"/>
      <c r="E145" s="67"/>
      <c r="F145" s="67"/>
      <c r="G145" s="67"/>
      <c r="H145" s="67"/>
    </row>
    <row r="146" spans="1:8" ht="12.75">
      <c r="A146" s="389" t="s">
        <v>803</v>
      </c>
      <c r="B146" s="350"/>
      <c r="C146" s="350"/>
      <c r="D146" s="350"/>
      <c r="E146" s="350"/>
      <c r="F146" s="350"/>
      <c r="G146" s="350"/>
      <c r="H146" s="350"/>
    </row>
    <row r="147" spans="1:8" ht="12.75">
      <c r="A147" s="389" t="s">
        <v>804</v>
      </c>
      <c r="B147" s="418">
        <v>39054.8</v>
      </c>
      <c r="C147" s="418">
        <v>27408.5</v>
      </c>
      <c r="D147" s="418">
        <v>571.1</v>
      </c>
      <c r="E147" s="418">
        <v>26837.4</v>
      </c>
      <c r="F147" s="418">
        <v>22433.3</v>
      </c>
      <c r="G147" s="418">
        <v>2422.5</v>
      </c>
      <c r="H147" s="418">
        <v>44030</v>
      </c>
    </row>
    <row r="148" spans="1:8" ht="12.75">
      <c r="A148" s="389" t="s">
        <v>707</v>
      </c>
      <c r="B148" s="418">
        <v>79.8</v>
      </c>
      <c r="C148" s="418">
        <v>4.8</v>
      </c>
      <c r="D148" s="418">
        <v>0.7</v>
      </c>
      <c r="E148" s="418">
        <v>4.1</v>
      </c>
      <c r="F148" s="418">
        <v>3.4</v>
      </c>
      <c r="G148" s="418">
        <v>1.1</v>
      </c>
      <c r="H148" s="418">
        <v>81.2</v>
      </c>
    </row>
    <row r="149" spans="1:8" ht="12.75">
      <c r="A149" s="389" t="s">
        <v>479</v>
      </c>
      <c r="B149" s="418">
        <v>2301.3</v>
      </c>
      <c r="C149" s="418">
        <v>1313.5</v>
      </c>
      <c r="D149" s="418">
        <v>657.6</v>
      </c>
      <c r="E149" s="418">
        <v>655.9</v>
      </c>
      <c r="F149" s="418">
        <v>754.3</v>
      </c>
      <c r="G149" s="418">
        <v>300.6</v>
      </c>
      <c r="H149" s="418">
        <v>2860.5</v>
      </c>
    </row>
    <row r="150" spans="1:8" ht="12.75">
      <c r="A150" s="389" t="s">
        <v>341</v>
      </c>
      <c r="B150" s="418">
        <v>58436.5</v>
      </c>
      <c r="C150" s="418">
        <v>23744</v>
      </c>
      <c r="D150" s="418">
        <v>2642</v>
      </c>
      <c r="E150" s="418">
        <v>21102</v>
      </c>
      <c r="F150" s="418">
        <v>17588.3</v>
      </c>
      <c r="G150" s="418">
        <v>7016.7</v>
      </c>
      <c r="H150" s="418">
        <v>64592.2</v>
      </c>
    </row>
    <row r="151" spans="1:8" ht="12.75">
      <c r="A151" s="389" t="s">
        <v>472</v>
      </c>
      <c r="B151" s="67"/>
      <c r="C151" s="67"/>
      <c r="D151" s="67"/>
      <c r="E151" s="67"/>
      <c r="F151" s="67"/>
      <c r="G151" s="67"/>
      <c r="H151" s="67"/>
    </row>
    <row r="152" spans="1:8" ht="12.75">
      <c r="A152" s="389" t="s">
        <v>708</v>
      </c>
      <c r="B152" s="418">
        <v>28413.8</v>
      </c>
      <c r="C152" s="418">
        <v>13434.9</v>
      </c>
      <c r="D152" s="418">
        <v>9214.3</v>
      </c>
      <c r="E152" s="418">
        <v>4220.6</v>
      </c>
      <c r="F152" s="418">
        <v>11732.7</v>
      </c>
      <c r="G152" s="418">
        <v>1301.3</v>
      </c>
      <c r="H152" s="418">
        <v>30116</v>
      </c>
    </row>
    <row r="153" spans="1:8" ht="12.75">
      <c r="A153" s="389" t="s">
        <v>344</v>
      </c>
      <c r="B153" s="418">
        <v>15428</v>
      </c>
      <c r="C153" s="418">
        <v>7601.1</v>
      </c>
      <c r="D153" s="418">
        <v>2923.4</v>
      </c>
      <c r="E153" s="418">
        <v>4677.7</v>
      </c>
      <c r="F153" s="418">
        <v>2906.9</v>
      </c>
      <c r="G153" s="418">
        <v>892.2</v>
      </c>
      <c r="H153" s="418">
        <v>20122.2</v>
      </c>
    </row>
    <row r="154" spans="1:8" ht="12.75">
      <c r="A154" s="5" t="s">
        <v>805</v>
      </c>
      <c r="B154" s="67"/>
      <c r="C154" s="67"/>
      <c r="D154" s="67"/>
      <c r="E154" s="67"/>
      <c r="F154" s="67"/>
      <c r="G154" s="67"/>
      <c r="H154" s="67"/>
    </row>
    <row r="155" spans="1:8" ht="12.75">
      <c r="A155" s="5" t="s">
        <v>806</v>
      </c>
      <c r="B155" s="350"/>
      <c r="C155" s="350"/>
      <c r="D155" s="350"/>
      <c r="E155" s="350"/>
      <c r="F155" s="350"/>
      <c r="G155" s="350"/>
      <c r="H155" s="350"/>
    </row>
    <row r="156" spans="1:8" ht="12.75">
      <c r="A156" s="5" t="s">
        <v>807</v>
      </c>
      <c r="B156" s="418">
        <v>4856.2</v>
      </c>
      <c r="C156" s="418">
        <v>1461.5</v>
      </c>
      <c r="D156" s="418">
        <v>952.2</v>
      </c>
      <c r="E156" s="418">
        <v>509.3</v>
      </c>
      <c r="F156" s="418">
        <v>1508.9</v>
      </c>
      <c r="G156" s="418">
        <v>357</v>
      </c>
      <c r="H156" s="418">
        <v>4808.8</v>
      </c>
    </row>
    <row r="157" spans="1:8" ht="12.75">
      <c r="A157" s="389" t="s">
        <v>347</v>
      </c>
      <c r="B157" s="418">
        <v>2811.7</v>
      </c>
      <c r="C157" s="418">
        <v>646.9</v>
      </c>
      <c r="D157" s="418">
        <v>86.9</v>
      </c>
      <c r="E157" s="418">
        <v>560</v>
      </c>
      <c r="F157" s="418">
        <v>481.4</v>
      </c>
      <c r="G157" s="418">
        <v>153.6</v>
      </c>
      <c r="H157" s="418">
        <v>2977.2</v>
      </c>
    </row>
    <row r="158" spans="1:8" ht="12.75">
      <c r="A158" s="389" t="s">
        <v>348</v>
      </c>
      <c r="B158" s="418">
        <v>21971.4</v>
      </c>
      <c r="C158" s="418">
        <v>8527.7</v>
      </c>
      <c r="D158" s="418">
        <v>5857.7</v>
      </c>
      <c r="E158" s="418">
        <v>2670</v>
      </c>
      <c r="F158" s="418">
        <v>7256.8</v>
      </c>
      <c r="G158" s="418">
        <v>3500.6</v>
      </c>
      <c r="H158" s="418">
        <v>23242.3</v>
      </c>
    </row>
    <row r="159" spans="1:8" ht="12.75">
      <c r="A159" s="389" t="s">
        <v>399</v>
      </c>
      <c r="B159" s="418">
        <v>5528.5</v>
      </c>
      <c r="C159" s="418">
        <v>1680.4</v>
      </c>
      <c r="D159" s="418">
        <v>1085.7</v>
      </c>
      <c r="E159" s="418">
        <v>594.7</v>
      </c>
      <c r="F159" s="418">
        <v>1030.1</v>
      </c>
      <c r="G159" s="418">
        <v>691.3</v>
      </c>
      <c r="H159" s="418">
        <v>6178.8</v>
      </c>
    </row>
    <row r="160" spans="1:8" ht="12.75">
      <c r="A160" s="5" t="s">
        <v>808</v>
      </c>
      <c r="B160" s="67"/>
      <c r="C160" s="67"/>
      <c r="D160" s="67"/>
      <c r="E160" s="67"/>
      <c r="F160" s="67"/>
      <c r="G160" s="67"/>
      <c r="H160" s="67"/>
    </row>
    <row r="161" spans="1:8" ht="12.75">
      <c r="A161" s="5" t="s">
        <v>812</v>
      </c>
      <c r="B161" s="350"/>
      <c r="C161" s="350"/>
      <c r="D161" s="350"/>
      <c r="E161" s="350"/>
      <c r="F161" s="350"/>
      <c r="G161" s="350"/>
      <c r="H161" s="350"/>
    </row>
    <row r="162" spans="1:8" ht="12.75">
      <c r="A162" s="5" t="s">
        <v>811</v>
      </c>
      <c r="B162" s="418">
        <v>60323.1</v>
      </c>
      <c r="C162" s="418">
        <v>23607.5</v>
      </c>
      <c r="D162" s="418">
        <v>5126.8</v>
      </c>
      <c r="E162" s="418">
        <v>18480.7</v>
      </c>
      <c r="F162" s="418">
        <v>16665.5</v>
      </c>
      <c r="G162" s="418">
        <v>3931.6</v>
      </c>
      <c r="H162" s="418">
        <v>67265.1</v>
      </c>
    </row>
    <row r="163" spans="1:8" ht="12.75">
      <c r="A163" s="5" t="s">
        <v>352</v>
      </c>
      <c r="B163" s="418">
        <v>30546.7</v>
      </c>
      <c r="C163" s="418">
        <v>12529.5</v>
      </c>
      <c r="D163" s="418">
        <v>3026.7</v>
      </c>
      <c r="E163" s="418">
        <v>9502.8</v>
      </c>
      <c r="F163" s="418">
        <v>5459.5</v>
      </c>
      <c r="G163" s="418">
        <v>2213.3</v>
      </c>
      <c r="H163" s="418">
        <v>37616.7</v>
      </c>
    </row>
    <row r="164" spans="1:8" ht="12.75">
      <c r="A164" s="389" t="s">
        <v>353</v>
      </c>
      <c r="B164" s="418">
        <v>5742.8</v>
      </c>
      <c r="C164" s="418">
        <v>2389.9</v>
      </c>
      <c r="D164" s="418">
        <v>928.8</v>
      </c>
      <c r="E164" s="418">
        <v>1461.1</v>
      </c>
      <c r="F164" s="418">
        <v>948.1</v>
      </c>
      <c r="G164" s="418">
        <v>779.3</v>
      </c>
      <c r="H164" s="418">
        <v>7184.6</v>
      </c>
    </row>
    <row r="165" spans="1:8" ht="12.75">
      <c r="A165" s="5" t="s">
        <v>483</v>
      </c>
      <c r="B165" s="67"/>
      <c r="C165" s="67"/>
      <c r="D165" s="67"/>
      <c r="E165" s="67"/>
      <c r="F165" s="67"/>
      <c r="G165" s="67"/>
      <c r="H165" s="67"/>
    </row>
    <row r="166" spans="1:8" ht="12.75">
      <c r="A166" s="5" t="s">
        <v>484</v>
      </c>
      <c r="B166" s="418">
        <v>4470.9</v>
      </c>
      <c r="C166" s="418">
        <v>823.3</v>
      </c>
      <c r="D166" s="418">
        <v>525</v>
      </c>
      <c r="E166" s="418">
        <v>298.3</v>
      </c>
      <c r="F166" s="418">
        <v>1437.7</v>
      </c>
      <c r="G166" s="418">
        <v>1227.6</v>
      </c>
      <c r="H166" s="418">
        <v>3856.5</v>
      </c>
    </row>
    <row r="167" spans="1:8" ht="12.75">
      <c r="A167" s="5" t="s">
        <v>809</v>
      </c>
      <c r="B167" s="67"/>
      <c r="C167" s="67"/>
      <c r="D167" s="67"/>
      <c r="E167" s="67"/>
      <c r="F167" s="67"/>
      <c r="G167" s="67"/>
      <c r="H167" s="67"/>
    </row>
    <row r="168" spans="1:8" ht="12.75">
      <c r="A168" s="38" t="s">
        <v>810</v>
      </c>
      <c r="B168" s="418">
        <v>6254.5</v>
      </c>
      <c r="C168" s="418">
        <v>1102.1</v>
      </c>
      <c r="D168" s="418">
        <v>405.6</v>
      </c>
      <c r="E168" s="418">
        <v>696.5</v>
      </c>
      <c r="F168" s="418">
        <v>820.9</v>
      </c>
      <c r="G168" s="418">
        <v>472.1</v>
      </c>
      <c r="H168" s="418">
        <v>6535.7</v>
      </c>
    </row>
    <row r="169" spans="1:8" ht="13.5" thickBot="1">
      <c r="A169" s="42"/>
      <c r="B169" s="42"/>
      <c r="C169" s="42"/>
      <c r="D169" s="42"/>
      <c r="E169" s="42"/>
      <c r="F169" s="42"/>
      <c r="G169" s="42"/>
      <c r="H169" s="42"/>
    </row>
  </sheetData>
  <mergeCells count="28">
    <mergeCell ref="H4:H5"/>
    <mergeCell ref="I4:I5"/>
    <mergeCell ref="H37:H38"/>
    <mergeCell ref="I37:I38"/>
    <mergeCell ref="A4:A5"/>
    <mergeCell ref="B4:B5"/>
    <mergeCell ref="A37:A38"/>
    <mergeCell ref="B37:B38"/>
    <mergeCell ref="C37:C38"/>
    <mergeCell ref="F37:F38"/>
    <mergeCell ref="C4:C5"/>
    <mergeCell ref="F4:F5"/>
    <mergeCell ref="H70:H71"/>
    <mergeCell ref="I70:I71"/>
    <mergeCell ref="A70:A71"/>
    <mergeCell ref="B70:B71"/>
    <mergeCell ref="C70:C71"/>
    <mergeCell ref="F70:F71"/>
    <mergeCell ref="H104:H105"/>
    <mergeCell ref="A104:A105"/>
    <mergeCell ref="B104:B105"/>
    <mergeCell ref="C104:C105"/>
    <mergeCell ref="F104:F105"/>
    <mergeCell ref="H139:H140"/>
    <mergeCell ref="A139:A140"/>
    <mergeCell ref="B139:B140"/>
    <mergeCell ref="C139:C140"/>
    <mergeCell ref="F139:F140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Footer>&amp;C168</oddFooter>
  </headerFooter>
  <rowBreaks count="2" manualBreakCount="2">
    <brk id="34" max="255" man="1"/>
    <brk id="67" max="255" man="1"/>
  </rowBreaks>
  <colBreaks count="2" manualBreakCount="2">
    <brk id="9" max="166" man="1"/>
    <brk id="10" max="1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 topLeftCell="A25">
      <selection activeCell="F40" sqref="F40"/>
    </sheetView>
  </sheetViews>
  <sheetFormatPr defaultColWidth="9.00390625" defaultRowHeight="12.75"/>
  <cols>
    <col min="1" max="1" width="37.00390625" style="4" customWidth="1"/>
    <col min="2" max="4" width="9.125" style="4" customWidth="1"/>
    <col min="5" max="5" width="9.625" style="4" bestFit="1" customWidth="1"/>
    <col min="6" max="16384" width="9.125" style="4" customWidth="1"/>
  </cols>
  <sheetData>
    <row r="1" ht="18.75" customHeight="1">
      <c r="A1" s="149" t="s">
        <v>262</v>
      </c>
    </row>
    <row r="2" ht="18.75" customHeight="1">
      <c r="A2" s="187" t="s">
        <v>180</v>
      </c>
    </row>
    <row r="3" spans="1:6" ht="18.75" customHeight="1" thickBot="1">
      <c r="A3" s="150" t="s">
        <v>152</v>
      </c>
      <c r="B3" s="42"/>
      <c r="C3" s="42"/>
      <c r="D3" s="42"/>
      <c r="E3" s="42"/>
      <c r="F3" s="42"/>
    </row>
    <row r="4" spans="1:6" ht="18" customHeight="1" thickBot="1">
      <c r="A4" s="173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</row>
    <row r="5" ht="12.75">
      <c r="A5" s="190"/>
    </row>
    <row r="6" ht="12.75">
      <c r="A6" s="170" t="s">
        <v>120</v>
      </c>
    </row>
    <row r="7" ht="12.75">
      <c r="A7" s="170"/>
    </row>
    <row r="8" spans="1:6" ht="12.75">
      <c r="A8" s="192" t="s">
        <v>240</v>
      </c>
      <c r="B8" s="6">
        <v>177823.6</v>
      </c>
      <c r="C8" s="6">
        <v>238240.4</v>
      </c>
      <c r="D8" s="6">
        <v>245154.2</v>
      </c>
      <c r="E8" s="6">
        <v>272146.5</v>
      </c>
      <c r="F8" s="6">
        <v>347158.7</v>
      </c>
    </row>
    <row r="9" spans="1:4" ht="12.75">
      <c r="A9" s="192" t="s">
        <v>263</v>
      </c>
      <c r="B9" s="5"/>
      <c r="C9" s="5"/>
      <c r="D9" s="5"/>
    </row>
    <row r="10" spans="1:4" ht="12.75">
      <c r="A10" s="192" t="s">
        <v>264</v>
      </c>
      <c r="B10" s="5"/>
      <c r="C10" s="5"/>
      <c r="D10" s="5"/>
    </row>
    <row r="11" spans="1:6" ht="12.75">
      <c r="A11" s="192" t="s">
        <v>265</v>
      </c>
      <c r="B11" s="16" t="s">
        <v>279</v>
      </c>
      <c r="C11" s="16" t="s">
        <v>279</v>
      </c>
      <c r="D11" s="16" t="s">
        <v>279</v>
      </c>
      <c r="E11" s="16" t="s">
        <v>279</v>
      </c>
      <c r="F11" s="16">
        <v>-1.1</v>
      </c>
    </row>
    <row r="12" spans="1:6" ht="12.75">
      <c r="A12" s="170" t="s">
        <v>125</v>
      </c>
      <c r="B12" s="9">
        <v>177823.6</v>
      </c>
      <c r="C12" s="9">
        <v>238240.4</v>
      </c>
      <c r="D12" s="9">
        <v>245154.2</v>
      </c>
      <c r="E12" s="9">
        <v>272146.5</v>
      </c>
      <c r="F12" s="9">
        <v>347157.6</v>
      </c>
    </row>
    <row r="13" spans="1:6" ht="12.75">
      <c r="A13" s="192"/>
      <c r="B13" s="5"/>
      <c r="D13" s="5"/>
      <c r="F13" s="140"/>
    </row>
    <row r="14" spans="1:6" ht="12.75">
      <c r="A14" s="170" t="s">
        <v>126</v>
      </c>
      <c r="B14" s="5"/>
      <c r="D14" s="5"/>
      <c r="F14" s="140"/>
    </row>
    <row r="15" spans="1:6" ht="12.75">
      <c r="A15" s="170"/>
      <c r="B15" s="5"/>
      <c r="D15" s="5"/>
      <c r="F15" s="140"/>
    </row>
    <row r="16" spans="1:6" ht="12.75">
      <c r="A16" s="192" t="s">
        <v>127</v>
      </c>
      <c r="B16" s="6">
        <v>148410</v>
      </c>
      <c r="C16" s="6">
        <v>206902.4</v>
      </c>
      <c r="D16" s="6">
        <v>194606.9</v>
      </c>
      <c r="E16" s="6">
        <v>226369.1</v>
      </c>
      <c r="F16" s="6">
        <v>290650.5</v>
      </c>
    </row>
    <row r="17" spans="1:6" ht="12.75">
      <c r="A17" s="192" t="s">
        <v>129</v>
      </c>
      <c r="B17" s="6">
        <v>137226.1</v>
      </c>
      <c r="C17" s="6">
        <v>190777.2</v>
      </c>
      <c r="D17" s="47">
        <v>175029.1</v>
      </c>
      <c r="E17" s="6">
        <v>205010.3</v>
      </c>
      <c r="F17" s="6">
        <v>267777.2</v>
      </c>
    </row>
    <row r="18" spans="1:6" ht="12.75">
      <c r="A18" s="192" t="s">
        <v>128</v>
      </c>
      <c r="B18" s="6">
        <v>11183.9</v>
      </c>
      <c r="C18" s="6">
        <v>16125.2</v>
      </c>
      <c r="D18" s="6">
        <v>19577.8</v>
      </c>
      <c r="E18" s="6">
        <v>21358.8</v>
      </c>
      <c r="F18" s="6">
        <v>22873.3</v>
      </c>
    </row>
    <row r="19" spans="1:6" ht="12.75">
      <c r="A19" s="192" t="s">
        <v>266</v>
      </c>
      <c r="B19" s="6"/>
      <c r="D19" s="5"/>
      <c r="E19" s="6"/>
      <c r="F19" s="140"/>
    </row>
    <row r="20" spans="1:6" ht="12.75">
      <c r="A20" s="192" t="s">
        <v>267</v>
      </c>
      <c r="B20" s="6"/>
      <c r="D20" s="5"/>
      <c r="E20" s="6"/>
      <c r="F20" s="140"/>
    </row>
    <row r="21" spans="1:6" ht="12.75">
      <c r="A21" s="192" t="s">
        <v>265</v>
      </c>
      <c r="B21" s="16" t="s">
        <v>279</v>
      </c>
      <c r="C21" s="16" t="s">
        <v>279</v>
      </c>
      <c r="D21" s="16" t="s">
        <v>279</v>
      </c>
      <c r="E21" s="16" t="s">
        <v>279</v>
      </c>
      <c r="F21" s="6">
        <v>-1.1</v>
      </c>
    </row>
    <row r="22" spans="1:6" ht="12.75">
      <c r="A22" s="192" t="s">
        <v>268</v>
      </c>
      <c r="B22" s="6">
        <v>29413.6</v>
      </c>
      <c r="C22" s="6">
        <v>31338</v>
      </c>
      <c r="D22" s="6">
        <v>50547.3</v>
      </c>
      <c r="E22" s="6">
        <v>45777.4</v>
      </c>
      <c r="F22" s="6">
        <v>56508.2</v>
      </c>
    </row>
    <row r="23" spans="1:6" ht="12.75">
      <c r="A23" s="170" t="s">
        <v>125</v>
      </c>
      <c r="B23" s="9">
        <v>177823.6</v>
      </c>
      <c r="C23" s="9">
        <v>238240.4</v>
      </c>
      <c r="D23" s="9">
        <v>245154.2</v>
      </c>
      <c r="E23" s="9">
        <v>272146.5</v>
      </c>
      <c r="F23" s="9">
        <v>347157.6</v>
      </c>
    </row>
    <row r="24" spans="1:6" ht="13.5" thickBot="1">
      <c r="A24" s="10"/>
      <c r="B24" s="42"/>
      <c r="C24" s="11"/>
      <c r="D24" s="11"/>
      <c r="E24" s="42"/>
      <c r="F24" s="42"/>
    </row>
    <row r="25" spans="1:3" ht="12.75">
      <c r="A25" s="170"/>
      <c r="C25" s="5"/>
    </row>
    <row r="26" ht="12.75">
      <c r="A26" s="192"/>
    </row>
    <row r="27" ht="18.75" customHeight="1">
      <c r="A27" s="149" t="s">
        <v>269</v>
      </c>
    </row>
    <row r="28" ht="18.75" customHeight="1">
      <c r="A28" s="193" t="s">
        <v>270</v>
      </c>
    </row>
    <row r="29" spans="1:6" ht="18" customHeight="1" thickBot="1">
      <c r="A29" s="150" t="s">
        <v>271</v>
      </c>
      <c r="B29" s="42"/>
      <c r="C29" s="42"/>
      <c r="D29" s="42"/>
      <c r="E29" s="42"/>
      <c r="F29" s="42"/>
    </row>
    <row r="30" spans="1:6" ht="18" customHeight="1" thickBot="1">
      <c r="A30" s="173"/>
      <c r="B30" s="10">
        <v>2007</v>
      </c>
      <c r="C30" s="10">
        <v>2008</v>
      </c>
      <c r="D30" s="10">
        <v>2009</v>
      </c>
      <c r="E30" s="10">
        <v>2010</v>
      </c>
      <c r="F30" s="10">
        <v>2011</v>
      </c>
    </row>
    <row r="31" ht="12.75">
      <c r="A31" s="190"/>
    </row>
    <row r="32" ht="12.75">
      <c r="A32" s="170" t="s">
        <v>120</v>
      </c>
    </row>
    <row r="33" ht="12.75">
      <c r="A33" s="170"/>
    </row>
    <row r="34" ht="12.75">
      <c r="A34" s="192" t="s">
        <v>272</v>
      </c>
    </row>
    <row r="35" spans="1:6" ht="12.75">
      <c r="A35" s="183" t="s">
        <v>273</v>
      </c>
      <c r="B35" s="6">
        <v>177823.6</v>
      </c>
      <c r="C35" s="6">
        <v>238240.4</v>
      </c>
      <c r="D35" s="6">
        <v>245154.2</v>
      </c>
      <c r="E35" s="6">
        <v>272146.5</v>
      </c>
      <c r="F35" s="6">
        <v>347158.7</v>
      </c>
    </row>
    <row r="36" ht="12.75">
      <c r="A36" s="192" t="s">
        <v>266</v>
      </c>
    </row>
    <row r="37" ht="12.75">
      <c r="A37" s="192" t="s">
        <v>264</v>
      </c>
    </row>
    <row r="38" spans="1:6" ht="12.75">
      <c r="A38" s="192" t="s">
        <v>274</v>
      </c>
      <c r="B38" s="16" t="s">
        <v>279</v>
      </c>
      <c r="C38" s="16" t="s">
        <v>279</v>
      </c>
      <c r="D38" s="16" t="s">
        <v>279</v>
      </c>
      <c r="E38" s="16" t="s">
        <v>279</v>
      </c>
      <c r="F38" s="4">
        <v>-1.1</v>
      </c>
    </row>
    <row r="39" spans="1:6" ht="12.75">
      <c r="A39" s="170" t="s">
        <v>125</v>
      </c>
      <c r="B39" s="9">
        <v>177823.6</v>
      </c>
      <c r="C39" s="9">
        <v>238240.4</v>
      </c>
      <c r="D39" s="9">
        <v>245154.2</v>
      </c>
      <c r="E39" s="9">
        <v>272146.5</v>
      </c>
      <c r="F39" s="9">
        <v>347157.6</v>
      </c>
    </row>
    <row r="40" ht="12.75">
      <c r="A40" s="170"/>
    </row>
    <row r="41" ht="12.75">
      <c r="A41" s="170" t="s">
        <v>126</v>
      </c>
    </row>
    <row r="42" ht="12.75">
      <c r="A42" s="170"/>
    </row>
    <row r="43" spans="1:6" ht="12.75">
      <c r="A43" s="192" t="s">
        <v>276</v>
      </c>
      <c r="B43" s="6">
        <v>148410</v>
      </c>
      <c r="C43" s="6">
        <v>206902.4</v>
      </c>
      <c r="D43" s="6">
        <v>194606.9</v>
      </c>
      <c r="E43" s="6">
        <v>226369.1</v>
      </c>
      <c r="F43" s="6">
        <v>290650.5</v>
      </c>
    </row>
    <row r="44" spans="1:6" ht="12.75">
      <c r="A44" s="192" t="s">
        <v>277</v>
      </c>
      <c r="B44" s="6">
        <v>137226.1</v>
      </c>
      <c r="C44" s="6">
        <v>190777.2</v>
      </c>
      <c r="D44" s="47">
        <v>175029.1</v>
      </c>
      <c r="E44" s="47">
        <v>205010.3</v>
      </c>
      <c r="F44" s="6">
        <v>267777.2</v>
      </c>
    </row>
    <row r="45" spans="1:6" ht="12.75">
      <c r="A45" s="192" t="s">
        <v>278</v>
      </c>
      <c r="B45" s="6">
        <v>11183.9</v>
      </c>
      <c r="C45" s="6">
        <v>16125.2</v>
      </c>
      <c r="D45" s="6">
        <v>19577.8</v>
      </c>
      <c r="E45" s="6">
        <v>21358.8</v>
      </c>
      <c r="F45" s="6">
        <v>22873.3</v>
      </c>
    </row>
    <row r="46" spans="1:4" ht="12.75">
      <c r="A46" s="192" t="s">
        <v>8</v>
      </c>
      <c r="B46" s="6"/>
      <c r="C46" s="6"/>
      <c r="D46" s="6"/>
    </row>
    <row r="47" spans="1:4" ht="12.75">
      <c r="A47" s="192" t="s">
        <v>81</v>
      </c>
      <c r="B47" s="6"/>
      <c r="C47" s="6"/>
      <c r="D47" s="6"/>
    </row>
    <row r="48" spans="1:6" ht="12.75">
      <c r="A48" s="192" t="s">
        <v>274</v>
      </c>
      <c r="B48" s="16" t="s">
        <v>279</v>
      </c>
      <c r="C48" s="16" t="s">
        <v>279</v>
      </c>
      <c r="D48" s="16" t="s">
        <v>279</v>
      </c>
      <c r="E48" s="16" t="s">
        <v>279</v>
      </c>
      <c r="F48" s="4">
        <v>-1.1</v>
      </c>
    </row>
    <row r="49" spans="1:6" ht="12.75">
      <c r="A49" s="192" t="s">
        <v>268</v>
      </c>
      <c r="B49" s="6">
        <v>29413.6</v>
      </c>
      <c r="C49" s="6">
        <v>31338</v>
      </c>
      <c r="D49" s="6">
        <v>50547.3</v>
      </c>
      <c r="E49" s="6">
        <v>45777.4</v>
      </c>
      <c r="F49" s="6">
        <v>56508.2</v>
      </c>
    </row>
    <row r="50" spans="1:6" ht="12.75">
      <c r="A50" s="170" t="s">
        <v>125</v>
      </c>
      <c r="B50" s="9">
        <v>177823.6</v>
      </c>
      <c r="C50" s="9">
        <v>238240.4</v>
      </c>
      <c r="D50" s="9">
        <v>245154.2</v>
      </c>
      <c r="E50" s="9">
        <v>272146.5</v>
      </c>
      <c r="F50" s="9">
        <v>347157.6</v>
      </c>
    </row>
    <row r="51" spans="1:6" ht="13.5" thickBot="1">
      <c r="A51" s="42"/>
      <c r="B51" s="42"/>
      <c r="C51" s="42"/>
      <c r="D51" s="42"/>
      <c r="E51" s="42"/>
      <c r="F51" s="42"/>
    </row>
    <row r="52" ht="12.75">
      <c r="A52" s="19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&amp;C31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3">
      <selection activeCell="F40" sqref="F40"/>
    </sheetView>
  </sheetViews>
  <sheetFormatPr defaultColWidth="9.00390625" defaultRowHeight="12.75"/>
  <cols>
    <col min="1" max="1" width="37.00390625" style="4" customWidth="1"/>
    <col min="2" max="16384" width="9.125" style="4" customWidth="1"/>
  </cols>
  <sheetData>
    <row r="1" ht="18.75" customHeight="1">
      <c r="A1" s="195" t="s">
        <v>280</v>
      </c>
    </row>
    <row r="2" ht="18.75" customHeight="1">
      <c r="A2" s="193" t="s">
        <v>281</v>
      </c>
    </row>
    <row r="3" spans="1:6" ht="18" customHeight="1" thickBot="1">
      <c r="A3" s="150" t="s">
        <v>282</v>
      </c>
      <c r="B3" s="42"/>
      <c r="C3" s="42"/>
      <c r="D3" s="42"/>
      <c r="E3" s="42"/>
      <c r="F3" s="42"/>
    </row>
    <row r="4" spans="1:6" ht="18" customHeight="1" thickBot="1">
      <c r="A4" s="173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</row>
    <row r="5" ht="12.75">
      <c r="A5" s="190"/>
    </row>
    <row r="6" ht="12.75">
      <c r="A6" s="170" t="s">
        <v>283</v>
      </c>
    </row>
    <row r="7" ht="12.75">
      <c r="A7" s="170" t="s">
        <v>284</v>
      </c>
    </row>
    <row r="8" ht="12.75">
      <c r="A8" s="170"/>
    </row>
    <row r="9" spans="1:6" ht="12.75">
      <c r="A9" s="192" t="s">
        <v>268</v>
      </c>
      <c r="B9" s="6">
        <v>29413.6</v>
      </c>
      <c r="C9" s="6">
        <v>31338</v>
      </c>
      <c r="D9" s="6">
        <v>50547.3</v>
      </c>
      <c r="E9" s="6">
        <v>45777.4</v>
      </c>
      <c r="F9" s="6">
        <v>56508.2</v>
      </c>
    </row>
    <row r="10" spans="1:6" ht="12.75">
      <c r="A10" s="192" t="s">
        <v>285</v>
      </c>
      <c r="B10" s="6"/>
      <c r="C10" s="6"/>
      <c r="D10" s="6"/>
      <c r="F10" s="6"/>
    </row>
    <row r="11" spans="1:6" ht="12.75">
      <c r="A11" s="192" t="s">
        <v>286</v>
      </c>
      <c r="B11" s="6">
        <v>6372.8</v>
      </c>
      <c r="C11" s="6">
        <v>5250.3</v>
      </c>
      <c r="D11" s="6">
        <v>8146.9</v>
      </c>
      <c r="E11" s="6">
        <v>5610.3</v>
      </c>
      <c r="F11" s="6">
        <v>12014.2</v>
      </c>
    </row>
    <row r="12" spans="1:6" ht="12.75">
      <c r="A12" s="192" t="s">
        <v>287</v>
      </c>
      <c r="B12" s="6">
        <v>4.5</v>
      </c>
      <c r="C12" s="6">
        <v>5.5</v>
      </c>
      <c r="D12" s="6">
        <v>7</v>
      </c>
      <c r="E12" s="6">
        <v>9.8</v>
      </c>
      <c r="F12" s="6">
        <v>15.4</v>
      </c>
    </row>
    <row r="13" spans="1:6" ht="12.75">
      <c r="A13" s="192" t="s">
        <v>288</v>
      </c>
      <c r="B13" s="6">
        <v>5268.9</v>
      </c>
      <c r="C13" s="6">
        <v>4202.7</v>
      </c>
      <c r="D13" s="6">
        <v>6872.4</v>
      </c>
      <c r="E13" s="6">
        <v>4032.3</v>
      </c>
      <c r="F13" s="6">
        <v>9259.5</v>
      </c>
    </row>
    <row r="14" spans="1:6" ht="12.75">
      <c r="A14" s="192" t="s">
        <v>289</v>
      </c>
      <c r="B14" s="6">
        <v>1099.4</v>
      </c>
      <c r="C14" s="6">
        <v>1042.1</v>
      </c>
      <c r="D14" s="6">
        <v>1267.5</v>
      </c>
      <c r="E14" s="6">
        <v>1568.2</v>
      </c>
      <c r="F14" s="6">
        <v>2739.3</v>
      </c>
    </row>
    <row r="15" spans="1:6" ht="12.75">
      <c r="A15" s="192" t="s">
        <v>290</v>
      </c>
      <c r="B15" s="6"/>
      <c r="C15" s="6"/>
      <c r="D15" s="6"/>
      <c r="E15" s="6"/>
      <c r="F15" s="6"/>
    </row>
    <row r="16" spans="1:6" ht="12.75">
      <c r="A16" s="192" t="s">
        <v>291</v>
      </c>
      <c r="B16" s="6">
        <v>-9181.5</v>
      </c>
      <c r="C16" s="6">
        <v>-6899.2</v>
      </c>
      <c r="D16" s="6">
        <v>-8733.5</v>
      </c>
      <c r="E16" s="6">
        <v>-8492</v>
      </c>
      <c r="F16" s="6">
        <v>-13746.6</v>
      </c>
    </row>
    <row r="17" spans="1:6" ht="12.75">
      <c r="A17" s="192" t="s">
        <v>287</v>
      </c>
      <c r="B17" s="6">
        <v>-4.5</v>
      </c>
      <c r="C17" s="6">
        <v>-5.5</v>
      </c>
      <c r="D17" s="6">
        <v>-7</v>
      </c>
      <c r="E17" s="6">
        <v>-9.8</v>
      </c>
      <c r="F17" s="6">
        <v>-15.4</v>
      </c>
    </row>
    <row r="18" spans="1:6" ht="12.75">
      <c r="A18" s="192" t="s">
        <v>288</v>
      </c>
      <c r="B18" s="6">
        <v>-4328.5</v>
      </c>
      <c r="C18" s="6">
        <v>-3309.3</v>
      </c>
      <c r="D18" s="6">
        <v>-5315.7</v>
      </c>
      <c r="E18" s="6">
        <v>-2287</v>
      </c>
      <c r="F18" s="6">
        <v>-7618.5</v>
      </c>
    </row>
    <row r="19" spans="1:6" ht="12.75">
      <c r="A19" s="192" t="s">
        <v>289</v>
      </c>
      <c r="B19" s="6">
        <v>-4848.5</v>
      </c>
      <c r="C19" s="6">
        <v>-3584.4</v>
      </c>
      <c r="D19" s="6">
        <v>-3410.8</v>
      </c>
      <c r="E19" s="6">
        <v>-6195.2</v>
      </c>
      <c r="F19" s="6">
        <v>-6112.7</v>
      </c>
    </row>
    <row r="20" spans="1:6" ht="12.75">
      <c r="A20" s="170" t="s">
        <v>125</v>
      </c>
      <c r="B20" s="9">
        <v>26604.9</v>
      </c>
      <c r="C20" s="9">
        <v>29689.1</v>
      </c>
      <c r="D20" s="9">
        <v>49960.7</v>
      </c>
      <c r="E20" s="9">
        <v>42895.7</v>
      </c>
      <c r="F20" s="9">
        <v>54775.8</v>
      </c>
    </row>
    <row r="21" spans="1:5" ht="12.75">
      <c r="A21" s="170"/>
      <c r="B21" s="6"/>
      <c r="C21" s="6"/>
      <c r="D21" s="6"/>
      <c r="E21" s="6"/>
    </row>
    <row r="22" spans="1:5" ht="12.75">
      <c r="A22" s="170" t="s">
        <v>292</v>
      </c>
      <c r="B22" s="6"/>
      <c r="C22" s="6"/>
      <c r="D22" s="6"/>
      <c r="E22" s="6"/>
    </row>
    <row r="23" spans="1:5" ht="12.75">
      <c r="A23" s="170"/>
      <c r="B23" s="6"/>
      <c r="C23" s="6"/>
      <c r="D23" s="6"/>
      <c r="E23" s="6"/>
    </row>
    <row r="24" spans="1:6" ht="12.75">
      <c r="A24" s="192" t="s">
        <v>133</v>
      </c>
      <c r="B24" s="6">
        <v>34936.7</v>
      </c>
      <c r="C24" s="6">
        <v>50342.9</v>
      </c>
      <c r="D24" s="6">
        <v>56768.1</v>
      </c>
      <c r="E24" s="6">
        <v>61184.9</v>
      </c>
      <c r="F24" s="6">
        <v>67754.4</v>
      </c>
    </row>
    <row r="25" spans="1:6" ht="12.75">
      <c r="A25" s="192" t="s">
        <v>134</v>
      </c>
      <c r="B25" s="6"/>
      <c r="C25" s="6"/>
      <c r="D25" s="6"/>
      <c r="E25" s="6"/>
      <c r="F25" s="6"/>
    </row>
    <row r="26" spans="1:6" ht="12.75">
      <c r="A26" s="192" t="s">
        <v>293</v>
      </c>
      <c r="B26" s="6">
        <v>2310.5</v>
      </c>
      <c r="C26" s="6">
        <v>3324.2</v>
      </c>
      <c r="D26" s="6">
        <v>-2671.9</v>
      </c>
      <c r="E26" s="6">
        <v>-1565.3</v>
      </c>
      <c r="F26" s="6">
        <v>4214.7</v>
      </c>
    </row>
    <row r="27" spans="1:6" ht="12.75">
      <c r="A27" s="192" t="s">
        <v>136</v>
      </c>
      <c r="B27" s="6">
        <v>558.6</v>
      </c>
      <c r="C27" s="6">
        <v>754.6</v>
      </c>
      <c r="D27" s="6">
        <v>778</v>
      </c>
      <c r="E27" s="6">
        <v>765.1</v>
      </c>
      <c r="F27" s="6">
        <v>880.8</v>
      </c>
    </row>
    <row r="28" spans="1:6" ht="12.75">
      <c r="A28" s="192" t="s">
        <v>294</v>
      </c>
      <c r="B28" s="6"/>
      <c r="C28" s="6"/>
      <c r="D28" s="6"/>
      <c r="E28" s="6"/>
      <c r="F28" s="6"/>
    </row>
    <row r="29" spans="1:6" ht="12.75">
      <c r="A29" s="192" t="s">
        <v>295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</row>
    <row r="30" spans="1:6" ht="12.75">
      <c r="A30" s="192" t="s">
        <v>296</v>
      </c>
      <c r="B30" s="6"/>
      <c r="C30" s="6"/>
      <c r="D30" s="6"/>
      <c r="E30" s="6"/>
      <c r="F30" s="6"/>
    </row>
    <row r="31" spans="1:6" ht="12.75">
      <c r="A31" s="192" t="s">
        <v>297</v>
      </c>
      <c r="B31" s="6">
        <v>-11200.9</v>
      </c>
      <c r="C31" s="6">
        <v>-24732.6</v>
      </c>
      <c r="D31" s="6">
        <v>-4913.5</v>
      </c>
      <c r="E31" s="6">
        <v>-17489</v>
      </c>
      <c r="F31" s="6">
        <v>-18074.1</v>
      </c>
    </row>
    <row r="32" spans="1:6" ht="12.75">
      <c r="A32" s="170" t="s">
        <v>125</v>
      </c>
      <c r="B32" s="9">
        <v>26604.9</v>
      </c>
      <c r="C32" s="9">
        <v>29689.1</v>
      </c>
      <c r="D32" s="9">
        <v>49960.7</v>
      </c>
      <c r="E32" s="9">
        <v>42895.7</v>
      </c>
      <c r="F32" s="9">
        <v>54775.8</v>
      </c>
    </row>
    <row r="33" spans="1:6" ht="13.5" thickBot="1">
      <c r="A33" s="42"/>
      <c r="B33" s="42"/>
      <c r="C33" s="42"/>
      <c r="D33" s="42"/>
      <c r="E33" s="42"/>
      <c r="F33" s="42"/>
    </row>
    <row r="34" ht="12.75">
      <c r="A34" s="19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&amp;C32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9"/>
  <sheetViews>
    <sheetView showGridLines="0" zoomScale="145" zoomScaleNormal="145" workbookViewId="0" topLeftCell="A79">
      <selection activeCell="F40" sqref="F40"/>
    </sheetView>
  </sheetViews>
  <sheetFormatPr defaultColWidth="9.00390625" defaultRowHeight="12.75"/>
  <cols>
    <col min="1" max="1" width="41.125" style="4" customWidth="1"/>
    <col min="2" max="4" width="10.375" style="4" bestFit="1" customWidth="1"/>
    <col min="5" max="5" width="9.125" style="4" customWidth="1"/>
    <col min="6" max="6" width="9.625" style="4" bestFit="1" customWidth="1"/>
    <col min="7" max="16384" width="9.125" style="4" customWidth="1"/>
  </cols>
  <sheetData>
    <row r="1" ht="18.75" customHeight="1">
      <c r="A1" s="85" t="s">
        <v>336</v>
      </c>
    </row>
    <row r="2" ht="18.75" customHeight="1">
      <c r="A2" s="85" t="s">
        <v>337</v>
      </c>
    </row>
    <row r="3" spans="1:6" ht="18.75" customHeight="1" thickBot="1">
      <c r="A3" s="196" t="s">
        <v>152</v>
      </c>
      <c r="B3" s="42"/>
      <c r="C3" s="42"/>
      <c r="D3" s="42"/>
      <c r="E3" s="42"/>
      <c r="F3" s="42"/>
    </row>
    <row r="4" spans="1:6" ht="18" customHeight="1" thickBot="1">
      <c r="A4" s="86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</row>
    <row r="5" ht="12.75">
      <c r="A5" s="38"/>
    </row>
    <row r="6" spans="1:6" ht="12.75">
      <c r="A6" s="197" t="s">
        <v>121</v>
      </c>
      <c r="B6" s="9">
        <v>289261.8</v>
      </c>
      <c r="C6" s="9">
        <v>392983.6</v>
      </c>
      <c r="D6" s="9">
        <v>428993.1</v>
      </c>
      <c r="E6" s="9">
        <v>472372.5</v>
      </c>
      <c r="F6" s="9">
        <v>601228.7</v>
      </c>
    </row>
    <row r="7" spans="1:4" ht="12.75">
      <c r="A7" s="197"/>
      <c r="D7" s="5"/>
    </row>
    <row r="8" spans="1:6" ht="12.75">
      <c r="A8" s="5" t="s">
        <v>338</v>
      </c>
      <c r="B8" s="6">
        <v>89886.1</v>
      </c>
      <c r="C8" s="6">
        <v>112099.6</v>
      </c>
      <c r="D8" s="6">
        <v>111283.9</v>
      </c>
      <c r="E8" s="6">
        <v>115068.3</v>
      </c>
      <c r="F8" s="6">
        <v>149221.6</v>
      </c>
    </row>
    <row r="9" spans="1:6" ht="12.75">
      <c r="A9" s="5" t="s">
        <v>339</v>
      </c>
      <c r="B9" s="6">
        <v>5.2</v>
      </c>
      <c r="C9" s="6">
        <v>23.2</v>
      </c>
      <c r="D9" s="6">
        <v>13.3</v>
      </c>
      <c r="E9" s="6">
        <v>43.6</v>
      </c>
      <c r="F9" s="6">
        <v>54.8</v>
      </c>
    </row>
    <row r="10" spans="1:6" ht="12.75">
      <c r="A10" s="5" t="s">
        <v>340</v>
      </c>
      <c r="B10" s="6">
        <v>1491.7</v>
      </c>
      <c r="C10" s="6">
        <v>1915.3</v>
      </c>
      <c r="D10" s="6">
        <v>1931.9</v>
      </c>
      <c r="E10" s="6">
        <v>2401.9</v>
      </c>
      <c r="F10" s="6">
        <v>3676.1</v>
      </c>
    </row>
    <row r="11" spans="1:6" ht="12.75">
      <c r="A11" s="5" t="s">
        <v>341</v>
      </c>
      <c r="B11" s="6">
        <v>57539.2</v>
      </c>
      <c r="C11" s="6">
        <v>88428.7</v>
      </c>
      <c r="D11" s="6">
        <v>91661.1</v>
      </c>
      <c r="E11" s="6">
        <v>115729.9</v>
      </c>
      <c r="F11" s="6">
        <v>152899.5</v>
      </c>
    </row>
    <row r="12" spans="1:6" ht="12.75">
      <c r="A12" s="5" t="s">
        <v>342</v>
      </c>
      <c r="F12" s="6"/>
    </row>
    <row r="13" spans="1:6" ht="12.75">
      <c r="A13" s="5" t="s">
        <v>343</v>
      </c>
      <c r="B13" s="6">
        <v>8627</v>
      </c>
      <c r="C13" s="5">
        <v>8722.3</v>
      </c>
      <c r="D13" s="6">
        <v>11407</v>
      </c>
      <c r="E13" s="6">
        <v>14492.7</v>
      </c>
      <c r="F13" s="6">
        <v>18369.7</v>
      </c>
    </row>
    <row r="14" spans="1:6" ht="12.75">
      <c r="A14" s="5" t="s">
        <v>344</v>
      </c>
      <c r="B14" s="6">
        <v>22047.2</v>
      </c>
      <c r="C14" s="5">
        <v>30833.3</v>
      </c>
      <c r="D14" s="6">
        <v>40463.2</v>
      </c>
      <c r="E14" s="6">
        <v>38163.1</v>
      </c>
      <c r="F14" s="6">
        <v>44616.3</v>
      </c>
    </row>
    <row r="15" spans="1:6" ht="12.75">
      <c r="A15" s="5" t="s">
        <v>345</v>
      </c>
      <c r="B15" s="6"/>
      <c r="C15" s="6"/>
      <c r="D15" s="6"/>
      <c r="F15" s="6"/>
    </row>
    <row r="16" spans="1:6" ht="12.75">
      <c r="A16" s="5" t="s">
        <v>346</v>
      </c>
      <c r="B16" s="6">
        <v>40378</v>
      </c>
      <c r="C16" s="5">
        <v>52032.8</v>
      </c>
      <c r="D16" s="6">
        <v>56517</v>
      </c>
      <c r="E16" s="6">
        <v>57621.2</v>
      </c>
      <c r="F16" s="6">
        <v>72436.5</v>
      </c>
    </row>
    <row r="17" spans="1:6" ht="12.75">
      <c r="A17" s="5" t="s">
        <v>347</v>
      </c>
      <c r="B17" s="6">
        <v>4848.3</v>
      </c>
      <c r="C17" s="36">
        <v>6927</v>
      </c>
      <c r="D17" s="6">
        <v>7592.7</v>
      </c>
      <c r="E17" s="6">
        <v>7791.5</v>
      </c>
      <c r="F17" s="6">
        <v>10791.6</v>
      </c>
    </row>
    <row r="18" spans="1:6" ht="12.75">
      <c r="A18" s="5" t="s">
        <v>348</v>
      </c>
      <c r="B18" s="6">
        <v>21222.9</v>
      </c>
      <c r="C18" s="5">
        <v>31636.9</v>
      </c>
      <c r="D18" s="6">
        <v>36090.7</v>
      </c>
      <c r="E18" s="6">
        <v>40052</v>
      </c>
      <c r="F18" s="6">
        <v>49025</v>
      </c>
    </row>
    <row r="19" spans="1:6" ht="12.75">
      <c r="A19" s="5" t="s">
        <v>349</v>
      </c>
      <c r="B19" s="6">
        <v>6664.4</v>
      </c>
      <c r="C19" s="5">
        <v>9421.1</v>
      </c>
      <c r="D19" s="6">
        <v>11150.7</v>
      </c>
      <c r="E19" s="6">
        <v>11526.7</v>
      </c>
      <c r="F19" s="6">
        <v>13460.2</v>
      </c>
    </row>
    <row r="20" spans="1:6" ht="12.75">
      <c r="A20" s="5" t="s">
        <v>350</v>
      </c>
      <c r="B20" s="6"/>
      <c r="C20" s="6"/>
      <c r="D20" s="6"/>
      <c r="F20" s="6"/>
    </row>
    <row r="21" spans="1:6" ht="12.75">
      <c r="A21" s="5" t="s">
        <v>351</v>
      </c>
      <c r="B21" s="6">
        <v>7288.2</v>
      </c>
      <c r="C21" s="5">
        <v>13215.8</v>
      </c>
      <c r="D21" s="6">
        <v>15832.2</v>
      </c>
      <c r="E21" s="6">
        <v>17048.4</v>
      </c>
      <c r="F21" s="6">
        <v>20232.6</v>
      </c>
    </row>
    <row r="22" spans="1:6" ht="12.75">
      <c r="A22" s="5" t="s">
        <v>352</v>
      </c>
      <c r="B22" s="6">
        <v>10760.1</v>
      </c>
      <c r="C22" s="5">
        <v>15085.5</v>
      </c>
      <c r="D22" s="6">
        <v>17955.2</v>
      </c>
      <c r="E22" s="6">
        <v>21025.2</v>
      </c>
      <c r="F22" s="6">
        <v>23578.3</v>
      </c>
    </row>
    <row r="23" spans="1:6" ht="12.75">
      <c r="A23" s="5" t="s">
        <v>353</v>
      </c>
      <c r="B23" s="6">
        <v>9137.8</v>
      </c>
      <c r="C23" s="5">
        <v>10957.4</v>
      </c>
      <c r="D23" s="6">
        <v>12314.2</v>
      </c>
      <c r="E23" s="6">
        <v>13625.8</v>
      </c>
      <c r="F23" s="6">
        <v>19952.6</v>
      </c>
    </row>
    <row r="24" spans="1:6" ht="12.75">
      <c r="A24" s="5" t="s">
        <v>354</v>
      </c>
      <c r="B24" s="6">
        <v>4736.2</v>
      </c>
      <c r="C24" s="5">
        <v>5791.6</v>
      </c>
      <c r="D24" s="6">
        <v>7334.2</v>
      </c>
      <c r="E24" s="6">
        <v>8382.8</v>
      </c>
      <c r="F24" s="6">
        <v>12148.3</v>
      </c>
    </row>
    <row r="25" spans="1:6" ht="12.75">
      <c r="A25" s="5" t="s">
        <v>355</v>
      </c>
      <c r="B25" s="6"/>
      <c r="C25" s="6"/>
      <c r="D25" s="6"/>
      <c r="F25" s="6"/>
    </row>
    <row r="26" spans="1:6" ht="12.75">
      <c r="A26" s="5" t="s">
        <v>356</v>
      </c>
      <c r="B26" s="6">
        <v>4629.5</v>
      </c>
      <c r="C26" s="5">
        <v>5893.1</v>
      </c>
      <c r="D26" s="6">
        <v>7445.8</v>
      </c>
      <c r="E26" s="6">
        <v>9399.4</v>
      </c>
      <c r="F26" s="6">
        <v>10765.6</v>
      </c>
    </row>
    <row r="27" spans="1:6" ht="13.5" thickBot="1">
      <c r="A27" s="42"/>
      <c r="B27" s="42"/>
      <c r="C27" s="42"/>
      <c r="D27" s="42"/>
      <c r="E27" s="42"/>
      <c r="F27" s="42"/>
    </row>
    <row r="29" ht="18.75" customHeight="1">
      <c r="A29" s="85" t="s">
        <v>357</v>
      </c>
    </row>
    <row r="30" spans="1:6" ht="18.75" customHeight="1" thickBot="1">
      <c r="A30" s="196" t="s">
        <v>358</v>
      </c>
      <c r="B30" s="42"/>
      <c r="C30" s="42"/>
      <c r="D30" s="42"/>
      <c r="E30" s="42"/>
      <c r="F30" s="42"/>
    </row>
    <row r="31" spans="1:6" ht="18" customHeight="1" thickBot="1">
      <c r="A31" s="86"/>
      <c r="B31" s="10">
        <v>2007</v>
      </c>
      <c r="C31" s="10">
        <v>2008</v>
      </c>
      <c r="D31" s="10">
        <v>2009</v>
      </c>
      <c r="E31" s="10">
        <v>2010</v>
      </c>
      <c r="F31" s="10">
        <v>2011</v>
      </c>
    </row>
    <row r="32" ht="12.75">
      <c r="A32" s="38"/>
    </row>
    <row r="33" spans="1:6" ht="12.75">
      <c r="A33" s="198" t="s">
        <v>359</v>
      </c>
      <c r="B33" s="9">
        <v>166521.9</v>
      </c>
      <c r="C33" s="9">
        <v>229685</v>
      </c>
      <c r="D33" s="9">
        <v>249923</v>
      </c>
      <c r="E33" s="9">
        <v>274585.6</v>
      </c>
      <c r="F33" s="9">
        <v>346807.2</v>
      </c>
    </row>
    <row r="34" spans="2:6" ht="12.75">
      <c r="B34" s="6"/>
      <c r="C34" s="6"/>
      <c r="D34" s="6"/>
      <c r="F34" s="140"/>
    </row>
    <row r="35" spans="1:6" ht="12.75">
      <c r="A35" s="5" t="s">
        <v>338</v>
      </c>
      <c r="B35" s="6">
        <v>51745.5</v>
      </c>
      <c r="C35" s="6">
        <v>67953.9</v>
      </c>
      <c r="D35" s="6">
        <v>73540</v>
      </c>
      <c r="E35" s="6">
        <v>76624.2</v>
      </c>
      <c r="F35" s="6">
        <v>101860.6</v>
      </c>
    </row>
    <row r="36" spans="1:6" ht="12.75">
      <c r="A36" s="5" t="s">
        <v>339</v>
      </c>
      <c r="B36" s="6">
        <v>3.4</v>
      </c>
      <c r="C36" s="6">
        <v>18</v>
      </c>
      <c r="D36" s="6">
        <v>6.3</v>
      </c>
      <c r="E36" s="6">
        <v>28.4</v>
      </c>
      <c r="F36" s="6">
        <v>30.9</v>
      </c>
    </row>
    <row r="37" spans="1:6" ht="12.75">
      <c r="A37" s="5" t="s">
        <v>340</v>
      </c>
      <c r="B37" s="6">
        <v>848</v>
      </c>
      <c r="C37" s="6">
        <v>913.6</v>
      </c>
      <c r="D37" s="6">
        <v>859.6</v>
      </c>
      <c r="E37" s="6">
        <v>1017.1</v>
      </c>
      <c r="F37" s="6">
        <v>1506.6</v>
      </c>
    </row>
    <row r="38" spans="1:6" ht="12.75">
      <c r="A38" s="5" t="s">
        <v>341</v>
      </c>
      <c r="B38" s="6">
        <v>43464.3</v>
      </c>
      <c r="C38" s="6">
        <v>63578</v>
      </c>
      <c r="D38" s="6">
        <v>63030.6</v>
      </c>
      <c r="E38" s="6">
        <v>78373.4</v>
      </c>
      <c r="F38" s="6">
        <v>100444.9</v>
      </c>
    </row>
    <row r="39" spans="1:6" ht="12.75">
      <c r="A39" s="5" t="s">
        <v>360</v>
      </c>
      <c r="F39" s="6"/>
    </row>
    <row r="40" spans="1:6" ht="12.75">
      <c r="A40" s="5" t="s">
        <v>343</v>
      </c>
      <c r="B40" s="6">
        <v>4744.2</v>
      </c>
      <c r="C40" s="6">
        <v>6050.3</v>
      </c>
      <c r="D40" s="6">
        <v>7037.9</v>
      </c>
      <c r="E40" s="6">
        <v>7644.2</v>
      </c>
      <c r="F40" s="6">
        <v>8685.6</v>
      </c>
    </row>
    <row r="41" spans="1:6" ht="12.75">
      <c r="A41" s="5" t="s">
        <v>344</v>
      </c>
      <c r="B41" s="6">
        <v>16976.8</v>
      </c>
      <c r="C41" s="6">
        <v>20953</v>
      </c>
      <c r="D41" s="6">
        <v>26974.6</v>
      </c>
      <c r="E41" s="6">
        <v>25994</v>
      </c>
      <c r="F41" s="6">
        <v>30538</v>
      </c>
    </row>
    <row r="42" spans="1:6" ht="12.75">
      <c r="A42" s="5" t="s">
        <v>345</v>
      </c>
      <c r="B42" s="6"/>
      <c r="C42" s="6"/>
      <c r="D42" s="6"/>
      <c r="F42" s="6"/>
    </row>
    <row r="43" spans="1:6" ht="12.75">
      <c r="A43" s="5" t="s">
        <v>346</v>
      </c>
      <c r="B43" s="6">
        <v>14932.8</v>
      </c>
      <c r="C43" s="6">
        <v>21320.2</v>
      </c>
      <c r="D43" s="6">
        <v>22651.6</v>
      </c>
      <c r="E43" s="6">
        <v>22441.5</v>
      </c>
      <c r="F43" s="6">
        <v>29068</v>
      </c>
    </row>
    <row r="44" spans="1:6" ht="12.75">
      <c r="A44" s="5" t="s">
        <v>347</v>
      </c>
      <c r="B44" s="6">
        <v>3140.4</v>
      </c>
      <c r="C44" s="6">
        <v>4473.8</v>
      </c>
      <c r="D44" s="6">
        <v>4940.5</v>
      </c>
      <c r="E44" s="6">
        <v>5029.5</v>
      </c>
      <c r="F44" s="6">
        <v>6628.5</v>
      </c>
    </row>
    <row r="45" spans="1:6" ht="12.75">
      <c r="A45" s="5" t="s">
        <v>348</v>
      </c>
      <c r="B45" s="6">
        <v>10661.8</v>
      </c>
      <c r="C45" s="6">
        <v>16811.8</v>
      </c>
      <c r="D45" s="6">
        <v>18419.9</v>
      </c>
      <c r="E45" s="6">
        <v>21158</v>
      </c>
      <c r="F45" s="6">
        <v>25746.3</v>
      </c>
    </row>
    <row r="46" spans="1:6" ht="12.75">
      <c r="A46" s="5" t="s">
        <v>349</v>
      </c>
      <c r="B46" s="6">
        <v>1863.4</v>
      </c>
      <c r="C46" s="6">
        <v>2482.1</v>
      </c>
      <c r="D46" s="6">
        <v>3127.3</v>
      </c>
      <c r="E46" s="6">
        <v>2952.8</v>
      </c>
      <c r="F46" s="6">
        <v>3504.2</v>
      </c>
    </row>
    <row r="47" spans="1:6" ht="12.75">
      <c r="A47" s="5" t="s">
        <v>350</v>
      </c>
      <c r="B47" s="6"/>
      <c r="C47" s="6"/>
      <c r="D47" s="6"/>
      <c r="F47" s="6"/>
    </row>
    <row r="48" spans="1:6" ht="12.75">
      <c r="A48" s="5" t="s">
        <v>351</v>
      </c>
      <c r="B48" s="6">
        <v>2962.7</v>
      </c>
      <c r="C48" s="6">
        <v>5666.1</v>
      </c>
      <c r="D48" s="6">
        <v>6667</v>
      </c>
      <c r="E48" s="6">
        <v>6377.3</v>
      </c>
      <c r="F48" s="6">
        <v>7835.3</v>
      </c>
    </row>
    <row r="49" spans="1:6" ht="12.75">
      <c r="A49" s="5" t="s">
        <v>352</v>
      </c>
      <c r="B49" s="6">
        <v>4622.5</v>
      </c>
      <c r="C49" s="6">
        <v>6425.4</v>
      </c>
      <c r="D49" s="6">
        <v>7197.5</v>
      </c>
      <c r="E49" s="6">
        <v>8577</v>
      </c>
      <c r="F49" s="6">
        <v>9034.6</v>
      </c>
    </row>
    <row r="50" spans="1:6" ht="12.75">
      <c r="A50" s="5" t="s">
        <v>353</v>
      </c>
      <c r="B50" s="6">
        <v>2801.7</v>
      </c>
      <c r="C50" s="6">
        <v>3068.3</v>
      </c>
      <c r="D50" s="6">
        <v>3384.9</v>
      </c>
      <c r="E50" s="6">
        <v>3971.7</v>
      </c>
      <c r="F50" s="6">
        <v>4671.8</v>
      </c>
    </row>
    <row r="51" spans="1:6" ht="12.75">
      <c r="A51" s="5" t="s">
        <v>354</v>
      </c>
      <c r="B51" s="6">
        <v>1737.9</v>
      </c>
      <c r="C51" s="6">
        <v>1840.2</v>
      </c>
      <c r="D51" s="6">
        <v>2148.2</v>
      </c>
      <c r="E51" s="6">
        <v>2704.5</v>
      </c>
      <c r="F51" s="6">
        <v>3508</v>
      </c>
    </row>
    <row r="52" spans="1:6" ht="12.75">
      <c r="A52" s="5" t="s">
        <v>355</v>
      </c>
      <c r="B52" s="6"/>
      <c r="C52" s="6"/>
      <c r="D52" s="6"/>
      <c r="F52" s="6"/>
    </row>
    <row r="53" spans="1:6" ht="12.75">
      <c r="A53" s="5" t="s">
        <v>356</v>
      </c>
      <c r="B53" s="6">
        <v>2321</v>
      </c>
      <c r="C53" s="6">
        <v>2756.5</v>
      </c>
      <c r="D53" s="6">
        <v>3290.1</v>
      </c>
      <c r="E53" s="6">
        <v>4420.8</v>
      </c>
      <c r="F53" s="6">
        <v>5399.3</v>
      </c>
    </row>
    <row r="54" spans="1:6" ht="12.75">
      <c r="A54" s="38" t="s">
        <v>361</v>
      </c>
      <c r="B54" s="6"/>
      <c r="C54" s="6"/>
      <c r="D54" s="6"/>
      <c r="F54" s="6"/>
    </row>
    <row r="55" spans="1:6" ht="13.5" thickBot="1">
      <c r="A55" s="11" t="s">
        <v>362</v>
      </c>
      <c r="B55" s="8">
        <v>3695.5</v>
      </c>
      <c r="C55" s="8">
        <v>5373.8</v>
      </c>
      <c r="D55" s="8">
        <v>6647</v>
      </c>
      <c r="E55" s="8">
        <v>7271.2</v>
      </c>
      <c r="F55" s="8">
        <v>8344.6</v>
      </c>
    </row>
    <row r="56" ht="12.75">
      <c r="A56" s="199"/>
    </row>
    <row r="57" ht="18.75" customHeight="1">
      <c r="A57" s="85" t="s">
        <v>357</v>
      </c>
    </row>
    <row r="58" spans="1:6" ht="18.75" customHeight="1" thickBot="1">
      <c r="A58" s="200" t="s">
        <v>152</v>
      </c>
      <c r="B58" s="42"/>
      <c r="C58" s="42"/>
      <c r="D58" s="42"/>
      <c r="E58" s="42"/>
      <c r="F58" s="42"/>
    </row>
    <row r="59" spans="1:6" ht="18" customHeight="1" thickBot="1">
      <c r="A59" s="86"/>
      <c r="B59" s="201">
        <v>2007</v>
      </c>
      <c r="C59" s="201">
        <v>2008</v>
      </c>
      <c r="D59" s="201">
        <v>2009</v>
      </c>
      <c r="E59" s="201">
        <v>2010</v>
      </c>
      <c r="F59" s="201">
        <v>2011</v>
      </c>
    </row>
    <row r="60" ht="12.75">
      <c r="A60" s="38"/>
    </row>
    <row r="61" spans="1:8" ht="14.25">
      <c r="A61" s="152" t="s">
        <v>306</v>
      </c>
      <c r="B61" s="9">
        <v>141897.7</v>
      </c>
      <c r="C61" s="9">
        <v>187991.9</v>
      </c>
      <c r="D61" s="9">
        <v>201222.9</v>
      </c>
      <c r="E61" s="9">
        <v>220369.3</v>
      </c>
      <c r="F61" s="9">
        <v>285989.1</v>
      </c>
      <c r="G61" s="140"/>
      <c r="H61" s="140"/>
    </row>
    <row r="62" spans="1:6" ht="12.75">
      <c r="A62" s="152"/>
      <c r="B62" s="6"/>
      <c r="C62" s="6"/>
      <c r="D62" s="6"/>
      <c r="E62" s="140"/>
      <c r="F62" s="140"/>
    </row>
    <row r="63" spans="1:8" ht="12.75">
      <c r="A63" s="153" t="s">
        <v>363</v>
      </c>
      <c r="B63" s="6">
        <v>122739.9</v>
      </c>
      <c r="C63" s="6">
        <v>163298.6</v>
      </c>
      <c r="D63" s="6">
        <v>179070.1</v>
      </c>
      <c r="E63" s="6">
        <v>197786.9</v>
      </c>
      <c r="F63" s="6">
        <v>254421.5</v>
      </c>
      <c r="G63" s="140"/>
      <c r="H63" s="140"/>
    </row>
    <row r="64" spans="1:8" ht="12.75">
      <c r="A64" s="5" t="s">
        <v>364</v>
      </c>
      <c r="B64" s="6">
        <v>38140.6</v>
      </c>
      <c r="C64" s="6">
        <v>44145.7</v>
      </c>
      <c r="D64" s="6">
        <v>37743.9</v>
      </c>
      <c r="E64" s="6">
        <v>38444.1</v>
      </c>
      <c r="F64" s="6">
        <v>47361</v>
      </c>
      <c r="G64" s="6"/>
      <c r="H64" s="140"/>
    </row>
    <row r="65" spans="1:8" ht="12.75">
      <c r="A65" s="5" t="s">
        <v>365</v>
      </c>
      <c r="B65" s="6">
        <v>1.8</v>
      </c>
      <c r="C65" s="6">
        <v>5.2</v>
      </c>
      <c r="D65" s="6">
        <v>7</v>
      </c>
      <c r="E65" s="6">
        <v>15.2</v>
      </c>
      <c r="F65" s="6">
        <v>23.9</v>
      </c>
      <c r="G65" s="6"/>
      <c r="H65" s="140"/>
    </row>
    <row r="66" spans="1:8" ht="12.75">
      <c r="A66" s="5" t="s">
        <v>366</v>
      </c>
      <c r="B66" s="6">
        <v>643.7</v>
      </c>
      <c r="C66" s="6">
        <v>1001.7</v>
      </c>
      <c r="D66" s="6">
        <v>1072.3</v>
      </c>
      <c r="E66" s="6">
        <v>1384.8</v>
      </c>
      <c r="F66" s="6">
        <v>2169.5</v>
      </c>
      <c r="G66" s="6"/>
      <c r="H66" s="140"/>
    </row>
    <row r="67" spans="1:8" ht="12.75">
      <c r="A67" s="5" t="s">
        <v>367</v>
      </c>
      <c r="B67" s="6">
        <v>14074.9</v>
      </c>
      <c r="C67" s="6">
        <v>24850.7</v>
      </c>
      <c r="D67" s="6">
        <v>28630.5</v>
      </c>
      <c r="E67" s="6">
        <v>37356.5</v>
      </c>
      <c r="F67" s="6">
        <v>52454.6</v>
      </c>
      <c r="G67" s="6"/>
      <c r="H67" s="140"/>
    </row>
    <row r="68" spans="1:8" ht="12.75">
      <c r="A68" s="5" t="s">
        <v>368</v>
      </c>
      <c r="F68" s="6"/>
      <c r="H68" s="140"/>
    </row>
    <row r="69" spans="1:8" ht="12.75">
      <c r="A69" s="5" t="s">
        <v>369</v>
      </c>
      <c r="B69" s="6">
        <v>3882.8</v>
      </c>
      <c r="C69" s="6">
        <v>2672</v>
      </c>
      <c r="D69" s="6">
        <v>4369.1</v>
      </c>
      <c r="E69" s="6">
        <v>6848.5</v>
      </c>
      <c r="F69" s="6">
        <v>9684.1</v>
      </c>
      <c r="G69" s="6"/>
      <c r="H69" s="140"/>
    </row>
    <row r="70" spans="1:8" ht="12.75">
      <c r="A70" s="5" t="s">
        <v>370</v>
      </c>
      <c r="B70" s="6">
        <v>5070.4</v>
      </c>
      <c r="C70" s="6">
        <v>9880.3</v>
      </c>
      <c r="D70" s="6">
        <v>13488.6</v>
      </c>
      <c r="E70" s="6">
        <v>12169.1</v>
      </c>
      <c r="F70" s="6">
        <v>14078.3</v>
      </c>
      <c r="G70" s="6"/>
      <c r="H70" s="140"/>
    </row>
    <row r="71" spans="1:8" ht="12.75">
      <c r="A71" s="5" t="s">
        <v>371</v>
      </c>
      <c r="B71" s="6"/>
      <c r="C71" s="6"/>
      <c r="D71" s="6"/>
      <c r="F71" s="6"/>
      <c r="H71" s="140"/>
    </row>
    <row r="72" spans="1:8" ht="12.75">
      <c r="A72" s="5" t="s">
        <v>372</v>
      </c>
      <c r="B72" s="6">
        <v>25445.2</v>
      </c>
      <c r="C72" s="6">
        <v>30712.6</v>
      </c>
      <c r="D72" s="6">
        <v>33865.4</v>
      </c>
      <c r="E72" s="6">
        <v>35179.7</v>
      </c>
      <c r="F72" s="6">
        <v>43368.5</v>
      </c>
      <c r="G72" s="6"/>
      <c r="H72" s="140"/>
    </row>
    <row r="73" spans="1:8" ht="12.75">
      <c r="A73" s="5" t="s">
        <v>373</v>
      </c>
      <c r="B73" s="6">
        <v>1707.9</v>
      </c>
      <c r="C73" s="6">
        <v>2453.2</v>
      </c>
      <c r="D73" s="6">
        <v>2652.2</v>
      </c>
      <c r="E73" s="6">
        <v>2762</v>
      </c>
      <c r="F73" s="6">
        <v>4163.1</v>
      </c>
      <c r="G73" s="6"/>
      <c r="H73" s="140"/>
    </row>
    <row r="74" spans="1:8" ht="12.75">
      <c r="A74" s="5" t="s">
        <v>374</v>
      </c>
      <c r="B74" s="6">
        <v>10561.1</v>
      </c>
      <c r="C74" s="6">
        <v>14825.1</v>
      </c>
      <c r="D74" s="6">
        <v>17670.8</v>
      </c>
      <c r="E74" s="6">
        <v>18894</v>
      </c>
      <c r="F74" s="6">
        <v>23278.7</v>
      </c>
      <c r="G74" s="6"/>
      <c r="H74" s="140"/>
    </row>
    <row r="75" spans="1:8" ht="12.75" hidden="1">
      <c r="A75" s="5" t="s">
        <v>375</v>
      </c>
      <c r="B75" s="6"/>
      <c r="C75" s="6"/>
      <c r="D75" s="6"/>
      <c r="F75" s="6"/>
      <c r="G75" s="6"/>
      <c r="H75" s="140"/>
    </row>
    <row r="76" spans="1:8" ht="12.75">
      <c r="A76" s="5" t="s">
        <v>376</v>
      </c>
      <c r="B76" s="6">
        <v>4801</v>
      </c>
      <c r="C76" s="6">
        <v>6939</v>
      </c>
      <c r="D76" s="6">
        <v>8023.4</v>
      </c>
      <c r="E76" s="6">
        <v>8573.9</v>
      </c>
      <c r="F76" s="6">
        <v>9956</v>
      </c>
      <c r="G76" s="6"/>
      <c r="H76" s="140"/>
    </row>
    <row r="77" spans="1:8" ht="12.75">
      <c r="A77" s="5" t="s">
        <v>377</v>
      </c>
      <c r="B77" s="6"/>
      <c r="C77" s="6"/>
      <c r="D77" s="6"/>
      <c r="F77" s="6"/>
      <c r="G77" s="140"/>
      <c r="H77" s="140"/>
    </row>
    <row r="78" spans="1:8" ht="12.75">
      <c r="A78" s="5" t="s">
        <v>378</v>
      </c>
      <c r="B78" s="6">
        <v>4325.5</v>
      </c>
      <c r="C78" s="6">
        <v>7549.7</v>
      </c>
      <c r="D78" s="6">
        <v>9165.2</v>
      </c>
      <c r="E78" s="6">
        <v>10671.1</v>
      </c>
      <c r="F78" s="6">
        <v>12397.3</v>
      </c>
      <c r="G78" s="6"/>
      <c r="H78" s="140"/>
    </row>
    <row r="79" spans="1:8" ht="12.75">
      <c r="A79" s="5" t="s">
        <v>389</v>
      </c>
      <c r="B79" s="6">
        <v>6137.6</v>
      </c>
      <c r="C79" s="6">
        <v>8660.1</v>
      </c>
      <c r="D79" s="6">
        <v>10757.7</v>
      </c>
      <c r="E79" s="6">
        <v>12448.2</v>
      </c>
      <c r="F79" s="6">
        <v>14543.7</v>
      </c>
      <c r="G79" s="6"/>
      <c r="H79" s="140"/>
    </row>
    <row r="80" spans="1:8" ht="12.75">
      <c r="A80" s="5" t="s">
        <v>390</v>
      </c>
      <c r="B80" s="6">
        <v>6336.1</v>
      </c>
      <c r="C80" s="6">
        <v>7889.1</v>
      </c>
      <c r="D80" s="6">
        <v>8929.3</v>
      </c>
      <c r="E80" s="6">
        <v>9654.1</v>
      </c>
      <c r="F80" s="6">
        <v>15280.8</v>
      </c>
      <c r="G80" s="6"/>
      <c r="H80" s="140"/>
    </row>
    <row r="81" spans="1:8" ht="12.75">
      <c r="A81" s="5" t="s">
        <v>391</v>
      </c>
      <c r="B81" s="6">
        <v>2998.3</v>
      </c>
      <c r="C81" s="6">
        <v>3951.4</v>
      </c>
      <c r="D81" s="6">
        <v>5186</v>
      </c>
      <c r="E81" s="6">
        <v>5678.3</v>
      </c>
      <c r="F81" s="6">
        <v>8640.3</v>
      </c>
      <c r="G81" s="6"/>
      <c r="H81" s="140"/>
    </row>
    <row r="82" spans="1:8" ht="12.75">
      <c r="A82" s="5" t="s">
        <v>392</v>
      </c>
      <c r="B82" s="6"/>
      <c r="C82" s="6"/>
      <c r="D82" s="6"/>
      <c r="F82" s="6"/>
      <c r="G82" s="140"/>
      <c r="H82" s="140"/>
    </row>
    <row r="83" spans="1:8" ht="12.75">
      <c r="A83" s="5" t="s">
        <v>393</v>
      </c>
      <c r="B83" s="6">
        <v>2308.5</v>
      </c>
      <c r="C83" s="6">
        <v>3136.6</v>
      </c>
      <c r="D83" s="6">
        <v>4155.7</v>
      </c>
      <c r="E83" s="6">
        <v>4978.6</v>
      </c>
      <c r="F83" s="6">
        <v>5366.3</v>
      </c>
      <c r="G83" s="6"/>
      <c r="H83" s="140"/>
    </row>
    <row r="84" spans="1:6" ht="12.75">
      <c r="A84" s="38" t="s">
        <v>394</v>
      </c>
      <c r="B84" s="6"/>
      <c r="C84" s="6"/>
      <c r="D84" s="6"/>
      <c r="F84" s="6"/>
    </row>
    <row r="85" spans="1:8" ht="12.75">
      <c r="A85" s="5" t="s">
        <v>395</v>
      </c>
      <c r="B85" s="6">
        <v>-3695.5</v>
      </c>
      <c r="C85" s="6">
        <v>-5373.8</v>
      </c>
      <c r="D85" s="6">
        <v>-6647</v>
      </c>
      <c r="E85" s="6">
        <v>-7271.2</v>
      </c>
      <c r="F85" s="6">
        <v>-8344.6</v>
      </c>
      <c r="G85" s="6"/>
      <c r="H85" s="140"/>
    </row>
    <row r="86" spans="1:8" ht="12.75">
      <c r="A86" s="38" t="s">
        <v>396</v>
      </c>
      <c r="B86" s="6">
        <v>19157.8</v>
      </c>
      <c r="C86" s="6">
        <v>24693.3</v>
      </c>
      <c r="D86" s="6">
        <v>22152.8</v>
      </c>
      <c r="E86" s="6">
        <v>22582.4</v>
      </c>
      <c r="F86" s="6">
        <v>31567.6</v>
      </c>
      <c r="G86" s="6"/>
      <c r="H86" s="140"/>
    </row>
    <row r="87" spans="1:6" ht="13.5" thickBot="1">
      <c r="A87" s="97"/>
      <c r="B87" s="42"/>
      <c r="C87" s="42"/>
      <c r="D87" s="42"/>
      <c r="E87" s="42"/>
      <c r="F87" s="42"/>
    </row>
    <row r="89" ht="12.75">
      <c r="A89" s="202" t="s">
        <v>307</v>
      </c>
    </row>
  </sheetData>
  <printOptions/>
  <pageMargins left="0.75" right="0.75" top="1" bottom="1" header="0.5" footer="0.5"/>
  <pageSetup horizontalDpi="600" verticalDpi="600" orientation="portrait" paperSize="9" scale="94" r:id="rId1"/>
  <headerFooter alignWithMargins="0">
    <oddFooter>&amp;C35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318-fao</dc:creator>
  <cp:keywords/>
  <dc:description/>
  <cp:lastModifiedBy>plesovskih</cp:lastModifiedBy>
  <cp:lastPrinted>2013-01-28T04:35:35Z</cp:lastPrinted>
  <dcterms:created xsi:type="dcterms:W3CDTF">2010-01-25T04:04:20Z</dcterms:created>
  <dcterms:modified xsi:type="dcterms:W3CDTF">2013-02-14T09:45:17Z</dcterms:modified>
  <cp:category/>
  <cp:version/>
  <cp:contentType/>
  <cp:contentStatus/>
</cp:coreProperties>
</file>